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mc:AlternateContent xmlns:mc="http://schemas.openxmlformats.org/markup-compatibility/2006">
    <mc:Choice Requires="x15">
      <x15ac:absPath xmlns:x15ac="http://schemas.microsoft.com/office/spreadsheetml/2010/11/ac" url="C:\Users\cesar\OneDrive\Documentos\GRRENCI VERIFICACIONES\DES_ALABOL TRUST\CAR 1663 Ejido Pueblo Nuevo\Anexo 4\"/>
    </mc:Choice>
  </mc:AlternateContent>
  <bookViews>
    <workbookView xWindow="0" yWindow="0" windowWidth="23040" windowHeight="8784" activeTab="1"/>
  </bookViews>
  <sheets>
    <sheet name="Instrucciones" sheetId="7" r:id="rId1"/>
    <sheet name="Hoja De Calculo" sheetId="6" r:id="rId2"/>
    <sheet name="TSE" sheetId="17" state="hidden" r:id="rId3"/>
    <sheet name="Credit issuance TYA" sheetId="15" state="hidden" r:id="rId4"/>
    <sheet name="Reversible Credits" sheetId="18" state="hidden" r:id="rId5"/>
    <sheet name="Sheet3" sheetId="16" state="hidden" r:id="rId6"/>
    <sheet name="Fondo de Aseguramiento" sheetId="13" r:id="rId7"/>
    <sheet name="FA Dividendos" sheetId="14" state="hidden" r:id="rId8"/>
    <sheet name="Herramienta de HWP" sheetId="8" r:id="rId9"/>
    <sheet name="HWP C del Área de Actividad" sheetId="12" r:id="rId10"/>
    <sheet name="HWP C Línea de Base" sheetId="11" r:id="rId11"/>
  </sheets>
  <externalReferences>
    <externalReference r:id="rId12"/>
  </externalReferences>
  <definedNames>
    <definedName name="_xlnm.Print_Area" localSheetId="1">'Hoja De Calculo'!$A$8:$L$74</definedName>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9" i="6" l="1"/>
  <c r="G18" i="6"/>
  <c r="H18" i="6"/>
  <c r="I18" i="6"/>
  <c r="J18" i="6"/>
  <c r="K18" i="6"/>
  <c r="L18" i="6"/>
  <c r="M18" i="6"/>
  <c r="N18" i="6"/>
  <c r="O18" i="6"/>
  <c r="P18" i="6"/>
  <c r="Q18" i="6"/>
  <c r="R18" i="6"/>
  <c r="S18" i="6"/>
  <c r="T18" i="6"/>
  <c r="U18" i="6"/>
  <c r="V18" i="6"/>
  <c r="W18" i="6"/>
  <c r="X18" i="6"/>
  <c r="Y18" i="6"/>
  <c r="Z18" i="6"/>
  <c r="AA18" i="6"/>
  <c r="AB18" i="6"/>
  <c r="AC18" i="6"/>
  <c r="AD18" i="6"/>
  <c r="AE18" i="6"/>
  <c r="AF18" i="6"/>
  <c r="AG18" i="6"/>
  <c r="AH18" i="6"/>
  <c r="AI18" i="6"/>
  <c r="AJ18" i="6"/>
  <c r="AK18" i="6"/>
  <c r="AL18" i="6"/>
  <c r="AM18" i="6"/>
  <c r="AN18" i="6"/>
  <c r="AO18" i="6"/>
  <c r="AP18" i="6"/>
  <c r="AQ18" i="6"/>
  <c r="AR18" i="6"/>
  <c r="AS18" i="6"/>
  <c r="AT18" i="6"/>
  <c r="AU18" i="6"/>
  <c r="AV18" i="6"/>
  <c r="AW18" i="6"/>
  <c r="AX18" i="6"/>
  <c r="AY18" i="6"/>
  <c r="AZ18" i="6"/>
  <c r="BA18" i="6"/>
  <c r="BB18" i="6"/>
  <c r="BC18" i="6"/>
  <c r="BD18" i="6"/>
  <c r="BE18" i="6"/>
  <c r="BF18" i="6"/>
  <c r="BG18" i="6"/>
  <c r="BH18" i="6"/>
  <c r="BI18" i="6"/>
  <c r="BJ18" i="6"/>
  <c r="BK18" i="6"/>
  <c r="BL18" i="6"/>
  <c r="BM18" i="6"/>
  <c r="BN18" i="6"/>
  <c r="BO18" i="6"/>
  <c r="BP18" i="6"/>
  <c r="BQ18" i="6"/>
  <c r="BR18" i="6"/>
  <c r="BS18" i="6"/>
  <c r="BT18" i="6"/>
  <c r="BU18" i="6"/>
  <c r="BV18" i="6"/>
  <c r="BW18" i="6"/>
  <c r="BX18" i="6"/>
  <c r="BY18" i="6"/>
  <c r="BZ18" i="6"/>
  <c r="CA18" i="6"/>
  <c r="CB18" i="6"/>
  <c r="CC18" i="6"/>
  <c r="CD18" i="6"/>
  <c r="CE18" i="6"/>
  <c r="CF18" i="6"/>
  <c r="CG18" i="6"/>
  <c r="CH18" i="6"/>
  <c r="CI18" i="6"/>
  <c r="CJ18" i="6"/>
  <c r="CK18" i="6"/>
  <c r="CL18" i="6"/>
  <c r="CM18" i="6"/>
  <c r="CN18" i="6"/>
  <c r="CO18" i="6"/>
  <c r="CP18" i="6"/>
  <c r="CQ18" i="6"/>
  <c r="CR18" i="6"/>
  <c r="CS18" i="6"/>
  <c r="CT18" i="6"/>
  <c r="CU18" i="6"/>
  <c r="CV18" i="6"/>
  <c r="CW18" i="6"/>
  <c r="CX18" i="6"/>
  <c r="F18" i="6"/>
  <c r="C9" i="13"/>
  <c r="C10" i="13"/>
  <c r="C11" i="13"/>
  <c r="C12" i="13"/>
  <c r="C13" i="13"/>
  <c r="C14" i="13"/>
  <c r="C15" i="13"/>
  <c r="C16" i="13"/>
  <c r="D35" i="6"/>
  <c r="C17" i="13" l="1"/>
  <c r="C19" i="13" s="1"/>
  <c r="D22" i="6"/>
  <c r="H22" i="6"/>
  <c r="I22" i="6"/>
  <c r="J22" i="6"/>
  <c r="K22" i="6"/>
  <c r="L22" i="6"/>
  <c r="M22" i="6"/>
  <c r="N22" i="6"/>
  <c r="O22" i="6"/>
  <c r="P22" i="6"/>
  <c r="Q22" i="6"/>
  <c r="R22" i="6"/>
  <c r="S22" i="6"/>
  <c r="T22" i="6"/>
  <c r="U22" i="6"/>
  <c r="V22" i="6"/>
  <c r="W22" i="6"/>
  <c r="X22" i="6"/>
  <c r="Y22" i="6"/>
  <c r="Z22" i="6"/>
  <c r="AA22" i="6"/>
  <c r="AB22" i="6"/>
  <c r="AC22" i="6"/>
  <c r="AD22" i="6"/>
  <c r="AE22" i="6"/>
  <c r="AF22" i="6"/>
  <c r="AG22" i="6"/>
  <c r="AH22" i="6"/>
  <c r="AI22" i="6"/>
  <c r="AJ22" i="6"/>
  <c r="AK22" i="6"/>
  <c r="AL22" i="6"/>
  <c r="AM22" i="6"/>
  <c r="AN22" i="6"/>
  <c r="AO22" i="6"/>
  <c r="AP22" i="6"/>
  <c r="AQ22" i="6"/>
  <c r="AR22" i="6"/>
  <c r="AS22" i="6"/>
  <c r="AT22" i="6"/>
  <c r="AU22" i="6"/>
  <c r="AV22" i="6"/>
  <c r="AW22" i="6"/>
  <c r="AX22" i="6"/>
  <c r="AY22" i="6"/>
  <c r="AZ22" i="6"/>
  <c r="BA22" i="6"/>
  <c r="BB22" i="6"/>
  <c r="BC22" i="6"/>
  <c r="BD22" i="6"/>
  <c r="BE22" i="6"/>
  <c r="BF22" i="6"/>
  <c r="BG22" i="6"/>
  <c r="BH22" i="6"/>
  <c r="BI22" i="6"/>
  <c r="BJ22" i="6"/>
  <c r="BK22" i="6"/>
  <c r="BL22" i="6"/>
  <c r="BM22" i="6"/>
  <c r="BN22" i="6"/>
  <c r="BO22" i="6"/>
  <c r="BP22" i="6"/>
  <c r="BQ22" i="6"/>
  <c r="BR22" i="6"/>
  <c r="BS22" i="6"/>
  <c r="BT22" i="6"/>
  <c r="BU22" i="6"/>
  <c r="BV22" i="6"/>
  <c r="BW22" i="6"/>
  <c r="BX22" i="6"/>
  <c r="BY22" i="6"/>
  <c r="BZ22" i="6"/>
  <c r="CA22" i="6"/>
  <c r="CB22" i="6"/>
  <c r="CC22" i="6"/>
  <c r="CD22" i="6"/>
  <c r="CE22" i="6"/>
  <c r="CF22" i="6"/>
  <c r="CG22" i="6"/>
  <c r="CH22" i="6"/>
  <c r="CI22" i="6"/>
  <c r="CJ22" i="6"/>
  <c r="CK22" i="6"/>
  <c r="CL22" i="6"/>
  <c r="CM22" i="6"/>
  <c r="CN22" i="6"/>
  <c r="CO22" i="6"/>
  <c r="CP22" i="6"/>
  <c r="CQ22" i="6"/>
  <c r="CR22" i="6"/>
  <c r="CS22" i="6"/>
  <c r="CT22" i="6"/>
  <c r="CU22" i="6"/>
  <c r="CV22" i="6"/>
  <c r="CW22" i="6"/>
  <c r="CX22" i="6"/>
  <c r="CY22" i="6"/>
  <c r="E22" i="6"/>
  <c r="G22" i="6"/>
  <c r="F22" i="6"/>
  <c r="C22" i="6"/>
  <c r="C59" i="6" l="1"/>
  <c r="H57" i="6"/>
  <c r="I57" i="6"/>
  <c r="J57" i="6"/>
  <c r="K57" i="6"/>
  <c r="L57" i="6"/>
  <c r="M57" i="6"/>
  <c r="N57" i="6"/>
  <c r="O57" i="6"/>
  <c r="P57" i="6"/>
  <c r="Q57" i="6"/>
  <c r="R57" i="6"/>
  <c r="S57" i="6"/>
  <c r="T57" i="6"/>
  <c r="U57" i="6"/>
  <c r="V57" i="6"/>
  <c r="W57" i="6"/>
  <c r="X57" i="6"/>
  <c r="Y57" i="6"/>
  <c r="Z57" i="6"/>
  <c r="AA57" i="6"/>
  <c r="AB57" i="6"/>
  <c r="AC57" i="6"/>
  <c r="AD57" i="6"/>
  <c r="AE57" i="6"/>
  <c r="AF57" i="6"/>
  <c r="AG57" i="6"/>
  <c r="AH57" i="6"/>
  <c r="AI57" i="6"/>
  <c r="AJ57" i="6"/>
  <c r="AK57" i="6"/>
  <c r="AL57" i="6"/>
  <c r="AM57" i="6"/>
  <c r="AN57" i="6"/>
  <c r="AO57" i="6"/>
  <c r="AP57" i="6"/>
  <c r="AQ57" i="6"/>
  <c r="AR57" i="6"/>
  <c r="AS57" i="6"/>
  <c r="AT57" i="6"/>
  <c r="AU57" i="6"/>
  <c r="AV57" i="6"/>
  <c r="AW57" i="6"/>
  <c r="AX57" i="6"/>
  <c r="AY57" i="6"/>
  <c r="AZ57" i="6"/>
  <c r="BA57" i="6"/>
  <c r="BB57" i="6"/>
  <c r="BC57" i="6"/>
  <c r="BD57" i="6"/>
  <c r="BE57" i="6"/>
  <c r="BF57" i="6"/>
  <c r="BG57" i="6"/>
  <c r="BH57" i="6"/>
  <c r="BI57" i="6"/>
  <c r="BJ57" i="6"/>
  <c r="BK57" i="6"/>
  <c r="BL57" i="6"/>
  <c r="BM57" i="6"/>
  <c r="BN57" i="6"/>
  <c r="BO57" i="6"/>
  <c r="BP57" i="6"/>
  <c r="BQ57" i="6"/>
  <c r="BR57" i="6"/>
  <c r="BS57" i="6"/>
  <c r="BT57" i="6"/>
  <c r="BU57" i="6"/>
  <c r="BV57" i="6"/>
  <c r="BW57" i="6"/>
  <c r="BX57" i="6"/>
  <c r="BY57" i="6"/>
  <c r="BZ57" i="6"/>
  <c r="CA57" i="6"/>
  <c r="CB57" i="6"/>
  <c r="CC57" i="6"/>
  <c r="CD57" i="6"/>
  <c r="CE57" i="6"/>
  <c r="CF57" i="6"/>
  <c r="CG57" i="6"/>
  <c r="CH57" i="6"/>
  <c r="CI57" i="6"/>
  <c r="CJ57" i="6"/>
  <c r="CK57" i="6"/>
  <c r="CL57" i="6"/>
  <c r="CM57" i="6"/>
  <c r="CN57" i="6"/>
  <c r="CO57" i="6"/>
  <c r="CP57" i="6"/>
  <c r="CQ57" i="6"/>
  <c r="CR57" i="6"/>
  <c r="CS57" i="6"/>
  <c r="CT57" i="6"/>
  <c r="CU57" i="6"/>
  <c r="CV57" i="6"/>
  <c r="CW57" i="6"/>
  <c r="CX57" i="6"/>
  <c r="H43" i="6"/>
  <c r="I43" i="6"/>
  <c r="J43" i="6"/>
  <c r="K43" i="6"/>
  <c r="L43" i="6"/>
  <c r="M43" i="6"/>
  <c r="N43" i="6"/>
  <c r="O43" i="6"/>
  <c r="P43" i="6"/>
  <c r="Q43" i="6"/>
  <c r="R43" i="6"/>
  <c r="S43" i="6"/>
  <c r="T43" i="6"/>
  <c r="U43" i="6"/>
  <c r="V43" i="6"/>
  <c r="W43" i="6"/>
  <c r="X43" i="6"/>
  <c r="Y43" i="6"/>
  <c r="Z43" i="6"/>
  <c r="AA43" i="6"/>
  <c r="AB43" i="6"/>
  <c r="AC43" i="6"/>
  <c r="AD43" i="6"/>
  <c r="AE43" i="6"/>
  <c r="AF43" i="6"/>
  <c r="AG43" i="6"/>
  <c r="AH43" i="6"/>
  <c r="AI43" i="6"/>
  <c r="AJ43" i="6"/>
  <c r="AK43" i="6"/>
  <c r="AL43" i="6"/>
  <c r="AM43" i="6"/>
  <c r="AN43" i="6"/>
  <c r="AO43" i="6"/>
  <c r="AP43" i="6"/>
  <c r="AQ43" i="6"/>
  <c r="AR43" i="6"/>
  <c r="AS43" i="6"/>
  <c r="AT43" i="6"/>
  <c r="AU43" i="6"/>
  <c r="AV43" i="6"/>
  <c r="AW43" i="6"/>
  <c r="AX43" i="6"/>
  <c r="AY43" i="6"/>
  <c r="AZ43" i="6"/>
  <c r="BA43" i="6"/>
  <c r="BB43" i="6"/>
  <c r="BC43" i="6"/>
  <c r="BD43" i="6"/>
  <c r="BE43" i="6"/>
  <c r="BF43" i="6"/>
  <c r="BG43" i="6"/>
  <c r="BH43" i="6"/>
  <c r="BI43" i="6"/>
  <c r="BJ43" i="6"/>
  <c r="BK43" i="6"/>
  <c r="BL43" i="6"/>
  <c r="BM43" i="6"/>
  <c r="BN43" i="6"/>
  <c r="BO43" i="6"/>
  <c r="BP43" i="6"/>
  <c r="BQ43" i="6"/>
  <c r="BR43" i="6"/>
  <c r="BS43" i="6"/>
  <c r="BT43" i="6"/>
  <c r="BU43" i="6"/>
  <c r="BV43" i="6"/>
  <c r="BW43" i="6"/>
  <c r="BX43" i="6"/>
  <c r="BY43" i="6"/>
  <c r="BZ43" i="6"/>
  <c r="CA43" i="6"/>
  <c r="CB43" i="6"/>
  <c r="CC43" i="6"/>
  <c r="CD43" i="6"/>
  <c r="CE43" i="6"/>
  <c r="CF43" i="6"/>
  <c r="CG43" i="6"/>
  <c r="CH43" i="6"/>
  <c r="CI43" i="6"/>
  <c r="CJ43" i="6"/>
  <c r="CK43" i="6"/>
  <c r="CL43" i="6"/>
  <c r="CM43" i="6"/>
  <c r="CN43" i="6"/>
  <c r="CO43" i="6"/>
  <c r="CP43" i="6"/>
  <c r="CQ43" i="6"/>
  <c r="CR43" i="6"/>
  <c r="CS43" i="6"/>
  <c r="CT43" i="6"/>
  <c r="CU43" i="6"/>
  <c r="CV43" i="6"/>
  <c r="CW43" i="6"/>
  <c r="CX43" i="6"/>
  <c r="C17" i="6"/>
  <c r="C18" i="6" s="1"/>
  <c r="H59" i="6"/>
  <c r="J59" i="6"/>
  <c r="K59" i="6"/>
  <c r="L59" i="6"/>
  <c r="M59" i="6"/>
  <c r="N59" i="6"/>
  <c r="O59" i="6"/>
  <c r="P59" i="6"/>
  <c r="Q59" i="6"/>
  <c r="R59" i="6"/>
  <c r="S59" i="6"/>
  <c r="T59" i="6"/>
  <c r="U59" i="6"/>
  <c r="V59" i="6"/>
  <c r="W59" i="6"/>
  <c r="X59" i="6"/>
  <c r="Y59" i="6"/>
  <c r="Z59" i="6"/>
  <c r="AA59" i="6"/>
  <c r="AB59" i="6"/>
  <c r="AC59" i="6"/>
  <c r="AD59" i="6"/>
  <c r="AE59" i="6"/>
  <c r="AF59" i="6"/>
  <c r="AG59" i="6"/>
  <c r="AH59" i="6"/>
  <c r="AI59" i="6"/>
  <c r="AJ59" i="6"/>
  <c r="AK59" i="6"/>
  <c r="AL59" i="6"/>
  <c r="AM59" i="6"/>
  <c r="AN59" i="6"/>
  <c r="AO59" i="6"/>
  <c r="AP59" i="6"/>
  <c r="AQ59" i="6"/>
  <c r="AR59" i="6"/>
  <c r="AS59" i="6"/>
  <c r="AT59" i="6"/>
  <c r="AU59" i="6"/>
  <c r="AV59" i="6"/>
  <c r="AW59" i="6"/>
  <c r="AX59" i="6"/>
  <c r="AY59" i="6"/>
  <c r="AZ59" i="6"/>
  <c r="BA59" i="6"/>
  <c r="BB59" i="6"/>
  <c r="BC59" i="6"/>
  <c r="BD59" i="6"/>
  <c r="BE59" i="6"/>
  <c r="BF59" i="6"/>
  <c r="BG59" i="6"/>
  <c r="BH59" i="6"/>
  <c r="BI59" i="6"/>
  <c r="BJ59" i="6"/>
  <c r="BK59" i="6"/>
  <c r="BL59" i="6"/>
  <c r="BM59" i="6"/>
  <c r="BN59" i="6"/>
  <c r="BO59" i="6"/>
  <c r="BP59" i="6"/>
  <c r="BQ59" i="6"/>
  <c r="BR59" i="6"/>
  <c r="BS59" i="6"/>
  <c r="BT59" i="6"/>
  <c r="BU59" i="6"/>
  <c r="BV59" i="6"/>
  <c r="BW59" i="6"/>
  <c r="BX59" i="6"/>
  <c r="BY59" i="6"/>
  <c r="BZ59" i="6"/>
  <c r="CA59" i="6"/>
  <c r="CB59" i="6"/>
  <c r="CC59" i="6"/>
  <c r="CD59" i="6"/>
  <c r="CE59" i="6"/>
  <c r="CF59" i="6"/>
  <c r="CG59" i="6"/>
  <c r="CH59" i="6"/>
  <c r="CI59" i="6"/>
  <c r="CJ59" i="6"/>
  <c r="CK59" i="6"/>
  <c r="CL59" i="6"/>
  <c r="CM59" i="6"/>
  <c r="CN59" i="6"/>
  <c r="CO59" i="6"/>
  <c r="CP59" i="6"/>
  <c r="CQ59" i="6"/>
  <c r="CR59" i="6"/>
  <c r="CS59" i="6"/>
  <c r="CT59" i="6"/>
  <c r="CU59" i="6"/>
  <c r="CV59" i="6"/>
  <c r="CW59" i="6"/>
  <c r="CX59" i="6"/>
  <c r="F59" i="6"/>
  <c r="G59" i="6"/>
  <c r="J58" i="6"/>
  <c r="K58" i="6"/>
  <c r="L58" i="6"/>
  <c r="M58" i="6"/>
  <c r="N58" i="6"/>
  <c r="O58" i="6"/>
  <c r="P58" i="6"/>
  <c r="Q58" i="6"/>
  <c r="R58" i="6"/>
  <c r="S58" i="6"/>
  <c r="T58" i="6"/>
  <c r="U58" i="6"/>
  <c r="V58" i="6"/>
  <c r="W58" i="6"/>
  <c r="X58" i="6"/>
  <c r="Y58" i="6"/>
  <c r="Z58" i="6"/>
  <c r="AA58" i="6"/>
  <c r="AB58" i="6"/>
  <c r="AC58" i="6"/>
  <c r="AD58" i="6"/>
  <c r="AE58" i="6"/>
  <c r="AF58" i="6"/>
  <c r="AG58" i="6"/>
  <c r="AH58" i="6"/>
  <c r="AI58" i="6"/>
  <c r="AJ58" i="6"/>
  <c r="AK58" i="6"/>
  <c r="AL58" i="6"/>
  <c r="AM58" i="6"/>
  <c r="AN58" i="6"/>
  <c r="AO58" i="6"/>
  <c r="AP58" i="6"/>
  <c r="AQ58" i="6"/>
  <c r="AR58" i="6"/>
  <c r="AS58" i="6"/>
  <c r="AT58" i="6"/>
  <c r="AU58" i="6"/>
  <c r="AV58" i="6"/>
  <c r="AW58" i="6"/>
  <c r="AX58" i="6"/>
  <c r="AY58" i="6"/>
  <c r="AZ58" i="6"/>
  <c r="BA58" i="6"/>
  <c r="BB58" i="6"/>
  <c r="BC58" i="6"/>
  <c r="BD58" i="6"/>
  <c r="BE58" i="6"/>
  <c r="BF58" i="6"/>
  <c r="BG58" i="6"/>
  <c r="BH58" i="6"/>
  <c r="BI58" i="6"/>
  <c r="BJ58" i="6"/>
  <c r="BK58" i="6"/>
  <c r="BL58" i="6"/>
  <c r="BM58" i="6"/>
  <c r="BN58" i="6"/>
  <c r="BO58" i="6"/>
  <c r="BP58" i="6"/>
  <c r="BQ58" i="6"/>
  <c r="BR58" i="6"/>
  <c r="BS58" i="6"/>
  <c r="BT58" i="6"/>
  <c r="BU58" i="6"/>
  <c r="BV58" i="6"/>
  <c r="BW58" i="6"/>
  <c r="BX58" i="6"/>
  <c r="BY58" i="6"/>
  <c r="BZ58" i="6"/>
  <c r="CA58" i="6"/>
  <c r="CB58" i="6"/>
  <c r="CC58" i="6"/>
  <c r="CD58" i="6"/>
  <c r="CE58" i="6"/>
  <c r="CF58" i="6"/>
  <c r="CG58" i="6"/>
  <c r="CH58" i="6"/>
  <c r="CI58" i="6"/>
  <c r="CJ58" i="6"/>
  <c r="CK58" i="6"/>
  <c r="CL58" i="6"/>
  <c r="CM58" i="6"/>
  <c r="CN58" i="6"/>
  <c r="CO58" i="6"/>
  <c r="CP58" i="6"/>
  <c r="CQ58" i="6"/>
  <c r="CR58" i="6"/>
  <c r="CS58" i="6"/>
  <c r="CT58" i="6"/>
  <c r="CU58" i="6"/>
  <c r="CV58" i="6"/>
  <c r="CW58" i="6"/>
  <c r="CX58" i="6"/>
  <c r="C35" i="6"/>
  <c r="CW18" i="18"/>
  <c r="CV18" i="18"/>
  <c r="CU18" i="18"/>
  <c r="CT18" i="18"/>
  <c r="CS18" i="18"/>
  <c r="CR18" i="18"/>
  <c r="CQ18" i="18"/>
  <c r="CP18" i="18"/>
  <c r="CO18" i="18"/>
  <c r="CN18" i="18"/>
  <c r="CM18" i="18"/>
  <c r="CL18" i="18"/>
  <c r="CK18" i="18"/>
  <c r="CJ18" i="18"/>
  <c r="CI18" i="18"/>
  <c r="CH18" i="18"/>
  <c r="CG18" i="18"/>
  <c r="CF18" i="18"/>
  <c r="CE18" i="18"/>
  <c r="CD18" i="18"/>
  <c r="CC18" i="18"/>
  <c r="CB18" i="18"/>
  <c r="CA18" i="18"/>
  <c r="BZ18" i="18"/>
  <c r="BY18" i="18"/>
  <c r="BX18" i="18"/>
  <c r="BW18" i="18"/>
  <c r="BV18" i="18"/>
  <c r="BU18" i="18"/>
  <c r="BT18" i="18"/>
  <c r="BS18" i="18"/>
  <c r="BR18" i="18"/>
  <c r="BQ18" i="18"/>
  <c r="BP18" i="18"/>
  <c r="BO18" i="18"/>
  <c r="BN18" i="18"/>
  <c r="BM18" i="18"/>
  <c r="BL18" i="18"/>
  <c r="BK18" i="18"/>
  <c r="BJ18" i="18"/>
  <c r="BI18" i="18"/>
  <c r="BH18" i="18"/>
  <c r="BG18" i="18"/>
  <c r="BF18" i="18"/>
  <c r="BE18" i="18"/>
  <c r="BD18" i="18"/>
  <c r="BC18" i="18"/>
  <c r="BB18" i="18"/>
  <c r="BA18" i="18"/>
  <c r="AZ18" i="18"/>
  <c r="AY18" i="18"/>
  <c r="AX18" i="18"/>
  <c r="AW18" i="18"/>
  <c r="AV18" i="18"/>
  <c r="AU18" i="18"/>
  <c r="AT18" i="18"/>
  <c r="AS18" i="18"/>
  <c r="AR18" i="18"/>
  <c r="AQ18" i="18"/>
  <c r="AP18" i="18"/>
  <c r="AO18" i="18"/>
  <c r="AN18" i="18"/>
  <c r="AM18" i="18"/>
  <c r="AL18" i="18"/>
  <c r="AK18" i="18"/>
  <c r="AJ18" i="18"/>
  <c r="AI18" i="18"/>
  <c r="AH18" i="18"/>
  <c r="AG18" i="18"/>
  <c r="AF18" i="18"/>
  <c r="AE18" i="18"/>
  <c r="AD18" i="18"/>
  <c r="AC18" i="18"/>
  <c r="AB18" i="18"/>
  <c r="AA18" i="18"/>
  <c r="Z18" i="18"/>
  <c r="Y18" i="18"/>
  <c r="X18" i="18"/>
  <c r="W18" i="18"/>
  <c r="V18" i="18"/>
  <c r="U18" i="18"/>
  <c r="T18" i="18"/>
  <c r="S18" i="18"/>
  <c r="R18" i="18"/>
  <c r="Q18" i="18"/>
  <c r="P18" i="18"/>
  <c r="O18" i="18"/>
  <c r="N18" i="18"/>
  <c r="M18" i="18"/>
  <c r="L18" i="18"/>
  <c r="K18" i="18"/>
  <c r="J18" i="18"/>
  <c r="I18" i="18"/>
  <c r="H18" i="18"/>
  <c r="G18" i="18"/>
  <c r="F18" i="18"/>
  <c r="E18" i="18"/>
  <c r="D18" i="18"/>
  <c r="C18" i="18"/>
  <c r="B18" i="18"/>
  <c r="C15" i="6"/>
  <c r="C16" i="6" s="1"/>
  <c r="D15" i="6"/>
  <c r="D16" i="6" s="1"/>
  <c r="E15" i="6"/>
  <c r="E16" i="6" s="1"/>
  <c r="F15" i="6"/>
  <c r="F16" i="6" s="1"/>
  <c r="G15" i="6"/>
  <c r="G16" i="6" s="1"/>
  <c r="H15" i="6"/>
  <c r="H16" i="6" s="1"/>
  <c r="I15" i="6"/>
  <c r="I16" i="6" s="1"/>
  <c r="J15" i="6"/>
  <c r="J16" i="6" s="1"/>
  <c r="K15" i="6"/>
  <c r="K16" i="6" s="1"/>
  <c r="L15" i="6"/>
  <c r="L16" i="6" s="1"/>
  <c r="M15" i="6"/>
  <c r="M16" i="6" s="1"/>
  <c r="N15" i="6"/>
  <c r="N16" i="6" s="1"/>
  <c r="O15" i="6"/>
  <c r="O16" i="6" s="1"/>
  <c r="P15" i="6"/>
  <c r="P16" i="6" s="1"/>
  <c r="Q15" i="6"/>
  <c r="Q16" i="6" s="1"/>
  <c r="R15" i="6"/>
  <c r="R16" i="6" s="1"/>
  <c r="S15" i="6"/>
  <c r="S16" i="6" s="1"/>
  <c r="T15" i="6"/>
  <c r="T16" i="6" s="1"/>
  <c r="U15" i="6"/>
  <c r="U16" i="6" s="1"/>
  <c r="V15" i="6"/>
  <c r="V16" i="6" s="1"/>
  <c r="W15" i="6"/>
  <c r="W16" i="6" s="1"/>
  <c r="X15" i="6"/>
  <c r="X16" i="6" s="1"/>
  <c r="Y15" i="6"/>
  <c r="Y16" i="6" s="1"/>
  <c r="Z15" i="6"/>
  <c r="Z16" i="6" s="1"/>
  <c r="AA15" i="6"/>
  <c r="AA16" i="6" s="1"/>
  <c r="AB15" i="6"/>
  <c r="AB16" i="6" s="1"/>
  <c r="AC15" i="6"/>
  <c r="AC16" i="6" s="1"/>
  <c r="AD15" i="6"/>
  <c r="AD16" i="6" s="1"/>
  <c r="AE15" i="6"/>
  <c r="AE16" i="6" s="1"/>
  <c r="AF15" i="6"/>
  <c r="AF16" i="6" s="1"/>
  <c r="AG15" i="6"/>
  <c r="AG16" i="6" s="1"/>
  <c r="AH15" i="6"/>
  <c r="AH16" i="6" s="1"/>
  <c r="AI15" i="6"/>
  <c r="AI16" i="6" s="1"/>
  <c r="AJ15" i="6"/>
  <c r="AJ16" i="6" s="1"/>
  <c r="AK15" i="6"/>
  <c r="AK16" i="6" s="1"/>
  <c r="AL15" i="6"/>
  <c r="AL16" i="6" s="1"/>
  <c r="AM15" i="6"/>
  <c r="AM16" i="6" s="1"/>
  <c r="AN15" i="6"/>
  <c r="AN16" i="6" s="1"/>
  <c r="AO15" i="6"/>
  <c r="AO16" i="6" s="1"/>
  <c r="AP15" i="6"/>
  <c r="AP16" i="6" s="1"/>
  <c r="AQ15" i="6"/>
  <c r="AQ16" i="6" s="1"/>
  <c r="AR15" i="6"/>
  <c r="AR16" i="6" s="1"/>
  <c r="AS15" i="6"/>
  <c r="AS16" i="6" s="1"/>
  <c r="AT15" i="6"/>
  <c r="AT16" i="6" s="1"/>
  <c r="AU15" i="6"/>
  <c r="AU16" i="6" s="1"/>
  <c r="AV15" i="6"/>
  <c r="AV16" i="6" s="1"/>
  <c r="AW15" i="6"/>
  <c r="AW16" i="6" s="1"/>
  <c r="AX15" i="6"/>
  <c r="AX16" i="6" s="1"/>
  <c r="AY15" i="6"/>
  <c r="AY16" i="6" s="1"/>
  <c r="AZ15" i="6"/>
  <c r="AZ16" i="6" s="1"/>
  <c r="BA15" i="6"/>
  <c r="BA16" i="6" s="1"/>
  <c r="BB15" i="6"/>
  <c r="BB16" i="6" s="1"/>
  <c r="BC15" i="6"/>
  <c r="BC16" i="6" s="1"/>
  <c r="BD15" i="6"/>
  <c r="BD16" i="6" s="1"/>
  <c r="BE15" i="6"/>
  <c r="BE16" i="6" s="1"/>
  <c r="BF15" i="6"/>
  <c r="BF16" i="6" s="1"/>
  <c r="BG15" i="6"/>
  <c r="BG16" i="6" s="1"/>
  <c r="BH15" i="6"/>
  <c r="BH16" i="6" s="1"/>
  <c r="BI15" i="6"/>
  <c r="BI16" i="6" s="1"/>
  <c r="BJ15" i="6"/>
  <c r="BJ16" i="6" s="1"/>
  <c r="BK15" i="6"/>
  <c r="BK16" i="6" s="1"/>
  <c r="BL15" i="6"/>
  <c r="BL16" i="6" s="1"/>
  <c r="BM15" i="6"/>
  <c r="BM16" i="6" s="1"/>
  <c r="BN15" i="6"/>
  <c r="BN16" i="6" s="1"/>
  <c r="BO15" i="6"/>
  <c r="BO16" i="6" s="1"/>
  <c r="BP15" i="6"/>
  <c r="BP16" i="6" s="1"/>
  <c r="BQ15" i="6"/>
  <c r="BQ16" i="6" s="1"/>
  <c r="BR15" i="6"/>
  <c r="BR16" i="6" s="1"/>
  <c r="BS15" i="6"/>
  <c r="BS16" i="6" s="1"/>
  <c r="BT15" i="6"/>
  <c r="BT16" i="6" s="1"/>
  <c r="BU15" i="6"/>
  <c r="BU16" i="6" s="1"/>
  <c r="BV15" i="6"/>
  <c r="BV16" i="6" s="1"/>
  <c r="BW15" i="6"/>
  <c r="BW16" i="6" s="1"/>
  <c r="BX15" i="6"/>
  <c r="BX16" i="6" s="1"/>
  <c r="BY15" i="6"/>
  <c r="BY16" i="6" s="1"/>
  <c r="BZ15" i="6"/>
  <c r="BZ16" i="6" s="1"/>
  <c r="CA15" i="6"/>
  <c r="CA16" i="6" s="1"/>
  <c r="CB15" i="6"/>
  <c r="CB16" i="6" s="1"/>
  <c r="CC15" i="6"/>
  <c r="CC16" i="6" s="1"/>
  <c r="CD15" i="6"/>
  <c r="CD16" i="6" s="1"/>
  <c r="CE15" i="6"/>
  <c r="CE16" i="6" s="1"/>
  <c r="CF15" i="6"/>
  <c r="CF16" i="6" s="1"/>
  <c r="CG15" i="6"/>
  <c r="CG16" i="6" s="1"/>
  <c r="CH15" i="6"/>
  <c r="CH16" i="6" s="1"/>
  <c r="CI15" i="6"/>
  <c r="CI16" i="6" s="1"/>
  <c r="CJ15" i="6"/>
  <c r="CJ16" i="6" s="1"/>
  <c r="CK15" i="6"/>
  <c r="CK16" i="6" s="1"/>
  <c r="CL15" i="6"/>
  <c r="CL16" i="6" s="1"/>
  <c r="CM15" i="6"/>
  <c r="CM16" i="6" s="1"/>
  <c r="CN15" i="6"/>
  <c r="CN16" i="6" s="1"/>
  <c r="CO15" i="6"/>
  <c r="CO16" i="6" s="1"/>
  <c r="CP15" i="6"/>
  <c r="CP16" i="6" s="1"/>
  <c r="CQ15" i="6"/>
  <c r="CQ16" i="6" s="1"/>
  <c r="CR15" i="6"/>
  <c r="CR16" i="6" s="1"/>
  <c r="CS15" i="6"/>
  <c r="CS16" i="6" s="1"/>
  <c r="CT15" i="6"/>
  <c r="CT16" i="6" s="1"/>
  <c r="CU15" i="6"/>
  <c r="CU16" i="6" s="1"/>
  <c r="CV15" i="6"/>
  <c r="CV16" i="6" s="1"/>
  <c r="CW15" i="6"/>
  <c r="CW16" i="6" s="1"/>
  <c r="CX15" i="6"/>
  <c r="CX16" i="6" s="1"/>
  <c r="A16" i="17"/>
  <c r="I18" i="15"/>
  <c r="C18" i="15"/>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Y38" i="6"/>
  <c r="CY39" i="6" s="1"/>
  <c r="CX38" i="6"/>
  <c r="CW38" i="6"/>
  <c r="CV38" i="6"/>
  <c r="CU38" i="6"/>
  <c r="CT38" i="6"/>
  <c r="CS38" i="6"/>
  <c r="CR38" i="6"/>
  <c r="CQ38" i="6"/>
  <c r="CP38" i="6"/>
  <c r="CO38" i="6"/>
  <c r="CN38" i="6"/>
  <c r="CM38" i="6"/>
  <c r="CL38" i="6"/>
  <c r="CK38" i="6"/>
  <c r="CJ38" i="6"/>
  <c r="CI38" i="6"/>
  <c r="CH38" i="6"/>
  <c r="CG38" i="6"/>
  <c r="CF38" i="6"/>
  <c r="CE38" i="6"/>
  <c r="CD38" i="6"/>
  <c r="CC38" i="6"/>
  <c r="CB38" i="6"/>
  <c r="CA38" i="6"/>
  <c r="BZ38" i="6"/>
  <c r="BY38" i="6"/>
  <c r="BX38" i="6"/>
  <c r="BW38" i="6"/>
  <c r="BV38" i="6"/>
  <c r="BU38" i="6"/>
  <c r="BT38" i="6"/>
  <c r="BS38" i="6"/>
  <c r="BR38" i="6"/>
  <c r="BQ38" i="6"/>
  <c r="BP38" i="6"/>
  <c r="BO38" i="6"/>
  <c r="BN38" i="6"/>
  <c r="BM38" i="6"/>
  <c r="BL38" i="6"/>
  <c r="BK38" i="6"/>
  <c r="BJ38" i="6"/>
  <c r="BI38" i="6"/>
  <c r="BH38" i="6"/>
  <c r="BG38" i="6"/>
  <c r="BF38" i="6"/>
  <c r="BE38" i="6"/>
  <c r="BD38" i="6"/>
  <c r="BC38" i="6"/>
  <c r="BB38" i="6"/>
  <c r="BA38" i="6"/>
  <c r="AZ38" i="6"/>
  <c r="AY38" i="6"/>
  <c r="AX38"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R38" i="6"/>
  <c r="Q38" i="6"/>
  <c r="P38" i="6"/>
  <c r="O38" i="6"/>
  <c r="N38" i="6"/>
  <c r="M38" i="6"/>
  <c r="L38" i="6"/>
  <c r="K38" i="6"/>
  <c r="J38" i="6"/>
  <c r="I38" i="6"/>
  <c r="H38" i="6"/>
  <c r="G38" i="6"/>
  <c r="F38" i="6"/>
  <c r="E38" i="6"/>
  <c r="D38" i="6"/>
  <c r="C37" i="6"/>
  <c r="E13" i="11"/>
  <c r="B5" i="11"/>
  <c r="D13" i="11"/>
  <c r="D17" i="11" s="1"/>
  <c r="C13" i="12"/>
  <c r="D12" i="12"/>
  <c r="C12" i="12"/>
  <c r="D14" i="11"/>
  <c r="D18" i="11" s="1"/>
  <c r="C17" i="12"/>
  <c r="C16" i="12"/>
  <c r="C20" i="12" s="1"/>
  <c r="C21" i="12" s="1"/>
  <c r="G5" i="11"/>
  <c r="F5" i="11"/>
  <c r="E5" i="11"/>
  <c r="D5" i="11"/>
  <c r="C5" i="11"/>
  <c r="H35" i="6"/>
  <c r="E35" i="6"/>
  <c r="CY35" i="6"/>
  <c r="CX35" i="6"/>
  <c r="CW35" i="6"/>
  <c r="CV35" i="6"/>
  <c r="CU35" i="6"/>
  <c r="CT35" i="6"/>
  <c r="CS35" i="6"/>
  <c r="CR35" i="6"/>
  <c r="CQ35" i="6"/>
  <c r="CP35" i="6"/>
  <c r="CO35" i="6"/>
  <c r="CN35" i="6"/>
  <c r="CM35" i="6"/>
  <c r="CL35" i="6"/>
  <c r="CK35" i="6"/>
  <c r="CJ35" i="6"/>
  <c r="CI35" i="6"/>
  <c r="CH35" i="6"/>
  <c r="CG35" i="6"/>
  <c r="CF35" i="6"/>
  <c r="CE35" i="6"/>
  <c r="CD35" i="6"/>
  <c r="CC35" i="6"/>
  <c r="CB35" i="6"/>
  <c r="CA35" i="6"/>
  <c r="BZ35" i="6"/>
  <c r="BY35" i="6"/>
  <c r="BX35" i="6"/>
  <c r="BW35" i="6"/>
  <c r="BV35" i="6"/>
  <c r="BU35" i="6"/>
  <c r="BT35" i="6"/>
  <c r="BS35" i="6"/>
  <c r="BR35" i="6"/>
  <c r="BQ35" i="6"/>
  <c r="BP35" i="6"/>
  <c r="BO35" i="6"/>
  <c r="BN35" i="6"/>
  <c r="BM35" i="6"/>
  <c r="BL35" i="6"/>
  <c r="BK35" i="6"/>
  <c r="BJ35" i="6"/>
  <c r="BI35" i="6"/>
  <c r="BH35" i="6"/>
  <c r="BG35" i="6"/>
  <c r="BF35" i="6"/>
  <c r="BE35" i="6"/>
  <c r="BD35" i="6"/>
  <c r="BC35" i="6"/>
  <c r="BB35" i="6"/>
  <c r="BA35" i="6"/>
  <c r="AZ35" i="6"/>
  <c r="AY35" i="6"/>
  <c r="AX35"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W35" i="6"/>
  <c r="V35" i="6"/>
  <c r="U35" i="6"/>
  <c r="T35" i="6"/>
  <c r="S35" i="6"/>
  <c r="R35" i="6"/>
  <c r="Q35" i="6"/>
  <c r="P35" i="6"/>
  <c r="O35" i="6"/>
  <c r="N35" i="6"/>
  <c r="M35" i="6"/>
  <c r="L35" i="6"/>
  <c r="K35" i="6"/>
  <c r="J35" i="6"/>
  <c r="I35" i="6"/>
  <c r="G35" i="6"/>
  <c r="F35" i="6"/>
  <c r="C49" i="6"/>
  <c r="B19" i="15" s="1"/>
  <c r="CY72" i="6"/>
  <c r="CY71" i="6"/>
  <c r="D9" i="6"/>
  <c r="CY70" i="6"/>
  <c r="CY73" i="6"/>
  <c r="CY75" i="6" s="1"/>
  <c r="C9" i="6"/>
  <c r="C47" i="6" s="1"/>
  <c r="B17" i="6"/>
  <c r="D7" i="6"/>
  <c r="E7" i="6" s="1"/>
  <c r="F7" i="6" s="1"/>
  <c r="G7" i="6" s="1"/>
  <c r="H7" i="6" s="1"/>
  <c r="I7" i="6" s="1"/>
  <c r="J7" i="6" s="1"/>
  <c r="K7" i="6" s="1"/>
  <c r="L7" i="6" s="1"/>
  <c r="M7" i="6"/>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I59" i="6"/>
  <c r="I58" i="6"/>
  <c r="D21" i="11" l="1"/>
  <c r="D22" i="11" s="1"/>
  <c r="C23" i="6" s="1"/>
  <c r="C25" i="6" s="1"/>
  <c r="CY74" i="6"/>
  <c r="CA42" i="6"/>
  <c r="CA45" i="6" s="1"/>
  <c r="BZ21" i="15" s="1"/>
  <c r="Y42" i="6"/>
  <c r="Y45" i="6" s="1"/>
  <c r="X21" i="18" s="1"/>
  <c r="CG23" i="6"/>
  <c r="CG25" i="6" s="1"/>
  <c r="CK42" i="6"/>
  <c r="CK45" i="6" s="1"/>
  <c r="CJ21" i="18" s="1"/>
  <c r="D47" i="6"/>
  <c r="D70" i="6"/>
  <c r="CQ42" i="6"/>
  <c r="CQ45" i="6" s="1"/>
  <c r="CP21" i="18" s="1"/>
  <c r="C19" i="6"/>
  <c r="C39" i="6" s="1"/>
  <c r="AO42" i="6"/>
  <c r="AO45" i="6" s="1"/>
  <c r="AN21" i="18" s="1"/>
  <c r="D17" i="6"/>
  <c r="D18" i="6" s="1"/>
  <c r="D49" i="6"/>
  <c r="E49" i="6" s="1"/>
  <c r="I42" i="6"/>
  <c r="I45" i="6" s="1"/>
  <c r="H21" i="18" s="1"/>
  <c r="C73" i="6"/>
  <c r="C70" i="6"/>
  <c r="D10" i="6"/>
  <c r="B19" i="18"/>
  <c r="BC42" i="6"/>
  <c r="BC45" i="6" s="1"/>
  <c r="BB21" i="18" s="1"/>
  <c r="W42" i="6"/>
  <c r="W45" i="6" s="1"/>
  <c r="V21" i="15" s="1"/>
  <c r="CF42" i="6"/>
  <c r="CF45" i="6" s="1"/>
  <c r="CE21" i="15" s="1"/>
  <c r="AZ42" i="6"/>
  <c r="AZ45" i="6" s="1"/>
  <c r="AY21" i="15" s="1"/>
  <c r="AJ42" i="6"/>
  <c r="AJ45" i="6" s="1"/>
  <c r="CI42" i="6"/>
  <c r="CI45" i="6" s="1"/>
  <c r="CH21" i="18" s="1"/>
  <c r="CN42" i="6"/>
  <c r="CN45" i="6" s="1"/>
  <c r="CM21" i="18" s="1"/>
  <c r="AM42" i="6"/>
  <c r="AM45" i="6" s="1"/>
  <c r="AL21" i="18" s="1"/>
  <c r="BA42" i="6"/>
  <c r="BA45" i="6" s="1"/>
  <c r="AZ21" i="15" s="1"/>
  <c r="AK42" i="6"/>
  <c r="AK45" i="6" s="1"/>
  <c r="AJ21" i="15" s="1"/>
  <c r="CR42" i="6"/>
  <c r="CR45" i="6" s="1"/>
  <c r="CQ21" i="18" s="1"/>
  <c r="CB42" i="6"/>
  <c r="CB45" i="6" s="1"/>
  <c r="CA21" i="18" s="1"/>
  <c r="AV42" i="6"/>
  <c r="AV45" i="6" s="1"/>
  <c r="AU21" i="15" s="1"/>
  <c r="AF42" i="6"/>
  <c r="AF45" i="6" s="1"/>
  <c r="AE21" i="18" s="1"/>
  <c r="P42" i="6"/>
  <c r="P45" i="6" s="1"/>
  <c r="O21" i="18" s="1"/>
  <c r="M42" i="6"/>
  <c r="M45" i="6" s="1"/>
  <c r="L21" i="15" s="1"/>
  <c r="BS42" i="6"/>
  <c r="BS45" i="6" s="1"/>
  <c r="BR21" i="18" s="1"/>
  <c r="BV42" i="6"/>
  <c r="BV45" i="6" s="1"/>
  <c r="BU21" i="18" s="1"/>
  <c r="AD42" i="6"/>
  <c r="AD45" i="6" s="1"/>
  <c r="AC21" i="15" s="1"/>
  <c r="Z42" i="6"/>
  <c r="Z45" i="6" s="1"/>
  <c r="Y21" i="15" s="1"/>
  <c r="CV42" i="6"/>
  <c r="CV45" i="6" s="1"/>
  <c r="CU21" i="18" s="1"/>
  <c r="T42" i="6"/>
  <c r="T45" i="6" s="1"/>
  <c r="BG42" i="6"/>
  <c r="BG45" i="6" s="1"/>
  <c r="AP42" i="6"/>
  <c r="AP45" i="6" s="1"/>
  <c r="AO21" i="18" s="1"/>
  <c r="AS42" i="6"/>
  <c r="AS45" i="6" s="1"/>
  <c r="AR21" i="15" s="1"/>
  <c r="BL42" i="6"/>
  <c r="BL45" i="6" s="1"/>
  <c r="BK21" i="15" s="1"/>
  <c r="AN42" i="6"/>
  <c r="AN45" i="6" s="1"/>
  <c r="AM21" i="18" s="1"/>
  <c r="AT42" i="6"/>
  <c r="AT45" i="6" s="1"/>
  <c r="AS21" i="18" s="1"/>
  <c r="BD42" i="6"/>
  <c r="BD45" i="6" s="1"/>
  <c r="BC21" i="15" s="1"/>
  <c r="AA42" i="6"/>
  <c r="AA45" i="6" s="1"/>
  <c r="Z21" i="15" s="1"/>
  <c r="CJ42" i="6"/>
  <c r="CJ45" i="6" s="1"/>
  <c r="BT42" i="6"/>
  <c r="BT45" i="6" s="1"/>
  <c r="BS21" i="15" s="1"/>
  <c r="X42" i="6"/>
  <c r="X45" i="6" s="1"/>
  <c r="W21" i="18" s="1"/>
  <c r="BE42" i="6"/>
  <c r="BE45" i="6" s="1"/>
  <c r="BD21" i="18" s="1"/>
  <c r="CG42" i="6"/>
  <c r="CG45" i="6" s="1"/>
  <c r="CF21" i="18" s="1"/>
  <c r="BF42" i="6"/>
  <c r="BF45" i="6" s="1"/>
  <c r="BE21" i="18" s="1"/>
  <c r="CH42" i="6"/>
  <c r="CH45" i="6" s="1"/>
  <c r="CG21" i="18" s="1"/>
  <c r="BB42" i="6"/>
  <c r="BB45" i="6" s="1"/>
  <c r="AQ42" i="6"/>
  <c r="AQ45" i="6" s="1"/>
  <c r="AP21" i="15" s="1"/>
  <c r="CW42" i="6"/>
  <c r="CW45" i="6" s="1"/>
  <c r="CV21" i="15" s="1"/>
  <c r="U42" i="6"/>
  <c r="U45" i="6" s="1"/>
  <c r="T21" i="15" s="1"/>
  <c r="AR42" i="6"/>
  <c r="AR45" i="6" s="1"/>
  <c r="AQ21" i="15" s="1"/>
  <c r="CL42" i="6"/>
  <c r="CL45" i="6" s="1"/>
  <c r="CK21" i="18" s="1"/>
  <c r="K42" i="6"/>
  <c r="K45" i="6" s="1"/>
  <c r="J21" i="18" s="1"/>
  <c r="L42" i="6"/>
  <c r="L45" i="6" s="1"/>
  <c r="K21" i="15" s="1"/>
  <c r="CU42" i="6"/>
  <c r="CU45" i="6" s="1"/>
  <c r="CT21" i="15" s="1"/>
  <c r="CE42" i="6"/>
  <c r="CE45" i="6" s="1"/>
  <c r="CD21" i="18" s="1"/>
  <c r="AY42" i="6"/>
  <c r="AY45" i="6" s="1"/>
  <c r="AX21" i="15" s="1"/>
  <c r="AI42" i="6"/>
  <c r="AI45" i="6" s="1"/>
  <c r="S42" i="6"/>
  <c r="S45" i="6" s="1"/>
  <c r="R21" i="15" s="1"/>
  <c r="J42" i="6"/>
  <c r="J45" i="6" s="1"/>
  <c r="I21" i="18" s="1"/>
  <c r="CO42" i="6"/>
  <c r="CO45" i="6" s="1"/>
  <c r="CN21" i="18" s="1"/>
  <c r="BM42" i="6"/>
  <c r="BM45" i="6" s="1"/>
  <c r="BO42" i="6"/>
  <c r="BO45" i="6" s="1"/>
  <c r="BN21" i="18" s="1"/>
  <c r="BP42" i="6"/>
  <c r="BP45" i="6" s="1"/>
  <c r="AU42" i="6"/>
  <c r="AU45" i="6" s="1"/>
  <c r="AE42" i="6"/>
  <c r="AE45" i="6" s="1"/>
  <c r="AD21" i="18" s="1"/>
  <c r="O42" i="6"/>
  <c r="O45" i="6" s="1"/>
  <c r="N21" i="15" s="1"/>
  <c r="CP42" i="6"/>
  <c r="CP45" i="6" s="1"/>
  <c r="BZ42" i="6"/>
  <c r="BZ45" i="6" s="1"/>
  <c r="BY21" i="15" s="1"/>
  <c r="BJ42" i="6"/>
  <c r="BJ45" i="6" s="1"/>
  <c r="BI21" i="15" s="1"/>
  <c r="BQ42" i="6"/>
  <c r="BQ45" i="6" s="1"/>
  <c r="BP21" i="18" s="1"/>
  <c r="CM42" i="6"/>
  <c r="CM45" i="6" s="1"/>
  <c r="CL21" i="15" s="1"/>
  <c r="BW42" i="6"/>
  <c r="BW45" i="6" s="1"/>
  <c r="BV21" i="18" s="1"/>
  <c r="AL42" i="6"/>
  <c r="AL45" i="6" s="1"/>
  <c r="AK21" i="18" s="1"/>
  <c r="BR42" i="6"/>
  <c r="BR45" i="6" s="1"/>
  <c r="CT42" i="6"/>
  <c r="CT45" i="6" s="1"/>
  <c r="CD42" i="6"/>
  <c r="CD45" i="6" s="1"/>
  <c r="BN42" i="6"/>
  <c r="BN45" i="6" s="1"/>
  <c r="BM21" i="15" s="1"/>
  <c r="AX42" i="6"/>
  <c r="AX45" i="6" s="1"/>
  <c r="AH42" i="6"/>
  <c r="AH45" i="6" s="1"/>
  <c r="R42" i="6"/>
  <c r="R45" i="6" s="1"/>
  <c r="CS42" i="6"/>
  <c r="CS45" i="6" s="1"/>
  <c r="CR21" i="15" s="1"/>
  <c r="CC42" i="6"/>
  <c r="CC45" i="6" s="1"/>
  <c r="CB21" i="15" s="1"/>
  <c r="AW42" i="6"/>
  <c r="AW45" i="6" s="1"/>
  <c r="AV21" i="15" s="1"/>
  <c r="AG42" i="6"/>
  <c r="AG45" i="6" s="1"/>
  <c r="AF21" i="18" s="1"/>
  <c r="Q42" i="6"/>
  <c r="Q45" i="6" s="1"/>
  <c r="BX42" i="6"/>
  <c r="BX45" i="6" s="1"/>
  <c r="BY42" i="6"/>
  <c r="BY45" i="6" s="1"/>
  <c r="BX21" i="18" s="1"/>
  <c r="BH42" i="6"/>
  <c r="BH45" i="6" s="1"/>
  <c r="BG21" i="15" s="1"/>
  <c r="BI42" i="6"/>
  <c r="BI45" i="6" s="1"/>
  <c r="AB42" i="6"/>
  <c r="AB45" i="6" s="1"/>
  <c r="AC42" i="6"/>
  <c r="AC45" i="6" s="1"/>
  <c r="AB21" i="18" s="1"/>
  <c r="BU42" i="6"/>
  <c r="BU45" i="6" s="1"/>
  <c r="BK42" i="6"/>
  <c r="BK45" i="6" s="1"/>
  <c r="CX42" i="6"/>
  <c r="CX45" i="6" s="1"/>
  <c r="CW21" i="15" s="1"/>
  <c r="CY42" i="6"/>
  <c r="V42" i="6"/>
  <c r="V45" i="6" s="1"/>
  <c r="N42" i="6"/>
  <c r="N45" i="6" s="1"/>
  <c r="M21" i="18" s="1"/>
  <c r="CL23" i="6" l="1"/>
  <c r="CL25" i="6" s="1"/>
  <c r="AG23" i="6"/>
  <c r="AG25" i="6" s="1"/>
  <c r="AH23" i="6"/>
  <c r="AH25" i="6" s="1"/>
  <c r="CJ23" i="6"/>
  <c r="CJ25" i="6" s="1"/>
  <c r="CK23" i="6"/>
  <c r="CK25" i="6" s="1"/>
  <c r="H23" i="6"/>
  <c r="H25" i="6" s="1"/>
  <c r="BF23" i="6"/>
  <c r="BF25" i="6" s="1"/>
  <c r="CY23" i="6"/>
  <c r="CY25" i="6" s="1"/>
  <c r="BX23" i="6"/>
  <c r="BX25" i="6" s="1"/>
  <c r="BQ23" i="6"/>
  <c r="BQ25" i="6" s="1"/>
  <c r="Z23" i="6"/>
  <c r="Z25" i="6" s="1"/>
  <c r="BN23" i="6"/>
  <c r="BN25" i="6" s="1"/>
  <c r="M23" i="6"/>
  <c r="M25" i="6" s="1"/>
  <c r="K23" i="6"/>
  <c r="K25" i="6" s="1"/>
  <c r="Y23" i="6"/>
  <c r="Y25" i="6" s="1"/>
  <c r="AO23" i="6"/>
  <c r="AO25" i="6" s="1"/>
  <c r="CE23" i="6"/>
  <c r="CE25" i="6" s="1"/>
  <c r="D19" i="6"/>
  <c r="BO23" i="6"/>
  <c r="BO25" i="6" s="1"/>
  <c r="AA23" i="6"/>
  <c r="AA25" i="6" s="1"/>
  <c r="CD23" i="6"/>
  <c r="CD25" i="6" s="1"/>
  <c r="BC23" i="6"/>
  <c r="BC25" i="6" s="1"/>
  <c r="CS23" i="6"/>
  <c r="CS25" i="6" s="1"/>
  <c r="BP23" i="6"/>
  <c r="BP25" i="6" s="1"/>
  <c r="AZ23" i="6"/>
  <c r="AZ25" i="6" s="1"/>
  <c r="BW23" i="6"/>
  <c r="BW25" i="6" s="1"/>
  <c r="T23" i="6"/>
  <c r="T25" i="6" s="1"/>
  <c r="BJ23" i="6"/>
  <c r="BJ25" i="6" s="1"/>
  <c r="CR23" i="6"/>
  <c r="CR25" i="6" s="1"/>
  <c r="BV23" i="6"/>
  <c r="BV25" i="6" s="1"/>
  <c r="AS23" i="6"/>
  <c r="AS25" i="6" s="1"/>
  <c r="BZ23" i="6"/>
  <c r="BZ25" i="6" s="1"/>
  <c r="BG23" i="6"/>
  <c r="BG25" i="6" s="1"/>
  <c r="AJ23" i="6"/>
  <c r="AJ25" i="6" s="1"/>
  <c r="AX23" i="6"/>
  <c r="AX25" i="6" s="1"/>
  <c r="I23" i="6"/>
  <c r="I25" i="6" s="1"/>
  <c r="AN23" i="6"/>
  <c r="AN25" i="6" s="1"/>
  <c r="BE23" i="6"/>
  <c r="BE25" i="6" s="1"/>
  <c r="BK23" i="6"/>
  <c r="BK25" i="6" s="1"/>
  <c r="BM23" i="6"/>
  <c r="BM25" i="6" s="1"/>
  <c r="CB23" i="6"/>
  <c r="CB25" i="6" s="1"/>
  <c r="J23" i="6"/>
  <c r="J25" i="6" s="1"/>
  <c r="AR23" i="6"/>
  <c r="AR25" i="6" s="1"/>
  <c r="AE23" i="6"/>
  <c r="AE25" i="6" s="1"/>
  <c r="CO23" i="6"/>
  <c r="CO25" i="6" s="1"/>
  <c r="E23" i="6"/>
  <c r="E25" i="6" s="1"/>
  <c r="R23" i="6"/>
  <c r="R25" i="6" s="1"/>
  <c r="D23" i="6"/>
  <c r="D25" i="6" s="1"/>
  <c r="AK23" i="6"/>
  <c r="AK25" i="6" s="1"/>
  <c r="CX23" i="6"/>
  <c r="CX25" i="6" s="1"/>
  <c r="CW23" i="6"/>
  <c r="CW25" i="6" s="1"/>
  <c r="AU23" i="6"/>
  <c r="AU25" i="6" s="1"/>
  <c r="W23" i="6"/>
  <c r="W25" i="6" s="1"/>
  <c r="CV23" i="6"/>
  <c r="CV25" i="6" s="1"/>
  <c r="CM23" i="6"/>
  <c r="CM25" i="6" s="1"/>
  <c r="CH23" i="6"/>
  <c r="CH25" i="6" s="1"/>
  <c r="AM23" i="6"/>
  <c r="AM25" i="6" s="1"/>
  <c r="BB23" i="6"/>
  <c r="BB25" i="6" s="1"/>
  <c r="AP23" i="6"/>
  <c r="AP25" i="6" s="1"/>
  <c r="AC23" i="6"/>
  <c r="AC25" i="6" s="1"/>
  <c r="CI23" i="6"/>
  <c r="CI25" i="6" s="1"/>
  <c r="P23" i="6"/>
  <c r="P25" i="6" s="1"/>
  <c r="BY23" i="6"/>
  <c r="BY25" i="6" s="1"/>
  <c r="G23" i="6"/>
  <c r="G25" i="6" s="1"/>
  <c r="BL23" i="6"/>
  <c r="BL25" i="6" s="1"/>
  <c r="AY23" i="6"/>
  <c r="AY25" i="6" s="1"/>
  <c r="CQ23" i="6"/>
  <c r="CQ25" i="6" s="1"/>
  <c r="AL23" i="6"/>
  <c r="AL25" i="6" s="1"/>
  <c r="AQ23" i="6"/>
  <c r="AQ25" i="6" s="1"/>
  <c r="Q23" i="6"/>
  <c r="Q25" i="6" s="1"/>
  <c r="F23" i="6"/>
  <c r="F25" i="6" s="1"/>
  <c r="CA23" i="6"/>
  <c r="CA25" i="6" s="1"/>
  <c r="X23" i="6"/>
  <c r="X25" i="6" s="1"/>
  <c r="CF23" i="6"/>
  <c r="CF25" i="6" s="1"/>
  <c r="S23" i="6"/>
  <c r="S25" i="6" s="1"/>
  <c r="AB23" i="6"/>
  <c r="AB25" i="6" s="1"/>
  <c r="AD23" i="6"/>
  <c r="AD25" i="6" s="1"/>
  <c r="CN23" i="6"/>
  <c r="CN25" i="6" s="1"/>
  <c r="BR23" i="6"/>
  <c r="BR25" i="6" s="1"/>
  <c r="CP23" i="6"/>
  <c r="CP25" i="6" s="1"/>
  <c r="BT23" i="6"/>
  <c r="BT25" i="6" s="1"/>
  <c r="BD23" i="6"/>
  <c r="BD25" i="6" s="1"/>
  <c r="CT23" i="6"/>
  <c r="CT25" i="6" s="1"/>
  <c r="AT23" i="6"/>
  <c r="AT25" i="6" s="1"/>
  <c r="CC23" i="6"/>
  <c r="CC25" i="6" s="1"/>
  <c r="L23" i="6"/>
  <c r="L25" i="6" s="1"/>
  <c r="AI23" i="6"/>
  <c r="AI25" i="6" s="1"/>
  <c r="AW23" i="6"/>
  <c r="AW25" i="6" s="1"/>
  <c r="V23" i="6"/>
  <c r="V25" i="6" s="1"/>
  <c r="BA23" i="6"/>
  <c r="BA25" i="6" s="1"/>
  <c r="AV23" i="6"/>
  <c r="AV25" i="6" s="1"/>
  <c r="BI23" i="6"/>
  <c r="BI25" i="6" s="1"/>
  <c r="AF23" i="6"/>
  <c r="AF25" i="6" s="1"/>
  <c r="BS23" i="6"/>
  <c r="BS25" i="6" s="1"/>
  <c r="C20" i="13"/>
  <c r="N23" i="6"/>
  <c r="N25" i="6" s="1"/>
  <c r="BU23" i="6"/>
  <c r="BU25" i="6" s="1"/>
  <c r="U23" i="6"/>
  <c r="U25" i="6" s="1"/>
  <c r="BH23" i="6"/>
  <c r="BH25" i="6" s="1"/>
  <c r="CU23" i="6"/>
  <c r="CU25" i="6" s="1"/>
  <c r="O23" i="6"/>
  <c r="O25" i="6" s="1"/>
  <c r="C24" i="6"/>
  <c r="C28" i="6" s="1"/>
  <c r="BZ21" i="18"/>
  <c r="X21" i="15"/>
  <c r="CJ21" i="15"/>
  <c r="CP21" i="15"/>
  <c r="AN21" i="15"/>
  <c r="E17" i="6"/>
  <c r="E18" i="6" s="1"/>
  <c r="E19" i="6" s="1"/>
  <c r="C19" i="15"/>
  <c r="C19" i="18"/>
  <c r="E59" i="6"/>
  <c r="H21" i="15"/>
  <c r="Z21" i="18"/>
  <c r="D73" i="6"/>
  <c r="E9" i="6"/>
  <c r="CQ21" i="15"/>
  <c r="BP21" i="15"/>
  <c r="BR21" i="15"/>
  <c r="CL21" i="18"/>
  <c r="CH21" i="15"/>
  <c r="AY21" i="18"/>
  <c r="AJ21" i="18"/>
  <c r="CA21" i="15"/>
  <c r="CT21" i="18"/>
  <c r="J21" i="15"/>
  <c r="N21" i="18"/>
  <c r="BY21" i="18"/>
  <c r="AM21" i="15"/>
  <c r="AS21" i="15"/>
  <c r="AO21" i="15"/>
  <c r="AQ21" i="18"/>
  <c r="AL21" i="15"/>
  <c r="BU21" i="15"/>
  <c r="F49" i="6"/>
  <c r="D19" i="18"/>
  <c r="D19" i="15"/>
  <c r="AD21" i="15"/>
  <c r="Y21" i="18"/>
  <c r="AR21" i="18"/>
  <c r="L21" i="18"/>
  <c r="AZ21" i="18"/>
  <c r="CN21" i="15"/>
  <c r="AC21" i="18"/>
  <c r="V21" i="18"/>
  <c r="CE21" i="18"/>
  <c r="BA21" i="18"/>
  <c r="AX21" i="18"/>
  <c r="AI21" i="18"/>
  <c r="S21" i="15"/>
  <c r="AI21" i="15"/>
  <c r="BL21" i="18"/>
  <c r="BN21" i="15"/>
  <c r="S21" i="18"/>
  <c r="BO21" i="18"/>
  <c r="BB21" i="15"/>
  <c r="CG21" i="15"/>
  <c r="BF21" i="15"/>
  <c r="AT21" i="15"/>
  <c r="CU21" i="15"/>
  <c r="AU21" i="18"/>
  <c r="CM21" i="15"/>
  <c r="AE21" i="15"/>
  <c r="BK21" i="18"/>
  <c r="O21" i="15"/>
  <c r="AH21" i="15"/>
  <c r="CF21" i="15"/>
  <c r="AP21" i="18"/>
  <c r="BC21" i="18"/>
  <c r="CV21" i="18"/>
  <c r="I21" i="15"/>
  <c r="BL21" i="15"/>
  <c r="AT21" i="18"/>
  <c r="BO21" i="15"/>
  <c r="BF21" i="18"/>
  <c r="CO21" i="15"/>
  <c r="R21" i="18"/>
  <c r="CI21" i="18"/>
  <c r="T21" i="18"/>
  <c r="BV21" i="15"/>
  <c r="CD21" i="15"/>
  <c r="BS21" i="18"/>
  <c r="W21" i="15"/>
  <c r="CO21" i="18"/>
  <c r="BA21" i="15"/>
  <c r="CK21" i="15"/>
  <c r="BQ21" i="15"/>
  <c r="BD21" i="15"/>
  <c r="K21" i="18"/>
  <c r="BI21" i="18"/>
  <c r="CI21" i="15"/>
  <c r="BE21" i="15"/>
  <c r="AK21" i="15"/>
  <c r="AH21" i="18"/>
  <c r="BQ21" i="18"/>
  <c r="BM21" i="18"/>
  <c r="BX21" i="15"/>
  <c r="AW21" i="18"/>
  <c r="AW21" i="15"/>
  <c r="CR21" i="18"/>
  <c r="CW21" i="18"/>
  <c r="BW21" i="15"/>
  <c r="BW21" i="18"/>
  <c r="M21" i="15"/>
  <c r="BJ21" i="15"/>
  <c r="BJ21" i="18"/>
  <c r="Q21" i="15"/>
  <c r="Q21" i="18"/>
  <c r="P21" i="15"/>
  <c r="P21" i="18"/>
  <c r="AV21" i="18"/>
  <c r="BG21" i="18"/>
  <c r="AA21" i="15"/>
  <c r="AA21" i="18"/>
  <c r="BH21" i="15"/>
  <c r="BH21" i="18"/>
  <c r="AF21" i="15"/>
  <c r="CB21" i="18"/>
  <c r="AG21" i="15"/>
  <c r="AG21" i="18"/>
  <c r="CC21" i="15"/>
  <c r="CC21" i="18"/>
  <c r="CS21" i="15"/>
  <c r="CS21" i="18"/>
  <c r="U21" i="15"/>
  <c r="U21" i="18"/>
  <c r="BT21" i="15"/>
  <c r="BT21" i="18"/>
  <c r="AB21" i="15"/>
  <c r="D39" i="6" l="1"/>
  <c r="L24" i="6"/>
  <c r="L28" i="6" s="1"/>
  <c r="AP24" i="6"/>
  <c r="AP28" i="6" s="1"/>
  <c r="AC24" i="6"/>
  <c r="AC28" i="6" s="1"/>
  <c r="BQ24" i="6"/>
  <c r="BQ28" i="6" s="1"/>
  <c r="K24" i="6"/>
  <c r="K28" i="6" s="1"/>
  <c r="BH24" i="6"/>
  <c r="BH28" i="6" s="1"/>
  <c r="F24" i="6"/>
  <c r="F28" i="6" s="1"/>
  <c r="J24" i="6"/>
  <c r="J28" i="6" s="1"/>
  <c r="BL24" i="6"/>
  <c r="BL28" i="6" s="1"/>
  <c r="CS24" i="6"/>
  <c r="CS28" i="6" s="1"/>
  <c r="V24" i="6"/>
  <c r="V28" i="6" s="1"/>
  <c r="I24" i="6"/>
  <c r="I28" i="6" s="1"/>
  <c r="N24" i="6"/>
  <c r="N28" i="6" s="1"/>
  <c r="CR24" i="6"/>
  <c r="CR28" i="6" s="1"/>
  <c r="BM24" i="6"/>
  <c r="BM28" i="6" s="1"/>
  <c r="BE24" i="6"/>
  <c r="BE28" i="6" s="1"/>
  <c r="D24" i="6"/>
  <c r="D28" i="6" s="1"/>
  <c r="M24" i="6"/>
  <c r="M28" i="6" s="1"/>
  <c r="G24" i="6"/>
  <c r="G26" i="6" s="1"/>
  <c r="H24" i="6"/>
  <c r="H28" i="6" s="1"/>
  <c r="E24" i="6"/>
  <c r="E28" i="6" s="1"/>
  <c r="AB24" i="6"/>
  <c r="AB28" i="6" s="1"/>
  <c r="T24" i="6"/>
  <c r="T28" i="6" s="1"/>
  <c r="BA24" i="6"/>
  <c r="BA28" i="6" s="1"/>
  <c r="BS24" i="6"/>
  <c r="BS28" i="6" s="1"/>
  <c r="Z24" i="6"/>
  <c r="Z28" i="6" s="1"/>
  <c r="CE24" i="6"/>
  <c r="CE28" i="6" s="1"/>
  <c r="BX24" i="6"/>
  <c r="BX28" i="6" s="1"/>
  <c r="BY24" i="6"/>
  <c r="BY28" i="6" s="1"/>
  <c r="BU24" i="6"/>
  <c r="BU28" i="6" s="1"/>
  <c r="BR24" i="6"/>
  <c r="BR28" i="6" s="1"/>
  <c r="Q24" i="6"/>
  <c r="Q28" i="6" s="1"/>
  <c r="CN24" i="6"/>
  <c r="CN28" i="6" s="1"/>
  <c r="AS24" i="6"/>
  <c r="AS28" i="6" s="1"/>
  <c r="CH24" i="6"/>
  <c r="CH28" i="6" s="1"/>
  <c r="AQ24" i="6"/>
  <c r="AQ28" i="6" s="1"/>
  <c r="R24" i="6"/>
  <c r="R28" i="6" s="1"/>
  <c r="AD24" i="6"/>
  <c r="AD28" i="6" s="1"/>
  <c r="AJ24" i="6"/>
  <c r="AJ28" i="6" s="1"/>
  <c r="CG24" i="6"/>
  <c r="CG28" i="6" s="1"/>
  <c r="U24" i="6"/>
  <c r="U28" i="6" s="1"/>
  <c r="S24" i="6"/>
  <c r="S28" i="6" s="1"/>
  <c r="CJ24" i="6"/>
  <c r="CJ28" i="6" s="1"/>
  <c r="O24" i="6"/>
  <c r="O28" i="6" s="1"/>
  <c r="P24" i="6"/>
  <c r="P28" i="6" s="1"/>
  <c r="CD24" i="6"/>
  <c r="CD28" i="6" s="1"/>
  <c r="AY24" i="6"/>
  <c r="AY28" i="6" s="1"/>
  <c r="BW24" i="6"/>
  <c r="BW28" i="6" s="1"/>
  <c r="CX24" i="6"/>
  <c r="CX28" i="6" s="1"/>
  <c r="AE24" i="6"/>
  <c r="AE28" i="6" s="1"/>
  <c r="AZ24" i="6"/>
  <c r="AZ28" i="6" s="1"/>
  <c r="CP24" i="6"/>
  <c r="CP28" i="6" s="1"/>
  <c r="CI24" i="6"/>
  <c r="CI28" i="6" s="1"/>
  <c r="BD24" i="6"/>
  <c r="BD28" i="6" s="1"/>
  <c r="AU24" i="6"/>
  <c r="AU28" i="6" s="1"/>
  <c r="X24" i="6"/>
  <c r="X28" i="6" s="1"/>
  <c r="AM24" i="6"/>
  <c r="AM28" i="6" s="1"/>
  <c r="CW24" i="6"/>
  <c r="CW28" i="6" s="1"/>
  <c r="AV24" i="6"/>
  <c r="AV28" i="6" s="1"/>
  <c r="CK24" i="6"/>
  <c r="CK28" i="6" s="1"/>
  <c r="AN24" i="6"/>
  <c r="AN28" i="6" s="1"/>
  <c r="AL24" i="6"/>
  <c r="AL28" i="6" s="1"/>
  <c r="BN24" i="6"/>
  <c r="BN28" i="6" s="1"/>
  <c r="CM24" i="6"/>
  <c r="CM28" i="6" s="1"/>
  <c r="CU24" i="6"/>
  <c r="CU28" i="6" s="1"/>
  <c r="AA24" i="6"/>
  <c r="AA28" i="6" s="1"/>
  <c r="AR24" i="6"/>
  <c r="AR28" i="6" s="1"/>
  <c r="BF24" i="6"/>
  <c r="BF28" i="6" s="1"/>
  <c r="CF24" i="6"/>
  <c r="CF28" i="6" s="1"/>
  <c r="BP24" i="6"/>
  <c r="BP28" i="6" s="1"/>
  <c r="AG24" i="6"/>
  <c r="AG28" i="6" s="1"/>
  <c r="CT24" i="6"/>
  <c r="CT28" i="6" s="1"/>
  <c r="CQ24" i="6"/>
  <c r="CQ28" i="6" s="1"/>
  <c r="BK24" i="6"/>
  <c r="BK28" i="6" s="1"/>
  <c r="AH24" i="6"/>
  <c r="AH28" i="6" s="1"/>
  <c r="CV24" i="6"/>
  <c r="CV28" i="6" s="1"/>
  <c r="AW24" i="6"/>
  <c r="AW28" i="6" s="1"/>
  <c r="BO24" i="6"/>
  <c r="BO28" i="6" s="1"/>
  <c r="BT24" i="6"/>
  <c r="BT28" i="6" s="1"/>
  <c r="CY24" i="6"/>
  <c r="CY28" i="6" s="1"/>
  <c r="BJ24" i="6"/>
  <c r="BJ28" i="6" s="1"/>
  <c r="BC24" i="6"/>
  <c r="BC28" i="6" s="1"/>
  <c r="AX24" i="6"/>
  <c r="AX28" i="6" s="1"/>
  <c r="CL24" i="6"/>
  <c r="CL28" i="6" s="1"/>
  <c r="BB24" i="6"/>
  <c r="BB28" i="6" s="1"/>
  <c r="CB24" i="6"/>
  <c r="CB28" i="6" s="1"/>
  <c r="AT24" i="6"/>
  <c r="AT28" i="6" s="1"/>
  <c r="BV24" i="6"/>
  <c r="BV28" i="6" s="1"/>
  <c r="AF24" i="6"/>
  <c r="AF28" i="6" s="1"/>
  <c r="CA24" i="6"/>
  <c r="CA28" i="6" s="1"/>
  <c r="AK24" i="6"/>
  <c r="AK28" i="6" s="1"/>
  <c r="Y24" i="6"/>
  <c r="Y28" i="6" s="1"/>
  <c r="BI24" i="6"/>
  <c r="BI28" i="6" s="1"/>
  <c r="AO24" i="6"/>
  <c r="AO28" i="6" s="1"/>
  <c r="W24" i="6"/>
  <c r="W28" i="6" s="1"/>
  <c r="BG24" i="6"/>
  <c r="BG28" i="6" s="1"/>
  <c r="AI24" i="6"/>
  <c r="AI28" i="6" s="1"/>
  <c r="CO24" i="6"/>
  <c r="CO28" i="6" s="1"/>
  <c r="BZ24" i="6"/>
  <c r="BZ28" i="6" s="1"/>
  <c r="CC24" i="6"/>
  <c r="CC28" i="6" s="1"/>
  <c r="C26" i="6"/>
  <c r="C29" i="6"/>
  <c r="C31" i="6" s="1"/>
  <c r="C40" i="6" s="1"/>
  <c r="H26" i="6"/>
  <c r="F26" i="6"/>
  <c r="BE26" i="6"/>
  <c r="L26" i="6"/>
  <c r="AP26" i="6"/>
  <c r="F17" i="6"/>
  <c r="E39" i="6"/>
  <c r="E10" i="6"/>
  <c r="F9" i="6" s="1"/>
  <c r="E70" i="6"/>
  <c r="E47" i="6"/>
  <c r="E19" i="18"/>
  <c r="E19" i="15"/>
  <c r="G49" i="6"/>
  <c r="BM26" i="6" l="1"/>
  <c r="BU26" i="6"/>
  <c r="BS26" i="6"/>
  <c r="M26" i="6"/>
  <c r="G28" i="6"/>
  <c r="BT26" i="6"/>
  <c r="BX26" i="6"/>
  <c r="BL26" i="6"/>
  <c r="CR26" i="6"/>
  <c r="T26" i="6"/>
  <c r="AC26" i="6"/>
  <c r="CQ26" i="6"/>
  <c r="E26" i="6"/>
  <c r="K26" i="6"/>
  <c r="Z26" i="6"/>
  <c r="BH26" i="6"/>
  <c r="AB26" i="6"/>
  <c r="J26" i="6"/>
  <c r="CG26" i="6"/>
  <c r="CS26" i="6"/>
  <c r="BA26" i="6"/>
  <c r="AD26" i="6"/>
  <c r="CE26" i="6"/>
  <c r="D26" i="6"/>
  <c r="CU26" i="6"/>
  <c r="BY26" i="6"/>
  <c r="N26" i="6"/>
  <c r="BQ26" i="6"/>
  <c r="V26" i="6"/>
  <c r="CH26" i="6"/>
  <c r="I26" i="6"/>
  <c r="BK26" i="6"/>
  <c r="Q26" i="6"/>
  <c r="CN26" i="6"/>
  <c r="AN26" i="6"/>
  <c r="CO26" i="6"/>
  <c r="R26" i="6"/>
  <c r="CX26" i="6"/>
  <c r="CC26" i="6"/>
  <c r="AS26" i="6"/>
  <c r="BP26" i="6"/>
  <c r="BZ26" i="6"/>
  <c r="BR26" i="6"/>
  <c r="BB26" i="6"/>
  <c r="CF26" i="6"/>
  <c r="CL26" i="6"/>
  <c r="CI26" i="6"/>
  <c r="AI26" i="6"/>
  <c r="AZ26" i="6"/>
  <c r="O26" i="6"/>
  <c r="W26" i="6"/>
  <c r="CM26" i="6"/>
  <c r="U26" i="6"/>
  <c r="P26" i="6"/>
  <c r="AT26" i="6"/>
  <c r="CD26" i="6"/>
  <c r="AQ26" i="6"/>
  <c r="AW26" i="6"/>
  <c r="BN26" i="6"/>
  <c r="CW26" i="6"/>
  <c r="X26" i="6"/>
  <c r="BW26" i="6"/>
  <c r="AY26" i="6"/>
  <c r="AJ26" i="6"/>
  <c r="BF26" i="6"/>
  <c r="BD26" i="6"/>
  <c r="CY26" i="6"/>
  <c r="BG26" i="6"/>
  <c r="AK26" i="6"/>
  <c r="CJ26" i="6"/>
  <c r="CB26" i="6"/>
  <c r="S26" i="6"/>
  <c r="CP26" i="6"/>
  <c r="AX26" i="6"/>
  <c r="CA26" i="6"/>
  <c r="CV26" i="6"/>
  <c r="AL26" i="6"/>
  <c r="BJ26" i="6"/>
  <c r="BI26" i="6"/>
  <c r="AA26" i="6"/>
  <c r="BO26" i="6"/>
  <c r="CK26" i="6"/>
  <c r="AF26" i="6"/>
  <c r="BV26" i="6"/>
  <c r="CT26" i="6"/>
  <c r="AO26" i="6"/>
  <c r="AG26" i="6"/>
  <c r="AE26" i="6"/>
  <c r="AV26" i="6"/>
  <c r="Y26" i="6"/>
  <c r="AH26" i="6"/>
  <c r="AM26" i="6"/>
  <c r="AU26" i="6"/>
  <c r="BC26" i="6"/>
  <c r="AR26" i="6"/>
  <c r="C42" i="6"/>
  <c r="C45" i="6" s="1"/>
  <c r="C51" i="6" s="1"/>
  <c r="C55" i="6" s="1"/>
  <c r="D30" i="6"/>
  <c r="D29" i="6"/>
  <c r="G17" i="6"/>
  <c r="F19" i="6"/>
  <c r="F10" i="6"/>
  <c r="G9" i="6" s="1"/>
  <c r="F47" i="6"/>
  <c r="F70" i="6"/>
  <c r="E73" i="6"/>
  <c r="F19" i="18"/>
  <c r="F19" i="15"/>
  <c r="H49" i="6"/>
  <c r="D31" i="6" l="1"/>
  <c r="D40" i="6" s="1"/>
  <c r="D42" i="6" s="1"/>
  <c r="D43" i="6" s="1"/>
  <c r="D46" i="6" s="1"/>
  <c r="C43" i="6"/>
  <c r="C57" i="6" s="1"/>
  <c r="E29" i="6"/>
  <c r="B21" i="18"/>
  <c r="B21" i="15"/>
  <c r="B22" i="15" s="1"/>
  <c r="B22" i="18" s="1"/>
  <c r="E30" i="6"/>
  <c r="H17" i="6"/>
  <c r="G19" i="6"/>
  <c r="F39" i="6"/>
  <c r="F73" i="6"/>
  <c r="G70" i="6"/>
  <c r="G47" i="6"/>
  <c r="G10" i="6"/>
  <c r="H9" i="6" s="1"/>
  <c r="I49" i="6"/>
  <c r="G19" i="15"/>
  <c r="G19" i="18"/>
  <c r="C61" i="6"/>
  <c r="C62" i="6" s="1"/>
  <c r="C52" i="6"/>
  <c r="F29" i="6" l="1"/>
  <c r="G30" i="6" s="1"/>
  <c r="E31" i="6"/>
  <c r="E40" i="6" s="1"/>
  <c r="F30" i="6"/>
  <c r="D45" i="6"/>
  <c r="D51" i="6" s="1"/>
  <c r="I17" i="6"/>
  <c r="J17" i="6" s="1"/>
  <c r="G39" i="6"/>
  <c r="H19" i="6"/>
  <c r="I19" i="6" s="1"/>
  <c r="I39" i="6" s="1"/>
  <c r="F43" i="6"/>
  <c r="G73" i="6"/>
  <c r="H10" i="6"/>
  <c r="I9" i="6" s="1"/>
  <c r="H47" i="6"/>
  <c r="H70" i="6"/>
  <c r="J49" i="6"/>
  <c r="H19" i="15"/>
  <c r="H19" i="18"/>
  <c r="I51" i="6"/>
  <c r="C58" i="6"/>
  <c r="C56" i="6"/>
  <c r="C65" i="6" s="1"/>
  <c r="C22" i="15"/>
  <c r="G29" i="6" l="1"/>
  <c r="H29" i="6" s="1"/>
  <c r="F31" i="6"/>
  <c r="E42" i="6"/>
  <c r="D61" i="6"/>
  <c r="D52" i="6"/>
  <c r="C21" i="18"/>
  <c r="C21" i="15"/>
  <c r="C23" i="15" s="1"/>
  <c r="C23" i="18" s="1"/>
  <c r="G42" i="6"/>
  <c r="G45" i="6" s="1"/>
  <c r="F21" i="15" s="1"/>
  <c r="I26" i="15" s="1"/>
  <c r="I26" i="18" s="1"/>
  <c r="F42" i="6"/>
  <c r="F45" i="6" s="1"/>
  <c r="E21" i="15" s="1"/>
  <c r="E25" i="15" s="1"/>
  <c r="E25" i="18" s="1"/>
  <c r="K17" i="6"/>
  <c r="J19" i="6"/>
  <c r="K19" i="6" s="1"/>
  <c r="K39" i="6" s="1"/>
  <c r="H39" i="6"/>
  <c r="G43" i="6"/>
  <c r="H73" i="6"/>
  <c r="D22" i="15"/>
  <c r="D22" i="18" s="1"/>
  <c r="C22" i="18"/>
  <c r="I70" i="6"/>
  <c r="I47" i="6"/>
  <c r="I10" i="6"/>
  <c r="J9" i="6" s="1"/>
  <c r="I52" i="6"/>
  <c r="I61" i="6"/>
  <c r="I22" i="15"/>
  <c r="I28" i="15"/>
  <c r="I28" i="18" s="1"/>
  <c r="H28" i="15"/>
  <c r="H28" i="18" s="1"/>
  <c r="K49" i="6"/>
  <c r="I19" i="18"/>
  <c r="I19" i="15"/>
  <c r="J51" i="6"/>
  <c r="E22" i="15"/>
  <c r="C72" i="6"/>
  <c r="B20" i="14"/>
  <c r="C75" i="6"/>
  <c r="C67" i="6"/>
  <c r="H30" i="6" l="1"/>
  <c r="E45" i="6"/>
  <c r="G31" i="6"/>
  <c r="G40" i="6" s="1"/>
  <c r="F40" i="6"/>
  <c r="I29" i="6"/>
  <c r="J29" i="6" s="1"/>
  <c r="I30" i="6"/>
  <c r="I23" i="15"/>
  <c r="I23" i="18" s="1"/>
  <c r="F23" i="15"/>
  <c r="F23" i="18" s="1"/>
  <c r="E23" i="15"/>
  <c r="E23" i="18" s="1"/>
  <c r="D23" i="15"/>
  <c r="D23" i="18" s="1"/>
  <c r="D54" i="6"/>
  <c r="D62" i="6" s="1"/>
  <c r="D56" i="6"/>
  <c r="H42" i="6"/>
  <c r="H45" i="6" s="1"/>
  <c r="F21" i="18"/>
  <c r="G51" i="6"/>
  <c r="G52" i="6" s="1"/>
  <c r="F51" i="6"/>
  <c r="F52" i="6" s="1"/>
  <c r="E21" i="18"/>
  <c r="H26" i="15"/>
  <c r="H26" i="18" s="1"/>
  <c r="J39" i="6"/>
  <c r="L17" i="6"/>
  <c r="M17" i="6" s="1"/>
  <c r="N17" i="6" s="1"/>
  <c r="I25" i="15"/>
  <c r="I25" i="18" s="1"/>
  <c r="F26" i="15"/>
  <c r="F26" i="18" s="1"/>
  <c r="G26" i="15"/>
  <c r="G26" i="18" s="1"/>
  <c r="L19" i="6"/>
  <c r="L39" i="6" s="1"/>
  <c r="J70" i="6"/>
  <c r="J47" i="6"/>
  <c r="J10" i="6"/>
  <c r="K9" i="6" s="1"/>
  <c r="I73" i="6"/>
  <c r="J61" i="6"/>
  <c r="J52" i="6"/>
  <c r="J26" i="15"/>
  <c r="J26" i="18" s="1"/>
  <c r="J25" i="15"/>
  <c r="J25" i="18" s="1"/>
  <c r="I29" i="15"/>
  <c r="I29" i="18" s="1"/>
  <c r="J22" i="15"/>
  <c r="J29" i="15"/>
  <c r="J29" i="18" s="1"/>
  <c r="J23" i="15"/>
  <c r="J23" i="18" s="1"/>
  <c r="J28" i="15"/>
  <c r="J28" i="18" s="1"/>
  <c r="L49" i="6"/>
  <c r="J19" i="18"/>
  <c r="J19" i="15"/>
  <c r="K51" i="6"/>
  <c r="I22" i="18"/>
  <c r="F25" i="15"/>
  <c r="F25" i="18" s="1"/>
  <c r="E22" i="18"/>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D58" i="6"/>
  <c r="C71" i="6"/>
  <c r="C74" i="6"/>
  <c r="C68" i="6"/>
  <c r="G23" i="15"/>
  <c r="F22" i="15"/>
  <c r="H31" i="6" l="1"/>
  <c r="H40" i="6" s="1"/>
  <c r="E51" i="6"/>
  <c r="E52" i="6" s="1"/>
  <c r="D21" i="15"/>
  <c r="D21" i="18"/>
  <c r="E43" i="6"/>
  <c r="G46" i="6" s="1"/>
  <c r="G24" i="15"/>
  <c r="J30" i="6"/>
  <c r="K29" i="6"/>
  <c r="L30" i="6" s="1"/>
  <c r="K30" i="6"/>
  <c r="I31" i="6"/>
  <c r="I24" i="15"/>
  <c r="F24" i="15"/>
  <c r="F24" i="18" s="1"/>
  <c r="J24" i="15"/>
  <c r="D55" i="6"/>
  <c r="D57" i="6" s="1"/>
  <c r="D53" i="6"/>
  <c r="F61" i="6"/>
  <c r="H51" i="6"/>
  <c r="H61" i="6" s="1"/>
  <c r="G61" i="6"/>
  <c r="G21" i="18"/>
  <c r="G21" i="15"/>
  <c r="I27" i="15" s="1"/>
  <c r="I27" i="18" s="1"/>
  <c r="M19" i="6"/>
  <c r="M39" i="6" s="1"/>
  <c r="O17" i="6"/>
  <c r="P17" i="6" s="1"/>
  <c r="Q17" i="6" s="1"/>
  <c r="K10" i="6"/>
  <c r="L9" i="6" s="1"/>
  <c r="K47" i="6"/>
  <c r="K70" i="6"/>
  <c r="J73" i="6"/>
  <c r="K61" i="6"/>
  <c r="K52" i="6"/>
  <c r="K26" i="15"/>
  <c r="K26" i="18" s="1"/>
  <c r="K24" i="15"/>
  <c r="K30" i="15"/>
  <c r="K30" i="18" s="1"/>
  <c r="K28" i="15"/>
  <c r="K28" i="18" s="1"/>
  <c r="J30" i="15"/>
  <c r="J30" i="18" s="1"/>
  <c r="K29" i="15"/>
  <c r="K29" i="18" s="1"/>
  <c r="K22" i="15"/>
  <c r="K25" i="15"/>
  <c r="K25" i="18" s="1"/>
  <c r="K23" i="15"/>
  <c r="K23" i="18" s="1"/>
  <c r="L51" i="6"/>
  <c r="K19" i="18"/>
  <c r="M49" i="6"/>
  <c r="K19" i="15"/>
  <c r="J22" i="18"/>
  <c r="G23" i="18"/>
  <c r="H23" i="15"/>
  <c r="H23" i="18" s="1"/>
  <c r="H24" i="15"/>
  <c r="G25" i="15"/>
  <c r="F22" i="18"/>
  <c r="G22" i="15"/>
  <c r="H22" i="15" s="1"/>
  <c r="F58" i="6"/>
  <c r="CE46" i="6" l="1"/>
  <c r="BG46" i="6"/>
  <c r="D24" i="15"/>
  <c r="D24" i="18" s="1"/>
  <c r="E24" i="15"/>
  <c r="F54" i="6" s="1"/>
  <c r="F55" i="6" s="1"/>
  <c r="O46" i="6"/>
  <c r="BU46" i="6"/>
  <c r="BA46" i="6"/>
  <c r="X46" i="6"/>
  <c r="AK46" i="6"/>
  <c r="AA46" i="6"/>
  <c r="CQ46" i="6"/>
  <c r="BM46" i="6"/>
  <c r="BI46" i="6"/>
  <c r="BK46" i="6"/>
  <c r="AF46" i="6"/>
  <c r="BW46" i="6"/>
  <c r="CS46" i="6"/>
  <c r="BD46" i="6"/>
  <c r="AU46" i="6"/>
  <c r="CH46" i="6"/>
  <c r="E61" i="6"/>
  <c r="CT46" i="6"/>
  <c r="AE46" i="6"/>
  <c r="CK46" i="6"/>
  <c r="L46" i="6"/>
  <c r="AD46" i="6"/>
  <c r="AJ46" i="6"/>
  <c r="BH46" i="6"/>
  <c r="J46" i="6"/>
  <c r="CN46" i="6"/>
  <c r="BV46" i="6"/>
  <c r="P46" i="6"/>
  <c r="CX46" i="6"/>
  <c r="CL46" i="6"/>
  <c r="AG46" i="6"/>
  <c r="AB46" i="6"/>
  <c r="BE46" i="6"/>
  <c r="Q46" i="6"/>
  <c r="CJ46" i="6"/>
  <c r="CV46" i="6"/>
  <c r="CG46" i="6"/>
  <c r="N46" i="6"/>
  <c r="CW46" i="6"/>
  <c r="V46" i="6"/>
  <c r="Z46" i="6"/>
  <c r="BR46" i="6"/>
  <c r="F46" i="6"/>
  <c r="E46" i="6"/>
  <c r="CB46" i="6"/>
  <c r="AC46" i="6"/>
  <c r="AX46" i="6"/>
  <c r="AW46" i="6"/>
  <c r="CI46" i="6"/>
  <c r="AO46" i="6"/>
  <c r="BB46" i="6"/>
  <c r="AZ46" i="6"/>
  <c r="M46" i="6"/>
  <c r="K46" i="6"/>
  <c r="BQ46" i="6"/>
  <c r="BZ46" i="6"/>
  <c r="CR46" i="6"/>
  <c r="S46" i="6"/>
  <c r="CF46" i="6"/>
  <c r="T46" i="6"/>
  <c r="R46" i="6"/>
  <c r="BY46" i="6"/>
  <c r="W46" i="6"/>
  <c r="BO46" i="6"/>
  <c r="BX46" i="6"/>
  <c r="AY46" i="6"/>
  <c r="BN46" i="6"/>
  <c r="CP46" i="6"/>
  <c r="CC46" i="6"/>
  <c r="CA46" i="6"/>
  <c r="BC46" i="6"/>
  <c r="AH46" i="6"/>
  <c r="AT46" i="6"/>
  <c r="BP46" i="6"/>
  <c r="BJ46" i="6"/>
  <c r="I46" i="6"/>
  <c r="AR46" i="6"/>
  <c r="CD46" i="6"/>
  <c r="AS46" i="6"/>
  <c r="BL46" i="6"/>
  <c r="E58" i="6"/>
  <c r="G24" i="18"/>
  <c r="E56" i="6"/>
  <c r="H46" i="6"/>
  <c r="H24" i="18"/>
  <c r="K24" i="18"/>
  <c r="E54" i="6"/>
  <c r="E55" i="6" s="1"/>
  <c r="E57" i="6" s="1"/>
  <c r="F57" i="6" s="1"/>
  <c r="AQ46" i="6"/>
  <c r="CM46" i="6"/>
  <c r="AM46" i="6"/>
  <c r="BT46" i="6"/>
  <c r="AP46" i="6"/>
  <c r="AV46" i="6"/>
  <c r="AL46" i="6"/>
  <c r="J24" i="18"/>
  <c r="BF46" i="6"/>
  <c r="U46" i="6"/>
  <c r="BS46" i="6"/>
  <c r="CU46" i="6"/>
  <c r="AN46" i="6"/>
  <c r="Y46" i="6"/>
  <c r="CO46" i="6"/>
  <c r="E24" i="18"/>
  <c r="F56" i="6" s="1"/>
  <c r="AI46" i="6"/>
  <c r="I24" i="18"/>
  <c r="J56" i="6" s="1"/>
  <c r="J31" i="6"/>
  <c r="J40" i="6" s="1"/>
  <c r="L29" i="6"/>
  <c r="I40" i="6"/>
  <c r="G54" i="6"/>
  <c r="G55" i="6" s="1"/>
  <c r="G56" i="6"/>
  <c r="D65" i="6"/>
  <c r="D67" i="6" s="1"/>
  <c r="D68" i="6" s="1"/>
  <c r="G27" i="15"/>
  <c r="G27" i="18" s="1"/>
  <c r="H52" i="6"/>
  <c r="K27" i="15"/>
  <c r="K27" i="18" s="1"/>
  <c r="J54" i="6"/>
  <c r="J55" i="6" s="1"/>
  <c r="H27" i="15"/>
  <c r="H27" i="18" s="1"/>
  <c r="J27" i="15"/>
  <c r="J27" i="18" s="1"/>
  <c r="N19" i="6"/>
  <c r="O19" i="6" s="1"/>
  <c r="O39" i="6" s="1"/>
  <c r="G57" i="6"/>
  <c r="L47" i="6"/>
  <c r="L70" i="6"/>
  <c r="L10" i="6"/>
  <c r="M9" i="6" s="1"/>
  <c r="K73" i="6"/>
  <c r="K22" i="18"/>
  <c r="K31" i="15"/>
  <c r="K31" i="18" s="1"/>
  <c r="L28" i="15"/>
  <c r="L28" i="18" s="1"/>
  <c r="L24" i="15"/>
  <c r="L24" i="18" s="1"/>
  <c r="L23" i="15"/>
  <c r="L23" i="18" s="1"/>
  <c r="L30" i="15"/>
  <c r="L30" i="18" s="1"/>
  <c r="L27" i="15"/>
  <c r="L27" i="18" s="1"/>
  <c r="L31" i="15"/>
  <c r="L31" i="18" s="1"/>
  <c r="L22" i="15"/>
  <c r="L25" i="15"/>
  <c r="L25" i="18" s="1"/>
  <c r="L29" i="15"/>
  <c r="L29" i="18" s="1"/>
  <c r="L26" i="15"/>
  <c r="L26" i="18" s="1"/>
  <c r="L61" i="6"/>
  <c r="L52" i="6"/>
  <c r="M51" i="6"/>
  <c r="L19" i="15"/>
  <c r="L19" i="18"/>
  <c r="N49" i="6"/>
  <c r="R17" i="6"/>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H22" i="18"/>
  <c r="G25" i="18"/>
  <c r="H25" i="15"/>
  <c r="H25" i="18" s="1"/>
  <c r="G58" i="6"/>
  <c r="G22" i="18"/>
  <c r="F65" i="6" l="1"/>
  <c r="K31" i="6"/>
  <c r="K40" i="6" s="1"/>
  <c r="E62" i="6"/>
  <c r="F62" i="6" s="1"/>
  <c r="G62" i="6" s="1"/>
  <c r="E53" i="6"/>
  <c r="F53" i="6" s="1"/>
  <c r="G53" i="6" s="1"/>
  <c r="E65" i="6"/>
  <c r="E67" i="6" s="1"/>
  <c r="E74" i="6" s="1"/>
  <c r="L31" i="6"/>
  <c r="L40" i="6" s="1"/>
  <c r="M29" i="6"/>
  <c r="N30" i="6" s="1"/>
  <c r="M30" i="6"/>
  <c r="K56" i="6"/>
  <c r="J65" i="6"/>
  <c r="I20" i="14" s="1"/>
  <c r="I28" i="14" s="1"/>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G65" i="6"/>
  <c r="G67" i="6" s="1"/>
  <c r="G71" i="6" s="1"/>
  <c r="D71" i="6"/>
  <c r="E72" i="6"/>
  <c r="E75" i="6"/>
  <c r="E71" i="6"/>
  <c r="D72"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4" i="6"/>
  <c r="D75" i="6"/>
  <c r="H54" i="6"/>
  <c r="H55" i="6" s="1"/>
  <c r="K54" i="6"/>
  <c r="K55" i="6" s="1"/>
  <c r="N39" i="6"/>
  <c r="P19" i="6"/>
  <c r="P39" i="6" s="1"/>
  <c r="M47" i="6"/>
  <c r="M70" i="6"/>
  <c r="M10" i="6"/>
  <c r="N9" i="6" s="1"/>
  <c r="L73" i="6"/>
  <c r="L56" i="6"/>
  <c r="L22" i="18"/>
  <c r="M19" i="15"/>
  <c r="N51" i="6"/>
  <c r="O49" i="6"/>
  <c r="M19" i="18"/>
  <c r="L32" i="15"/>
  <c r="L32" i="18" s="1"/>
  <c r="M23" i="15"/>
  <c r="M23" i="18" s="1"/>
  <c r="M26" i="15"/>
  <c r="M26" i="18" s="1"/>
  <c r="M27" i="15"/>
  <c r="M27" i="18" s="1"/>
  <c r="M28" i="15"/>
  <c r="M28" i="18" s="1"/>
  <c r="M24" i="15"/>
  <c r="M24" i="18" s="1"/>
  <c r="M30" i="15"/>
  <c r="M30" i="18" s="1"/>
  <c r="M32" i="15"/>
  <c r="M32" i="18" s="1"/>
  <c r="M25" i="15"/>
  <c r="M25" i="18" s="1"/>
  <c r="M31" i="15"/>
  <c r="M31" i="18" s="1"/>
  <c r="M22" i="15"/>
  <c r="M29" i="15"/>
  <c r="M29" i="18" s="1"/>
  <c r="M52" i="6"/>
  <c r="M61" i="6"/>
  <c r="L54" i="6"/>
  <c r="L55" i="6" s="1"/>
  <c r="I56" i="6"/>
  <c r="I54" i="6"/>
  <c r="I55" i="6" s="1"/>
  <c r="H56" i="6"/>
  <c r="H58" i="6"/>
  <c r="K65" i="6" l="1"/>
  <c r="K67" i="6" s="1"/>
  <c r="F67" i="6"/>
  <c r="F75" i="6"/>
  <c r="E20" i="14"/>
  <c r="E24" i="14" s="1"/>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F72" i="6"/>
  <c r="N29" i="6"/>
  <c r="O29" i="6" s="1"/>
  <c r="M31" i="6"/>
  <c r="M40" i="6" s="1"/>
  <c r="G75" i="6"/>
  <c r="D20" i="14"/>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E68" i="6"/>
  <c r="F68" i="6" s="1"/>
  <c r="G68" i="6" s="1"/>
  <c r="J72" i="6"/>
  <c r="J67" i="6"/>
  <c r="J74" i="6" s="1"/>
  <c r="J75" i="6"/>
  <c r="G72" i="6"/>
  <c r="G74"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62" i="6"/>
  <c r="I62" i="6" s="1"/>
  <c r="J62" i="6" s="1"/>
  <c r="K62" i="6" s="1"/>
  <c r="L62" i="6" s="1"/>
  <c r="H53" i="6"/>
  <c r="I53" i="6" s="1"/>
  <c r="J53" i="6" s="1"/>
  <c r="K53" i="6" s="1"/>
  <c r="L53" i="6" s="1"/>
  <c r="H65" i="6"/>
  <c r="H72" i="6" s="1"/>
  <c r="Q19" i="6"/>
  <c r="R19" i="6" s="1"/>
  <c r="N10" i="6"/>
  <c r="O9" i="6" s="1"/>
  <c r="N70" i="6"/>
  <c r="N47" i="6"/>
  <c r="M73" i="6"/>
  <c r="I65"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M56" i="6"/>
  <c r="K74" i="6"/>
  <c r="K71" i="6"/>
  <c r="L65" i="6"/>
  <c r="L67"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75" i="6"/>
  <c r="K72" i="6"/>
  <c r="N19" i="18"/>
  <c r="N19" i="15"/>
  <c r="P49" i="6"/>
  <c r="O51" i="6"/>
  <c r="N61" i="6"/>
  <c r="N52" i="6"/>
  <c r="M22" i="18"/>
  <c r="N32" i="15"/>
  <c r="N32" i="18" s="1"/>
  <c r="N31" i="15"/>
  <c r="N31" i="18" s="1"/>
  <c r="N30" i="15"/>
  <c r="N30" i="18" s="1"/>
  <c r="N22" i="15"/>
  <c r="M33" i="15"/>
  <c r="M33" i="18" s="1"/>
  <c r="N23" i="15"/>
  <c r="N23" i="18" s="1"/>
  <c r="N25" i="15"/>
  <c r="N25" i="18" s="1"/>
  <c r="N27" i="15"/>
  <c r="N27" i="18" s="1"/>
  <c r="N26" i="15"/>
  <c r="N26" i="18" s="1"/>
  <c r="N28" i="15"/>
  <c r="N28" i="18" s="1"/>
  <c r="N29" i="15"/>
  <c r="N29" i="18" s="1"/>
  <c r="N24" i="15"/>
  <c r="N24" i="18" s="1"/>
  <c r="N33" i="15"/>
  <c r="N33" i="18" s="1"/>
  <c r="M54" i="6"/>
  <c r="M55" i="6" s="1"/>
  <c r="O30" i="6" l="1"/>
  <c r="F74" i="6"/>
  <c r="F71" i="6"/>
  <c r="N31" i="6"/>
  <c r="N40" i="6" s="1"/>
  <c r="J71" i="6"/>
  <c r="Q39" i="6"/>
  <c r="G20" i="14"/>
  <c r="G26" i="14" s="1"/>
  <c r="H75" i="6"/>
  <c r="P29" i="6"/>
  <c r="P30" i="6"/>
  <c r="N73" i="6"/>
  <c r="I75" i="6"/>
  <c r="N56" i="6"/>
  <c r="I72" i="6"/>
  <c r="I67" i="6"/>
  <c r="I74" i="6" s="1"/>
  <c r="N54" i="6"/>
  <c r="N55" i="6" s="1"/>
  <c r="O10" i="6"/>
  <c r="P9" i="6" s="1"/>
  <c r="O70" i="6"/>
  <c r="O47" i="6"/>
  <c r="M65" i="6"/>
  <c r="M72" i="6" s="1"/>
  <c r="O61" i="6"/>
  <c r="O52" i="6"/>
  <c r="Q49" i="6"/>
  <c r="O19" i="15"/>
  <c r="P51" i="6"/>
  <c r="O19" i="18"/>
  <c r="M53" i="6"/>
  <c r="O31" i="15"/>
  <c r="O31" i="18" s="1"/>
  <c r="O24" i="15"/>
  <c r="O24" i="18" s="1"/>
  <c r="O22" i="15"/>
  <c r="O33" i="15"/>
  <c r="O33" i="18" s="1"/>
  <c r="N34" i="15"/>
  <c r="N34" i="18" s="1"/>
  <c r="O26" i="15"/>
  <c r="O26" i="18" s="1"/>
  <c r="O28" i="15"/>
  <c r="O28" i="18" s="1"/>
  <c r="O25" i="15"/>
  <c r="O25" i="18" s="1"/>
  <c r="O32" i="15"/>
  <c r="O32" i="18" s="1"/>
  <c r="O27" i="15"/>
  <c r="O27" i="18" s="1"/>
  <c r="O30" i="15"/>
  <c r="O30" i="18" s="1"/>
  <c r="O23" i="15"/>
  <c r="O23" i="18" s="1"/>
  <c r="O29" i="15"/>
  <c r="O29" i="18" s="1"/>
  <c r="O34" i="15"/>
  <c r="O34" i="18" s="1"/>
  <c r="M62" i="6"/>
  <c r="L74" i="6"/>
  <c r="L71" i="6"/>
  <c r="N22" i="18"/>
  <c r="L72" i="6"/>
  <c r="K20" i="14"/>
  <c r="K30" i="14" s="1"/>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L75" i="6"/>
  <c r="R39" i="6"/>
  <c r="S19" i="6"/>
  <c r="O31" i="6" l="1"/>
  <c r="O40" i="6" s="1"/>
  <c r="Q30" i="6"/>
  <c r="Q29" i="6"/>
  <c r="N65" i="6"/>
  <c r="N72" i="6" s="1"/>
  <c r="N62" i="6"/>
  <c r="I71" i="6"/>
  <c r="N53" i="6"/>
  <c r="O54" i="6"/>
  <c r="O55" i="6" s="1"/>
  <c r="P70" i="6"/>
  <c r="P47" i="6"/>
  <c r="P10" i="6"/>
  <c r="Q9" i="6" s="1"/>
  <c r="O73" i="6"/>
  <c r="O56" i="6"/>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5" i="6"/>
  <c r="M67" i="6"/>
  <c r="M74" i="6" s="1"/>
  <c r="P19" i="15"/>
  <c r="P19" i="18"/>
  <c r="R49" i="6"/>
  <c r="Q51" i="6"/>
  <c r="P52" i="6"/>
  <c r="P61" i="6"/>
  <c r="P35" i="15"/>
  <c r="P35" i="18" s="1"/>
  <c r="P33" i="15"/>
  <c r="P33" i="18" s="1"/>
  <c r="P26" i="15"/>
  <c r="P26" i="18" s="1"/>
  <c r="P23" i="15"/>
  <c r="P23" i="18" s="1"/>
  <c r="P29" i="15"/>
  <c r="P29" i="18" s="1"/>
  <c r="P24" i="15"/>
  <c r="P24" i="18" s="1"/>
  <c r="P31" i="15"/>
  <c r="P31" i="18" s="1"/>
  <c r="O35" i="15"/>
  <c r="O35" i="18" s="1"/>
  <c r="P34" i="15"/>
  <c r="P34" i="18" s="1"/>
  <c r="P25" i="15"/>
  <c r="P25" i="18" s="1"/>
  <c r="P30" i="15"/>
  <c r="P30" i="18" s="1"/>
  <c r="P32" i="15"/>
  <c r="P32" i="18" s="1"/>
  <c r="P22" i="15"/>
  <c r="P27" i="15"/>
  <c r="P27" i="18" s="1"/>
  <c r="P28" i="15"/>
  <c r="P28" i="18" s="1"/>
  <c r="O22" i="18"/>
  <c r="H26" i="14"/>
  <c r="I26" i="14" s="1"/>
  <c r="J26" i="14" s="1"/>
  <c r="K26" i="14" s="1"/>
  <c r="L26" i="14" s="1"/>
  <c r="M26" i="14" s="1"/>
  <c r="H66" i="6"/>
  <c r="H67" i="6" s="1"/>
  <c r="S39" i="6"/>
  <c r="T19" i="6"/>
  <c r="P31" i="6" l="1"/>
  <c r="P40" i="6" s="1"/>
  <c r="Q31" i="6"/>
  <c r="Q40" i="6" s="1"/>
  <c r="R30" i="6"/>
  <c r="R29" i="6"/>
  <c r="N75" i="6"/>
  <c r="M20" i="14"/>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65" i="6"/>
  <c r="O67" i="6" s="1"/>
  <c r="O71" i="6" s="1"/>
  <c r="O62" i="6"/>
  <c r="M71" i="6"/>
  <c r="P73" i="6"/>
  <c r="Q47" i="6"/>
  <c r="Q10" i="6"/>
  <c r="R9" i="6" s="1"/>
  <c r="Q70" i="6"/>
  <c r="P56" i="6"/>
  <c r="P54" i="6"/>
  <c r="P55" i="6" s="1"/>
  <c r="Q52" i="6"/>
  <c r="Q61" i="6"/>
  <c r="P22" i="18"/>
  <c r="R51" i="6"/>
  <c r="S49" i="6"/>
  <c r="Q19" i="15"/>
  <c r="Q19" i="18"/>
  <c r="Q36" i="15"/>
  <c r="Q36" i="18" s="1"/>
  <c r="Q24" i="15"/>
  <c r="Q24" i="18" s="1"/>
  <c r="Q31" i="15"/>
  <c r="Q31" i="18" s="1"/>
  <c r="Q33" i="15"/>
  <c r="Q33" i="18" s="1"/>
  <c r="Q32" i="15"/>
  <c r="Q32" i="18" s="1"/>
  <c r="Q30" i="15"/>
  <c r="Q30" i="18" s="1"/>
  <c r="Q35" i="15"/>
  <c r="Q35" i="18" s="1"/>
  <c r="Q28" i="15"/>
  <c r="Q28" i="18" s="1"/>
  <c r="Q26" i="15"/>
  <c r="Q26" i="18" s="1"/>
  <c r="Q29" i="15"/>
  <c r="Q29" i="18" s="1"/>
  <c r="Q23" i="15"/>
  <c r="Q23" i="18" s="1"/>
  <c r="Q25" i="15"/>
  <c r="Q25" i="18" s="1"/>
  <c r="P36" i="15"/>
  <c r="P36" i="18" s="1"/>
  <c r="Q27" i="15"/>
  <c r="Q27" i="18" s="1"/>
  <c r="Q22" i="15"/>
  <c r="Q34" i="15"/>
  <c r="Q34" i="18" s="1"/>
  <c r="T39" i="6"/>
  <c r="U19" i="6"/>
  <c r="N26" i="14"/>
  <c r="O26" i="14" s="1"/>
  <c r="P26" i="14" s="1"/>
  <c r="Q26" i="14" s="1"/>
  <c r="R26" i="14" s="1"/>
  <c r="S26" i="14" s="1"/>
  <c r="H71" i="6"/>
  <c r="H74" i="6"/>
  <c r="H68" i="6"/>
  <c r="I68" i="6" s="1"/>
  <c r="J68" i="6" s="1"/>
  <c r="K68" i="6" s="1"/>
  <c r="L68" i="6" s="1"/>
  <c r="M68" i="6" s="1"/>
  <c r="R31" i="6" l="1"/>
  <c r="R40" i="6" s="1"/>
  <c r="S29" i="6"/>
  <c r="S30" i="6"/>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O75" i="6"/>
  <c r="N66" i="6"/>
  <c r="N67" i="6" s="1"/>
  <c r="N74" i="6" s="1"/>
  <c r="O72" i="6"/>
  <c r="O74" i="6"/>
  <c r="R70" i="6"/>
  <c r="R47" i="6"/>
  <c r="R10" i="6"/>
  <c r="S9" i="6" s="1"/>
  <c r="Q73" i="6"/>
  <c r="P62" i="6"/>
  <c r="P53" i="6"/>
  <c r="P65" i="6"/>
  <c r="P67" i="6" s="1"/>
  <c r="P74" i="6" s="1"/>
  <c r="Q56" i="6"/>
  <c r="S51" i="6"/>
  <c r="R19" i="18"/>
  <c r="T49" i="6"/>
  <c r="R19" i="15"/>
  <c r="R52" i="6"/>
  <c r="R61" i="6"/>
  <c r="Q54" i="6"/>
  <c r="Q55" i="6" s="1"/>
  <c r="Q22" i="18"/>
  <c r="R35" i="15"/>
  <c r="R35" i="18" s="1"/>
  <c r="Q37" i="15"/>
  <c r="Q37" i="18" s="1"/>
  <c r="R25" i="15"/>
  <c r="R25" i="18" s="1"/>
  <c r="R24" i="15"/>
  <c r="R24" i="18" s="1"/>
  <c r="R31" i="15"/>
  <c r="R31" i="18" s="1"/>
  <c r="R32" i="15"/>
  <c r="R32" i="18" s="1"/>
  <c r="R36" i="15"/>
  <c r="R36" i="18" s="1"/>
  <c r="R29" i="15"/>
  <c r="R29" i="18" s="1"/>
  <c r="R37" i="15"/>
  <c r="R37" i="18" s="1"/>
  <c r="R30" i="15"/>
  <c r="R30" i="18" s="1"/>
  <c r="R34" i="15"/>
  <c r="R34" i="18" s="1"/>
  <c r="R28" i="15"/>
  <c r="R28" i="18" s="1"/>
  <c r="R33" i="15"/>
  <c r="R33" i="18" s="1"/>
  <c r="R27" i="15"/>
  <c r="R27" i="18" s="1"/>
  <c r="R22" i="15"/>
  <c r="R23" i="15"/>
  <c r="R23" i="18" s="1"/>
  <c r="R26" i="15"/>
  <c r="R26" i="18" s="1"/>
  <c r="T26" i="14"/>
  <c r="U26" i="14" s="1"/>
  <c r="V26" i="14" s="1"/>
  <c r="W26" i="14" s="1"/>
  <c r="X26" i="14" s="1"/>
  <c r="Y26" i="14" s="1"/>
  <c r="U39" i="6"/>
  <c r="V19" i="6"/>
  <c r="S31" i="6" l="1"/>
  <c r="S40" i="6" s="1"/>
  <c r="T30" i="6"/>
  <c r="T29" i="6"/>
  <c r="N71" i="6"/>
  <c r="N68" i="6"/>
  <c r="O68" i="6" s="1"/>
  <c r="P68" i="6" s="1"/>
  <c r="R56" i="6"/>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10" i="6"/>
  <c r="T9" i="6" s="1"/>
  <c r="S47" i="6"/>
  <c r="S70" i="6"/>
  <c r="R73" i="6"/>
  <c r="P75" i="6"/>
  <c r="P72" i="6"/>
  <c r="R54" i="6"/>
  <c r="R55" i="6" s="1"/>
  <c r="R22" i="18"/>
  <c r="Q53" i="6"/>
  <c r="Q65" i="6"/>
  <c r="Q62" i="6"/>
  <c r="S61" i="6"/>
  <c r="S52" i="6"/>
  <c r="S34" i="15"/>
  <c r="S34" i="18" s="1"/>
  <c r="S26" i="15"/>
  <c r="S26" i="18" s="1"/>
  <c r="S24" i="15"/>
  <c r="S24" i="18" s="1"/>
  <c r="S36" i="15"/>
  <c r="S36" i="18" s="1"/>
  <c r="S25" i="15"/>
  <c r="S25" i="18" s="1"/>
  <c r="R38" i="15"/>
  <c r="R38" i="18" s="1"/>
  <c r="S38" i="15"/>
  <c r="S38" i="18" s="1"/>
  <c r="S32" i="15"/>
  <c r="S32" i="18" s="1"/>
  <c r="S27" i="15"/>
  <c r="S27" i="18" s="1"/>
  <c r="S31" i="15"/>
  <c r="S31" i="18" s="1"/>
  <c r="S37" i="15"/>
  <c r="S37" i="18" s="1"/>
  <c r="S35" i="15"/>
  <c r="S35" i="18" s="1"/>
  <c r="S23" i="15"/>
  <c r="S23" i="18" s="1"/>
  <c r="S33" i="15"/>
  <c r="S33" i="18" s="1"/>
  <c r="S29" i="15"/>
  <c r="S29" i="18" s="1"/>
  <c r="S28" i="15"/>
  <c r="S28" i="18" s="1"/>
  <c r="S30" i="15"/>
  <c r="S30" i="18" s="1"/>
  <c r="S22" i="15"/>
  <c r="U49" i="6"/>
  <c r="S19" i="15"/>
  <c r="S19" i="18"/>
  <c r="T51" i="6"/>
  <c r="V39" i="6"/>
  <c r="W19" i="6"/>
  <c r="Z26" i="14"/>
  <c r="AA26" i="14" s="1"/>
  <c r="AB26" i="14" s="1"/>
  <c r="AC26" i="14" s="1"/>
  <c r="AD26" i="14" s="1"/>
  <c r="AE26" i="14" s="1"/>
  <c r="T31" i="6" l="1"/>
  <c r="T40" i="6" s="1"/>
  <c r="U29" i="6"/>
  <c r="U30" i="6"/>
  <c r="S73" i="6"/>
  <c r="R62" i="6"/>
  <c r="T10" i="6"/>
  <c r="U9" i="6" s="1"/>
  <c r="T70" i="6"/>
  <c r="T47" i="6"/>
  <c r="S56" i="6"/>
  <c r="S54" i="6"/>
  <c r="S55" i="6" s="1"/>
  <c r="T32" i="15"/>
  <c r="T32" i="18" s="1"/>
  <c r="T22" i="15"/>
  <c r="T27" i="15"/>
  <c r="T27" i="18" s="1"/>
  <c r="T31" i="15"/>
  <c r="T31" i="18" s="1"/>
  <c r="T25" i="15"/>
  <c r="T25" i="18" s="1"/>
  <c r="T36" i="15"/>
  <c r="T36" i="18" s="1"/>
  <c r="T39" i="15"/>
  <c r="T39" i="18" s="1"/>
  <c r="T33" i="15"/>
  <c r="T33" i="18" s="1"/>
  <c r="T38" i="15"/>
  <c r="T38" i="18" s="1"/>
  <c r="T29" i="15"/>
  <c r="T29" i="18" s="1"/>
  <c r="T24" i="15"/>
  <c r="T24" i="18" s="1"/>
  <c r="T35" i="15"/>
  <c r="T35" i="18" s="1"/>
  <c r="T26" i="15"/>
  <c r="T26" i="18" s="1"/>
  <c r="T37" i="15"/>
  <c r="T37" i="18" s="1"/>
  <c r="T30" i="15"/>
  <c r="T30" i="18" s="1"/>
  <c r="T34" i="15"/>
  <c r="T34" i="18" s="1"/>
  <c r="S39" i="15"/>
  <c r="S39" i="18" s="1"/>
  <c r="T28" i="15"/>
  <c r="T28" i="18" s="1"/>
  <c r="T23" i="15"/>
  <c r="T23" i="18" s="1"/>
  <c r="V49" i="6"/>
  <c r="T19" i="15"/>
  <c r="U51" i="6"/>
  <c r="T19" i="18"/>
  <c r="S22" i="18"/>
  <c r="Q72" i="6"/>
  <c r="Q75" i="6"/>
  <c r="P20" i="14"/>
  <c r="Q67" i="6"/>
  <c r="R53" i="6"/>
  <c r="R65" i="6"/>
  <c r="R67" i="6" s="1"/>
  <c r="T52" i="6"/>
  <c r="T61" i="6"/>
  <c r="AF26" i="14"/>
  <c r="AG26" i="14" s="1"/>
  <c r="AH26" i="14" s="1"/>
  <c r="AI26" i="14" s="1"/>
  <c r="AJ26" i="14" s="1"/>
  <c r="AK26" i="14" s="1"/>
  <c r="W39" i="6"/>
  <c r="X19" i="6"/>
  <c r="U31" i="6" l="1"/>
  <c r="U40" i="6" s="1"/>
  <c r="V30" i="6"/>
  <c r="V29" i="6"/>
  <c r="S62" i="6"/>
  <c r="U70" i="6"/>
  <c r="U47" i="6"/>
  <c r="U10" i="6"/>
  <c r="V9" i="6" s="1"/>
  <c r="T73" i="6"/>
  <c r="S65" i="6"/>
  <c r="S67" i="6" s="1"/>
  <c r="S53" i="6"/>
  <c r="R74" i="6"/>
  <c r="R71" i="6"/>
  <c r="Q74" i="6"/>
  <c r="Q71" i="6"/>
  <c r="Q68" i="6"/>
  <c r="R68" i="6" s="1"/>
  <c r="P35" i="14"/>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T56" i="6"/>
  <c r="U28" i="15"/>
  <c r="U28" i="18" s="1"/>
  <c r="U32" i="15"/>
  <c r="U32" i="18" s="1"/>
  <c r="U24" i="15"/>
  <c r="U24" i="18" s="1"/>
  <c r="U40" i="15"/>
  <c r="U40" i="18" s="1"/>
  <c r="U39" i="15"/>
  <c r="U39" i="18" s="1"/>
  <c r="U35" i="15"/>
  <c r="U35" i="18" s="1"/>
  <c r="U36" i="15"/>
  <c r="U36" i="18" s="1"/>
  <c r="U22" i="15"/>
  <c r="U31" i="15"/>
  <c r="U31" i="18" s="1"/>
  <c r="U26" i="15"/>
  <c r="U26" i="18" s="1"/>
  <c r="U34" i="15"/>
  <c r="U34" i="18" s="1"/>
  <c r="U37" i="15"/>
  <c r="U37" i="18" s="1"/>
  <c r="T40" i="15"/>
  <c r="T40" i="18" s="1"/>
  <c r="U27" i="15"/>
  <c r="U27" i="18" s="1"/>
  <c r="U29" i="15"/>
  <c r="U29" i="18" s="1"/>
  <c r="U33" i="15"/>
  <c r="U33" i="18" s="1"/>
  <c r="U30" i="15"/>
  <c r="U30" i="18" s="1"/>
  <c r="U25" i="15"/>
  <c r="U25" i="18" s="1"/>
  <c r="U23" i="15"/>
  <c r="U23" i="18" s="1"/>
  <c r="U38" i="15"/>
  <c r="U38" i="18" s="1"/>
  <c r="T54" i="6"/>
  <c r="T55" i="6" s="1"/>
  <c r="U52" i="6"/>
  <c r="U61" i="6"/>
  <c r="W49" i="6"/>
  <c r="U19" i="15"/>
  <c r="U19" i="18"/>
  <c r="V51" i="6"/>
  <c r="R75" i="6"/>
  <c r="R72"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T22" i="18"/>
  <c r="X39" i="6"/>
  <c r="Y19" i="6"/>
  <c r="AL26" i="14"/>
  <c r="AM26" i="14" s="1"/>
  <c r="AN26" i="14" s="1"/>
  <c r="AO26" i="14" s="1"/>
  <c r="AP26" i="14" s="1"/>
  <c r="AQ26" i="14" s="1"/>
  <c r="V31" i="6" l="1"/>
  <c r="V40" i="6" s="1"/>
  <c r="W29" i="6"/>
  <c r="W30" i="6"/>
  <c r="S75" i="6"/>
  <c r="R20" i="14"/>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72" i="6"/>
  <c r="U56" i="6"/>
  <c r="U54" i="6"/>
  <c r="U55" i="6" s="1"/>
  <c r="U73" i="6"/>
  <c r="V70" i="6"/>
  <c r="V47" i="6"/>
  <c r="V10" i="6"/>
  <c r="W9" i="6" s="1"/>
  <c r="T62" i="6"/>
  <c r="S68" i="6"/>
  <c r="V61" i="6"/>
  <c r="V52" i="6"/>
  <c r="T53" i="6"/>
  <c r="V41" i="15"/>
  <c r="V41" i="18" s="1"/>
  <c r="V31" i="15"/>
  <c r="V31" i="18" s="1"/>
  <c r="V32" i="15"/>
  <c r="V32" i="18" s="1"/>
  <c r="V38" i="15"/>
  <c r="V38" i="18" s="1"/>
  <c r="V35" i="15"/>
  <c r="V35" i="18" s="1"/>
  <c r="V40" i="15"/>
  <c r="V40" i="18" s="1"/>
  <c r="V37" i="15"/>
  <c r="V37" i="18" s="1"/>
  <c r="V22" i="15"/>
  <c r="V33" i="15"/>
  <c r="V33" i="18" s="1"/>
  <c r="V23" i="15"/>
  <c r="V23" i="18" s="1"/>
  <c r="V34" i="15"/>
  <c r="V34" i="18" s="1"/>
  <c r="V30" i="15"/>
  <c r="V30" i="18" s="1"/>
  <c r="V25" i="15"/>
  <c r="V25" i="18" s="1"/>
  <c r="V27" i="15"/>
  <c r="V27" i="18" s="1"/>
  <c r="V39" i="15"/>
  <c r="V39" i="18" s="1"/>
  <c r="V36" i="15"/>
  <c r="V36" i="18" s="1"/>
  <c r="V24" i="15"/>
  <c r="V24" i="18" s="1"/>
  <c r="V29" i="15"/>
  <c r="V29" i="18" s="1"/>
  <c r="U41" i="15"/>
  <c r="U41" i="18" s="1"/>
  <c r="V28" i="15"/>
  <c r="V28" i="18" s="1"/>
  <c r="V26" i="15"/>
  <c r="V26" i="18" s="1"/>
  <c r="X49" i="6"/>
  <c r="V19" i="15"/>
  <c r="W51" i="6"/>
  <c r="V19" i="18"/>
  <c r="S74" i="6"/>
  <c r="S71" i="6"/>
  <c r="U22" i="18"/>
  <c r="T65" i="6"/>
  <c r="AR26" i="14"/>
  <c r="AS26" i="14" s="1"/>
  <c r="AT26" i="14" s="1"/>
  <c r="AU26" i="14" s="1"/>
  <c r="AV26" i="14" s="1"/>
  <c r="AW26" i="14" s="1"/>
  <c r="Y39" i="6"/>
  <c r="Z19" i="6"/>
  <c r="W31" i="6" l="1"/>
  <c r="W40" i="6" s="1"/>
  <c r="X29" i="6"/>
  <c r="X30" i="6"/>
  <c r="U53" i="6"/>
  <c r="U62" i="6"/>
  <c r="V56" i="6"/>
  <c r="U65" i="6"/>
  <c r="U67" i="6" s="1"/>
  <c r="U71" i="6" s="1"/>
  <c r="V73" i="6"/>
  <c r="W70" i="6"/>
  <c r="W47" i="6"/>
  <c r="W10" i="6"/>
  <c r="X9" i="6" s="1"/>
  <c r="W61" i="6"/>
  <c r="W52" i="6"/>
  <c r="V22" i="18"/>
  <c r="W39" i="15"/>
  <c r="W39" i="18" s="1"/>
  <c r="W30" i="15"/>
  <c r="W30" i="18" s="1"/>
  <c r="W40" i="15"/>
  <c r="W40" i="18" s="1"/>
  <c r="W22" i="15"/>
  <c r="W25" i="15"/>
  <c r="W25" i="18" s="1"/>
  <c r="W23" i="15"/>
  <c r="W23" i="18" s="1"/>
  <c r="W28" i="15"/>
  <c r="W28" i="18" s="1"/>
  <c r="W34" i="15"/>
  <c r="W34" i="18" s="1"/>
  <c r="W27" i="15"/>
  <c r="W27" i="18" s="1"/>
  <c r="W37" i="15"/>
  <c r="W37" i="18" s="1"/>
  <c r="W42" i="15"/>
  <c r="W42" i="18" s="1"/>
  <c r="W29" i="15"/>
  <c r="W29" i="18" s="1"/>
  <c r="W38" i="15"/>
  <c r="W38" i="18" s="1"/>
  <c r="W33" i="15"/>
  <c r="W33" i="18" s="1"/>
  <c r="V42" i="15"/>
  <c r="V42" i="18" s="1"/>
  <c r="W24" i="15"/>
  <c r="W24" i="18" s="1"/>
  <c r="W35" i="15"/>
  <c r="W35" i="18" s="1"/>
  <c r="W26" i="15"/>
  <c r="W26" i="18" s="1"/>
  <c r="W32" i="15"/>
  <c r="W32" i="18" s="1"/>
  <c r="W41" i="15"/>
  <c r="W41" i="18" s="1"/>
  <c r="W36" i="15"/>
  <c r="W36" i="18" s="1"/>
  <c r="W31" i="15"/>
  <c r="W31" i="18" s="1"/>
  <c r="Y49" i="6"/>
  <c r="X51" i="6"/>
  <c r="W19" i="15"/>
  <c r="W19" i="18"/>
  <c r="V54" i="6"/>
  <c r="V55" i="6" s="1"/>
  <c r="T75" i="6"/>
  <c r="S20" i="14"/>
  <c r="T72" i="6"/>
  <c r="Z39" i="6"/>
  <c r="AA19" i="6"/>
  <c r="AX26" i="14"/>
  <c r="AY26" i="14" s="1"/>
  <c r="AZ26" i="14" s="1"/>
  <c r="BA26" i="14" s="1"/>
  <c r="BB26" i="14" s="1"/>
  <c r="BC26" i="14" s="1"/>
  <c r="X31" i="6" l="1"/>
  <c r="X40" i="6" s="1"/>
  <c r="Y29" i="6"/>
  <c r="Y30" i="6"/>
  <c r="T20" i="14"/>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U72" i="6"/>
  <c r="U75" i="6"/>
  <c r="U74" i="6"/>
  <c r="W73" i="6"/>
  <c r="X47" i="6"/>
  <c r="X70" i="6"/>
  <c r="X10" i="6"/>
  <c r="Y9" i="6" s="1"/>
  <c r="V62" i="6"/>
  <c r="V53" i="6"/>
  <c r="X19" i="15"/>
  <c r="X19" i="18"/>
  <c r="Y51" i="6"/>
  <c r="Z49" i="6"/>
  <c r="W22" i="18"/>
  <c r="W54" i="6"/>
  <c r="W55" i="6" s="1"/>
  <c r="W56" i="6"/>
  <c r="S38" i="14"/>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V65" i="6"/>
  <c r="V67" i="6" s="1"/>
  <c r="X32" i="15"/>
  <c r="X32" i="18" s="1"/>
  <c r="X37" i="15"/>
  <c r="X37" i="18" s="1"/>
  <c r="X36" i="15"/>
  <c r="X36" i="18" s="1"/>
  <c r="X40" i="15"/>
  <c r="X40" i="18" s="1"/>
  <c r="X24" i="15"/>
  <c r="X24" i="18" s="1"/>
  <c r="W43" i="15"/>
  <c r="W43" i="18" s="1"/>
  <c r="X35" i="15"/>
  <c r="X35" i="18" s="1"/>
  <c r="X28" i="15"/>
  <c r="X28" i="18" s="1"/>
  <c r="X39" i="15"/>
  <c r="X39" i="18" s="1"/>
  <c r="X33" i="15"/>
  <c r="X33" i="18" s="1"/>
  <c r="X26" i="15"/>
  <c r="X26" i="18" s="1"/>
  <c r="X41" i="15"/>
  <c r="X41" i="18" s="1"/>
  <c r="X25" i="15"/>
  <c r="X25" i="18" s="1"/>
  <c r="X29" i="15"/>
  <c r="X29" i="18" s="1"/>
  <c r="X22" i="15"/>
  <c r="X23" i="15"/>
  <c r="X23" i="18" s="1"/>
  <c r="X34" i="15"/>
  <c r="X34" i="18" s="1"/>
  <c r="X31" i="15"/>
  <c r="X31" i="18" s="1"/>
  <c r="X42" i="15"/>
  <c r="X42" i="18" s="1"/>
  <c r="X43" i="15"/>
  <c r="X43" i="18" s="1"/>
  <c r="X30" i="15"/>
  <c r="X30" i="18" s="1"/>
  <c r="X38" i="15"/>
  <c r="X38" i="18" s="1"/>
  <c r="X27" i="15"/>
  <c r="X27" i="18" s="1"/>
  <c r="X61" i="6"/>
  <c r="X52" i="6"/>
  <c r="AA39" i="6"/>
  <c r="AB19" i="6"/>
  <c r="BD26" i="14"/>
  <c r="BE26" i="14" s="1"/>
  <c r="BF26" i="14" s="1"/>
  <c r="BG26" i="14" s="1"/>
  <c r="BH26" i="14" s="1"/>
  <c r="BI26" i="14" s="1"/>
  <c r="Y31" i="6" l="1"/>
  <c r="Y40" i="6" s="1"/>
  <c r="Z29" i="6"/>
  <c r="Z30" i="6"/>
  <c r="Y70" i="6"/>
  <c r="Y47" i="6"/>
  <c r="Y10" i="6"/>
  <c r="Z9" i="6" s="1"/>
  <c r="X73" i="6"/>
  <c r="T66" i="6"/>
  <c r="T67" i="6" s="1"/>
  <c r="T74" i="6" s="1"/>
  <c r="X56" i="6"/>
  <c r="V74" i="6"/>
  <c r="V71" i="6"/>
  <c r="W53" i="6"/>
  <c r="X22" i="18"/>
  <c r="U20" i="14"/>
  <c r="V75" i="6"/>
  <c r="V72" i="6"/>
  <c r="W62" i="6"/>
  <c r="W65" i="6"/>
  <c r="W67" i="6" s="1"/>
  <c r="X54" i="6"/>
  <c r="X55" i="6" s="1"/>
  <c r="AA49" i="6"/>
  <c r="Z51" i="6"/>
  <c r="Y19" i="15"/>
  <c r="Y19" i="18"/>
  <c r="Y61" i="6"/>
  <c r="Y52" i="6"/>
  <c r="Y28" i="15"/>
  <c r="Y28" i="18" s="1"/>
  <c r="Y24" i="15"/>
  <c r="Y24" i="18" s="1"/>
  <c r="Y27" i="15"/>
  <c r="Y27" i="18" s="1"/>
  <c r="X44" i="15"/>
  <c r="X44" i="18" s="1"/>
  <c r="Y35" i="15"/>
  <c r="Y35" i="18" s="1"/>
  <c r="Y31" i="15"/>
  <c r="Y31" i="18" s="1"/>
  <c r="Y42" i="15"/>
  <c r="Y42" i="18" s="1"/>
  <c r="Y37" i="15"/>
  <c r="Y37" i="18" s="1"/>
  <c r="Y43" i="15"/>
  <c r="Y43" i="18" s="1"/>
  <c r="Y44" i="15"/>
  <c r="Y44" i="18" s="1"/>
  <c r="Y23" i="15"/>
  <c r="Y23" i="18" s="1"/>
  <c r="Y36" i="15"/>
  <c r="Y36" i="18" s="1"/>
  <c r="Y32" i="15"/>
  <c r="Y32" i="18" s="1"/>
  <c r="Y39" i="15"/>
  <c r="Y39" i="18" s="1"/>
  <c r="Y29" i="15"/>
  <c r="Y29" i="18" s="1"/>
  <c r="Y25" i="15"/>
  <c r="Y25" i="18" s="1"/>
  <c r="Y38" i="15"/>
  <c r="Y38" i="18" s="1"/>
  <c r="Y30" i="15"/>
  <c r="Y30" i="18" s="1"/>
  <c r="Y40" i="15"/>
  <c r="Y40" i="18" s="1"/>
  <c r="Y34" i="15"/>
  <c r="Y34" i="18" s="1"/>
  <c r="Y26" i="15"/>
  <c r="Y26" i="18" s="1"/>
  <c r="Y22" i="15"/>
  <c r="Y33" i="15"/>
  <c r="Y33" i="18" s="1"/>
  <c r="Y41" i="15"/>
  <c r="Y41" i="18" s="1"/>
  <c r="BJ26" i="14"/>
  <c r="BK26" i="14" s="1"/>
  <c r="BL26" i="14" s="1"/>
  <c r="BM26" i="14" s="1"/>
  <c r="BN26" i="14" s="1"/>
  <c r="BO26" i="14" s="1"/>
  <c r="AB39" i="6"/>
  <c r="AC19" i="6"/>
  <c r="Z31" i="6" l="1"/>
  <c r="Z40" i="6" s="1"/>
  <c r="Y56" i="6"/>
  <c r="AA30" i="6"/>
  <c r="AA29" i="6"/>
  <c r="Z70" i="6"/>
  <c r="Z47" i="6"/>
  <c r="Z10" i="6"/>
  <c r="AA9" i="6" s="1"/>
  <c r="Y73" i="6"/>
  <c r="T68" i="6"/>
  <c r="U68" i="6" s="1"/>
  <c r="V68" i="6" s="1"/>
  <c r="W68" i="6" s="1"/>
  <c r="T71" i="6"/>
  <c r="X62" i="6"/>
  <c r="X53" i="6"/>
  <c r="W74" i="6"/>
  <c r="W71" i="6"/>
  <c r="V20" i="14"/>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75" i="6"/>
  <c r="W72" i="6"/>
  <c r="Y22" i="18"/>
  <c r="U40" i="14"/>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Y54" i="6"/>
  <c r="Y55" i="6" s="1"/>
  <c r="Z28" i="15"/>
  <c r="Z28" i="18" s="1"/>
  <c r="Z33" i="15"/>
  <c r="Z33" i="18" s="1"/>
  <c r="Z38" i="15"/>
  <c r="Z38" i="18" s="1"/>
  <c r="Z30" i="15"/>
  <c r="Z30" i="18" s="1"/>
  <c r="Z35" i="15"/>
  <c r="Z35" i="18" s="1"/>
  <c r="Z24" i="15"/>
  <c r="Z24" i="18" s="1"/>
  <c r="Z43" i="15"/>
  <c r="Z43" i="18" s="1"/>
  <c r="Z40" i="15"/>
  <c r="Z40" i="18" s="1"/>
  <c r="Z45" i="15"/>
  <c r="Z45" i="18" s="1"/>
  <c r="Z22" i="15"/>
  <c r="Z31" i="15"/>
  <c r="Z31" i="18" s="1"/>
  <c r="Z27" i="15"/>
  <c r="Z27" i="18" s="1"/>
  <c r="Z37" i="15"/>
  <c r="Z37" i="18" s="1"/>
  <c r="Z39" i="15"/>
  <c r="Z39" i="18" s="1"/>
  <c r="Z23" i="15"/>
  <c r="Z23" i="18" s="1"/>
  <c r="Z36" i="15"/>
  <c r="Z36" i="18" s="1"/>
  <c r="Z44" i="15"/>
  <c r="Z44" i="18" s="1"/>
  <c r="Z42" i="15"/>
  <c r="Z42" i="18" s="1"/>
  <c r="Z41" i="15"/>
  <c r="Z41" i="18" s="1"/>
  <c r="Z34" i="15"/>
  <c r="Z34" i="18" s="1"/>
  <c r="Z26" i="15"/>
  <c r="Z26" i="18" s="1"/>
  <c r="Y45" i="15"/>
  <c r="Y45" i="18" s="1"/>
  <c r="Z29" i="15"/>
  <c r="Z29" i="18" s="1"/>
  <c r="Z25" i="15"/>
  <c r="Z25" i="18" s="1"/>
  <c r="Z32" i="15"/>
  <c r="Z32" i="18" s="1"/>
  <c r="Z52" i="6"/>
  <c r="Z61" i="6"/>
  <c r="AA51" i="6"/>
  <c r="AB49" i="6"/>
  <c r="Z19" i="18"/>
  <c r="Z19" i="15"/>
  <c r="X65" i="6"/>
  <c r="X67" i="6" s="1"/>
  <c r="AC39" i="6"/>
  <c r="AD19" i="6"/>
  <c r="BP26" i="14"/>
  <c r="BQ26" i="14" s="1"/>
  <c r="BR26" i="14" s="1"/>
  <c r="BS26" i="14" s="1"/>
  <c r="BT26" i="14" s="1"/>
  <c r="BU26" i="14" s="1"/>
  <c r="AA31" i="6" l="1"/>
  <c r="AA40" i="6" s="1"/>
  <c r="AB29" i="6"/>
  <c r="AB30" i="6"/>
  <c r="AA47" i="6"/>
  <c r="AA70" i="6"/>
  <c r="AA10" i="6"/>
  <c r="AB9" i="6" s="1"/>
  <c r="Z73" i="6"/>
  <c r="Z54" i="6"/>
  <c r="Z55" i="6" s="1"/>
  <c r="Y53" i="6"/>
  <c r="X74" i="6"/>
  <c r="X71" i="6"/>
  <c r="W20" i="14"/>
  <c r="X75" i="6"/>
  <c r="X72" i="6"/>
  <c r="Y65" i="6"/>
  <c r="Y67" i="6" s="1"/>
  <c r="AA19" i="18"/>
  <c r="AA19" i="15"/>
  <c r="AB51" i="6"/>
  <c r="AC49" i="6"/>
  <c r="Y62" i="6"/>
  <c r="AA61" i="6"/>
  <c r="AA52" i="6"/>
  <c r="X68" i="6"/>
  <c r="AA39" i="15"/>
  <c r="AA39" i="18" s="1"/>
  <c r="AA32" i="15"/>
  <c r="AA32" i="18" s="1"/>
  <c r="AA25" i="15"/>
  <c r="AA25" i="18" s="1"/>
  <c r="AA40" i="15"/>
  <c r="AA40" i="18" s="1"/>
  <c r="AA37" i="15"/>
  <c r="AA37" i="18" s="1"/>
  <c r="Z46" i="15"/>
  <c r="Z46" i="18" s="1"/>
  <c r="AA23" i="15"/>
  <c r="AA23" i="18" s="1"/>
  <c r="AA33" i="15"/>
  <c r="AA33" i="18" s="1"/>
  <c r="AA45" i="15"/>
  <c r="AA45" i="18" s="1"/>
  <c r="AA44" i="15"/>
  <c r="AA44" i="18" s="1"/>
  <c r="AA35" i="15"/>
  <c r="AA35" i="18" s="1"/>
  <c r="AA43" i="15"/>
  <c r="AA43" i="18" s="1"/>
  <c r="AA34" i="15"/>
  <c r="AA34" i="18" s="1"/>
  <c r="AA36" i="15"/>
  <c r="AA36" i="18" s="1"/>
  <c r="AA22" i="15"/>
  <c r="AA38" i="15"/>
  <c r="AA38" i="18" s="1"/>
  <c r="AA26" i="15"/>
  <c r="AA26" i="18" s="1"/>
  <c r="AA31" i="15"/>
  <c r="AA31" i="18" s="1"/>
  <c r="AA29" i="15"/>
  <c r="AA29" i="18" s="1"/>
  <c r="AA24" i="15"/>
  <c r="AA24" i="18" s="1"/>
  <c r="AA41" i="15"/>
  <c r="AA41" i="18" s="1"/>
  <c r="AA46" i="15"/>
  <c r="AA46" i="18" s="1"/>
  <c r="AA30" i="15"/>
  <c r="AA30" i="18" s="1"/>
  <c r="AA28" i="15"/>
  <c r="AA28" i="18" s="1"/>
  <c r="AA27" i="15"/>
  <c r="AA27" i="18" s="1"/>
  <c r="AA42" i="15"/>
  <c r="AA42" i="18" s="1"/>
  <c r="Z22" i="18"/>
  <c r="Z56" i="6"/>
  <c r="AD39" i="6"/>
  <c r="AE19" i="6"/>
  <c r="BV26" i="14"/>
  <c r="BW26" i="14" s="1"/>
  <c r="BX26" i="14" s="1"/>
  <c r="BY26" i="14" s="1"/>
  <c r="BZ26" i="14" s="1"/>
  <c r="CA26" i="14" s="1"/>
  <c r="AB31" i="6" l="1"/>
  <c r="AB40" i="6" s="1"/>
  <c r="AC30" i="6"/>
  <c r="AC29" i="6"/>
  <c r="Z53" i="6"/>
  <c r="Z65" i="6"/>
  <c r="Y20" i="14" s="1"/>
  <c r="Y44" i="14" s="1"/>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Z62" i="6"/>
  <c r="AA56" i="6"/>
  <c r="AA54" i="6"/>
  <c r="AA55" i="6" s="1"/>
  <c r="AB47" i="6"/>
  <c r="AB70" i="6"/>
  <c r="AB10" i="6"/>
  <c r="AC9" i="6" s="1"/>
  <c r="AA73" i="6"/>
  <c r="Y68" i="6"/>
  <c r="Y74" i="6"/>
  <c r="Y71" i="6"/>
  <c r="AA22" i="18"/>
  <c r="AD49" i="6"/>
  <c r="AB19" i="15"/>
  <c r="AB19" i="18"/>
  <c r="AC51" i="6"/>
  <c r="AB61" i="6"/>
  <c r="AB52" i="6"/>
  <c r="AB41" i="15"/>
  <c r="AB41" i="18" s="1"/>
  <c r="AB47" i="15"/>
  <c r="AB47" i="18" s="1"/>
  <c r="AB24" i="15"/>
  <c r="AB24" i="18" s="1"/>
  <c r="AB34" i="15"/>
  <c r="AB34" i="18" s="1"/>
  <c r="AB44" i="15"/>
  <c r="AB44" i="18" s="1"/>
  <c r="AB33" i="15"/>
  <c r="AB33" i="18" s="1"/>
  <c r="AA47" i="15"/>
  <c r="AA47" i="18" s="1"/>
  <c r="AB25" i="15"/>
  <c r="AB25" i="18" s="1"/>
  <c r="AB46" i="15"/>
  <c r="AB46" i="18" s="1"/>
  <c r="AB30" i="15"/>
  <c r="AB30" i="18" s="1"/>
  <c r="AB28" i="15"/>
  <c r="AB28" i="18" s="1"/>
  <c r="AB22" i="15"/>
  <c r="AB31" i="15"/>
  <c r="AB31" i="18" s="1"/>
  <c r="AB39" i="15"/>
  <c r="AB39" i="18" s="1"/>
  <c r="AB42" i="15"/>
  <c r="AB42" i="18" s="1"/>
  <c r="AB40" i="15"/>
  <c r="AB40" i="18" s="1"/>
  <c r="AB26" i="15"/>
  <c r="AB26" i="18" s="1"/>
  <c r="AB36" i="15"/>
  <c r="AB36" i="18" s="1"/>
  <c r="AB35" i="15"/>
  <c r="AB35" i="18" s="1"/>
  <c r="AB23" i="15"/>
  <c r="AB23" i="18" s="1"/>
  <c r="AB29" i="15"/>
  <c r="AB29" i="18" s="1"/>
  <c r="AB27" i="15"/>
  <c r="AB27" i="18" s="1"/>
  <c r="AB43" i="15"/>
  <c r="AB43" i="18" s="1"/>
  <c r="AB32" i="15"/>
  <c r="AB32" i="18" s="1"/>
  <c r="AB37" i="15"/>
  <c r="AB37" i="18" s="1"/>
  <c r="AB38" i="15"/>
  <c r="AB38" i="18" s="1"/>
  <c r="AB45" i="15"/>
  <c r="AB45" i="18" s="1"/>
  <c r="Y75" i="6"/>
  <c r="Y72"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W42" i="14"/>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CB26" i="14"/>
  <c r="CC26" i="14" s="1"/>
  <c r="CD26" i="14" s="1"/>
  <c r="CE26" i="14" s="1"/>
  <c r="CF26" i="14" s="1"/>
  <c r="CG26" i="14" s="1"/>
  <c r="AE39" i="6"/>
  <c r="AF19" i="6"/>
  <c r="AC31" i="6" l="1"/>
  <c r="AC40" i="6" s="1"/>
  <c r="AD30" i="6"/>
  <c r="AD29" i="6"/>
  <c r="Z72" i="6"/>
  <c r="Z75" i="6"/>
  <c r="AA65" i="6"/>
  <c r="AA67" i="6" s="1"/>
  <c r="AA74" i="6" s="1"/>
  <c r="AA62" i="6"/>
  <c r="AA53" i="6"/>
  <c r="AC70" i="6"/>
  <c r="AC47" i="6"/>
  <c r="AC10" i="6"/>
  <c r="AD9" i="6" s="1"/>
  <c r="AB73" i="6"/>
  <c r="Z66" i="6"/>
  <c r="Z67" i="6" s="1"/>
  <c r="Z74" i="6" s="1"/>
  <c r="AC52" i="6"/>
  <c r="AC61" i="6"/>
  <c r="AB22" i="18"/>
  <c r="AC37" i="15"/>
  <c r="AC37" i="18" s="1"/>
  <c r="AC27" i="15"/>
  <c r="AC27" i="18" s="1"/>
  <c r="AC28" i="15"/>
  <c r="AC28" i="18" s="1"/>
  <c r="AC41" i="15"/>
  <c r="AC41" i="18" s="1"/>
  <c r="AC32" i="15"/>
  <c r="AC32" i="18" s="1"/>
  <c r="AC35" i="15"/>
  <c r="AC35" i="18" s="1"/>
  <c r="AB48" i="15"/>
  <c r="AB48" i="18" s="1"/>
  <c r="AC40" i="15"/>
  <c r="AC40" i="18" s="1"/>
  <c r="AC22" i="15"/>
  <c r="AC42" i="15"/>
  <c r="AC42" i="18" s="1"/>
  <c r="AC48" i="15"/>
  <c r="AC48" i="18" s="1"/>
  <c r="AC47" i="15"/>
  <c r="AC47" i="18" s="1"/>
  <c r="AC44" i="15"/>
  <c r="AC44" i="18" s="1"/>
  <c r="AC38" i="15"/>
  <c r="AC38" i="18" s="1"/>
  <c r="AC30" i="15"/>
  <c r="AC30" i="18" s="1"/>
  <c r="AC25" i="15"/>
  <c r="AC25" i="18" s="1"/>
  <c r="AC26" i="15"/>
  <c r="AC26" i="18" s="1"/>
  <c r="AC39" i="15"/>
  <c r="AC39" i="18" s="1"/>
  <c r="AC29" i="15"/>
  <c r="AC29" i="18" s="1"/>
  <c r="AC24" i="15"/>
  <c r="AC24" i="18" s="1"/>
  <c r="AC43" i="15"/>
  <c r="AC43" i="18" s="1"/>
  <c r="AC33" i="15"/>
  <c r="AC33" i="18" s="1"/>
  <c r="AC45" i="15"/>
  <c r="AC45" i="18" s="1"/>
  <c r="AC46" i="15"/>
  <c r="AC46" i="18" s="1"/>
  <c r="AC31" i="15"/>
  <c r="AC31" i="18" s="1"/>
  <c r="AC34" i="15"/>
  <c r="AC34" i="18" s="1"/>
  <c r="AC23" i="15"/>
  <c r="AC23" i="18" s="1"/>
  <c r="AC36" i="15"/>
  <c r="AC36" i="18" s="1"/>
  <c r="AC19" i="15"/>
  <c r="AE49" i="6"/>
  <c r="AC19" i="18"/>
  <c r="AD51" i="6"/>
  <c r="AB54" i="6"/>
  <c r="AB55" i="6" s="1"/>
  <c r="AB56" i="6"/>
  <c r="AF39" i="6"/>
  <c r="AG19" i="6"/>
  <c r="CH26" i="14"/>
  <c r="CI26" i="14" s="1"/>
  <c r="CJ26" i="14" s="1"/>
  <c r="CK26" i="14" s="1"/>
  <c r="CL26" i="14" s="1"/>
  <c r="CM26" i="14" s="1"/>
  <c r="AD31" i="6" l="1"/>
  <c r="AD40" i="6" s="1"/>
  <c r="AE29" i="6"/>
  <c r="AE30" i="6"/>
  <c r="AA75"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71" i="6"/>
  <c r="AA72" i="6"/>
  <c r="Z71" i="6"/>
  <c r="Z68" i="6"/>
  <c r="AA68" i="6" s="1"/>
  <c r="AD10" i="6"/>
  <c r="AE9" i="6" s="1"/>
  <c r="AD70" i="6"/>
  <c r="AD47" i="6"/>
  <c r="AC73" i="6"/>
  <c r="AC56" i="6"/>
  <c r="AC22" i="18"/>
  <c r="AC54" i="6"/>
  <c r="AC55" i="6" s="1"/>
  <c r="AF49" i="6"/>
  <c r="AE51" i="6"/>
  <c r="AD19" i="18"/>
  <c r="AD19" i="15"/>
  <c r="AB65" i="6"/>
  <c r="AB67" i="6" s="1"/>
  <c r="AB53" i="6"/>
  <c r="AD33" i="15"/>
  <c r="AD33" i="18" s="1"/>
  <c r="AD43" i="15"/>
  <c r="AD43" i="18" s="1"/>
  <c r="AD38" i="15"/>
  <c r="AD38" i="18" s="1"/>
  <c r="AD46" i="15"/>
  <c r="AD46" i="18" s="1"/>
  <c r="AD32" i="15"/>
  <c r="AD32" i="18" s="1"/>
  <c r="AD48" i="15"/>
  <c r="AD48" i="18" s="1"/>
  <c r="AD23" i="15"/>
  <c r="AD23" i="18" s="1"/>
  <c r="AD27" i="15"/>
  <c r="AD27" i="18" s="1"/>
  <c r="AD42" i="15"/>
  <c r="AD42" i="18" s="1"/>
  <c r="AD34" i="15"/>
  <c r="AD34" i="18" s="1"/>
  <c r="AD28" i="15"/>
  <c r="AD28" i="18" s="1"/>
  <c r="AD45" i="15"/>
  <c r="AD45" i="18" s="1"/>
  <c r="AD30" i="15"/>
  <c r="AD30" i="18" s="1"/>
  <c r="AD44" i="15"/>
  <c r="AD44" i="18" s="1"/>
  <c r="AD36" i="15"/>
  <c r="AD36" i="18" s="1"/>
  <c r="AD47" i="15"/>
  <c r="AD47" i="18" s="1"/>
  <c r="AD26" i="15"/>
  <c r="AD26" i="18" s="1"/>
  <c r="AD29" i="15"/>
  <c r="AD29" i="18" s="1"/>
  <c r="AD35" i="15"/>
  <c r="AD35" i="18" s="1"/>
  <c r="AD40" i="15"/>
  <c r="AD40" i="18" s="1"/>
  <c r="AD24" i="15"/>
  <c r="AD24" i="18" s="1"/>
  <c r="AD22" i="15"/>
  <c r="AD39" i="15"/>
  <c r="AD39" i="18" s="1"/>
  <c r="AD31" i="15"/>
  <c r="AD31" i="18" s="1"/>
  <c r="AD41" i="15"/>
  <c r="AD41" i="18" s="1"/>
  <c r="AD25" i="15"/>
  <c r="AD25" i="18" s="1"/>
  <c r="AD37" i="15"/>
  <c r="AD37" i="18" s="1"/>
  <c r="AD49" i="15"/>
  <c r="AD49" i="18" s="1"/>
  <c r="AC49" i="15"/>
  <c r="AC49" i="18" s="1"/>
  <c r="AD61" i="6"/>
  <c r="AD52" i="6"/>
  <c r="AB62" i="6"/>
  <c r="CN26" i="14"/>
  <c r="CO26" i="14" s="1"/>
  <c r="CP26" i="14" s="1"/>
  <c r="CQ26" i="14" s="1"/>
  <c r="CR26" i="14" s="1"/>
  <c r="CS26" i="14" s="1"/>
  <c r="AG39" i="6"/>
  <c r="AH19" i="6"/>
  <c r="AE31" i="6" l="1"/>
  <c r="AE40" i="6" s="1"/>
  <c r="AF29" i="6"/>
  <c r="AF30" i="6"/>
  <c r="AC62" i="6"/>
  <c r="AC53" i="6"/>
  <c r="AE70" i="6"/>
  <c r="AE10" i="6"/>
  <c r="AF9" i="6" s="1"/>
  <c r="AE47" i="6"/>
  <c r="AD73" i="6"/>
  <c r="AB74" i="6"/>
  <c r="AB71" i="6"/>
  <c r="AB75" i="6"/>
  <c r="AA20" i="14"/>
  <c r="AB72" i="6"/>
  <c r="AE34" i="15"/>
  <c r="AE34" i="18" s="1"/>
  <c r="AE24" i="15"/>
  <c r="AE24" i="18" s="1"/>
  <c r="AE37" i="15"/>
  <c r="AE37" i="18" s="1"/>
  <c r="AE33" i="15"/>
  <c r="AE33" i="18" s="1"/>
  <c r="AE50" i="15"/>
  <c r="AE50" i="18" s="1"/>
  <c r="AE28" i="15"/>
  <c r="AE28" i="18" s="1"/>
  <c r="AE39" i="15"/>
  <c r="AE39" i="18" s="1"/>
  <c r="AE46" i="15"/>
  <c r="AE46" i="18" s="1"/>
  <c r="AE36" i="15"/>
  <c r="AE36" i="18" s="1"/>
  <c r="AE49" i="15"/>
  <c r="AE49" i="18" s="1"/>
  <c r="AE30" i="15"/>
  <c r="AE30" i="18" s="1"/>
  <c r="AE25" i="15"/>
  <c r="AE25" i="18" s="1"/>
  <c r="AE22" i="15"/>
  <c r="AE32" i="15"/>
  <c r="AE32" i="18" s="1"/>
  <c r="AE41" i="15"/>
  <c r="AE41" i="18" s="1"/>
  <c r="AE31" i="15"/>
  <c r="AE31" i="18" s="1"/>
  <c r="AE47" i="15"/>
  <c r="AE47" i="18" s="1"/>
  <c r="AD50" i="15"/>
  <c r="AD50" i="18" s="1"/>
  <c r="AE23" i="15"/>
  <c r="AE23" i="18" s="1"/>
  <c r="AE44" i="15"/>
  <c r="AE44" i="18" s="1"/>
  <c r="AE38" i="15"/>
  <c r="AE38" i="18" s="1"/>
  <c r="AE43" i="15"/>
  <c r="AE43" i="18" s="1"/>
  <c r="AE48" i="15"/>
  <c r="AE48" i="18" s="1"/>
  <c r="AE40" i="15"/>
  <c r="AE40" i="18" s="1"/>
  <c r="AE42" i="15"/>
  <c r="AE42" i="18" s="1"/>
  <c r="AE35" i="15"/>
  <c r="AE35" i="18" s="1"/>
  <c r="AE29" i="15"/>
  <c r="AE29" i="18" s="1"/>
  <c r="AE27" i="15"/>
  <c r="AE27" i="18" s="1"/>
  <c r="AE45" i="15"/>
  <c r="AE45" i="18" s="1"/>
  <c r="AE26" i="15"/>
  <c r="AE26" i="18" s="1"/>
  <c r="AE52" i="6"/>
  <c r="AE61" i="6"/>
  <c r="AG49" i="6"/>
  <c r="AE19" i="15"/>
  <c r="AE19" i="18"/>
  <c r="AF51" i="6"/>
  <c r="AC65" i="6"/>
  <c r="AC67" i="6" s="1"/>
  <c r="AB68" i="6"/>
  <c r="AD22" i="18"/>
  <c r="AD54" i="6"/>
  <c r="AD55" i="6" s="1"/>
  <c r="AD56" i="6"/>
  <c r="AH39" i="6"/>
  <c r="AI19" i="6"/>
  <c r="CT26" i="14"/>
  <c r="CU26" i="14" s="1"/>
  <c r="CV26" i="14" s="1"/>
  <c r="CW26" i="14" s="1"/>
  <c r="AF31" i="6" l="1"/>
  <c r="AF40" i="6" s="1"/>
  <c r="AG30" i="6"/>
  <c r="AG29" i="6"/>
  <c r="AF47" i="6"/>
  <c r="AF70" i="6"/>
  <c r="AF10" i="6"/>
  <c r="AG9" i="6" s="1"/>
  <c r="AE73" i="6"/>
  <c r="AE56" i="6"/>
  <c r="AC71" i="6"/>
  <c r="AC74" i="6"/>
  <c r="AB20" i="14"/>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C75" i="6"/>
  <c r="AC72" i="6"/>
  <c r="AF50" i="15"/>
  <c r="AF50" i="18" s="1"/>
  <c r="AF36" i="15"/>
  <c r="AF36" i="18" s="1"/>
  <c r="AE51" i="15"/>
  <c r="AE51" i="18" s="1"/>
  <c r="AF30" i="15"/>
  <c r="AF30" i="18" s="1"/>
  <c r="AF42" i="15"/>
  <c r="AF42" i="18" s="1"/>
  <c r="AF47" i="15"/>
  <c r="AF47" i="18" s="1"/>
  <c r="AF28" i="15"/>
  <c r="AF28" i="18" s="1"/>
  <c r="AF51" i="15"/>
  <c r="AF51" i="18" s="1"/>
  <c r="AF34" i="15"/>
  <c r="AF34" i="18" s="1"/>
  <c r="AF33" i="15"/>
  <c r="AF33" i="18" s="1"/>
  <c r="AF23" i="15"/>
  <c r="AF23" i="18" s="1"/>
  <c r="AF35" i="15"/>
  <c r="AF35" i="18" s="1"/>
  <c r="AF41" i="15"/>
  <c r="AF41" i="18" s="1"/>
  <c r="AF24" i="15"/>
  <c r="AF24" i="18" s="1"/>
  <c r="AF43" i="15"/>
  <c r="AF43" i="18" s="1"/>
  <c r="AF40" i="15"/>
  <c r="AF40" i="18" s="1"/>
  <c r="AF38" i="15"/>
  <c r="AF38" i="18" s="1"/>
  <c r="AF29" i="15"/>
  <c r="AF29" i="18" s="1"/>
  <c r="AF22" i="15"/>
  <c r="AF46" i="15"/>
  <c r="AF46" i="18" s="1"/>
  <c r="AF31" i="15"/>
  <c r="AF31" i="18" s="1"/>
  <c r="AF32" i="15"/>
  <c r="AF32" i="18" s="1"/>
  <c r="AF25" i="15"/>
  <c r="AF25" i="18" s="1"/>
  <c r="AF45" i="15"/>
  <c r="AF45" i="18" s="1"/>
  <c r="AF26" i="15"/>
  <c r="AF26" i="18" s="1"/>
  <c r="AF37" i="15"/>
  <c r="AF37" i="18" s="1"/>
  <c r="AF48" i="15"/>
  <c r="AF48" i="18" s="1"/>
  <c r="AF39" i="15"/>
  <c r="AF39" i="18" s="1"/>
  <c r="AF27" i="15"/>
  <c r="AF27" i="18" s="1"/>
  <c r="AF44" i="15"/>
  <c r="AF44" i="18" s="1"/>
  <c r="AF49" i="15"/>
  <c r="AF49" i="18" s="1"/>
  <c r="AF19" i="15"/>
  <c r="AF19" i="18"/>
  <c r="AG51" i="6"/>
  <c r="AH49" i="6"/>
  <c r="AA46" i="14"/>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E22" i="18"/>
  <c r="AF52" i="6"/>
  <c r="AF61" i="6"/>
  <c r="AD62" i="6"/>
  <c r="AC68" i="6"/>
  <c r="AD65" i="6"/>
  <c r="AD67" i="6" s="1"/>
  <c r="AE54" i="6"/>
  <c r="AE55" i="6" s="1"/>
  <c r="AD53" i="6"/>
  <c r="AI39" i="6"/>
  <c r="AJ19" i="6"/>
  <c r="AG31" i="6" l="1"/>
  <c r="AG40" i="6" s="1"/>
  <c r="AH29" i="6"/>
  <c r="AH30" i="6"/>
  <c r="AE53" i="6"/>
  <c r="AE62" i="6"/>
  <c r="AG10" i="6"/>
  <c r="AH9" i="6" s="1"/>
  <c r="AG47" i="6"/>
  <c r="AG70" i="6"/>
  <c r="AF73" i="6"/>
  <c r="AF54" i="6"/>
  <c r="AF55" i="6" s="1"/>
  <c r="AF56" i="6"/>
  <c r="AI49" i="6"/>
  <c r="AH51" i="6"/>
  <c r="AG19" i="15"/>
  <c r="AG19" i="18"/>
  <c r="AF22" i="18"/>
  <c r="AG61" i="6"/>
  <c r="AG52" i="6"/>
  <c r="AE65" i="6"/>
  <c r="AG51" i="15"/>
  <c r="AG51" i="18" s="1"/>
  <c r="AG25" i="15"/>
  <c r="AG25" i="18" s="1"/>
  <c r="AG36" i="15"/>
  <c r="AG36" i="18" s="1"/>
  <c r="AG44" i="15"/>
  <c r="AG44" i="18" s="1"/>
  <c r="AG26" i="15"/>
  <c r="AG26" i="18" s="1"/>
  <c r="AG29" i="15"/>
  <c r="AG29" i="18" s="1"/>
  <c r="AG40" i="15"/>
  <c r="AG40" i="18" s="1"/>
  <c r="AG52" i="15"/>
  <c r="AG52" i="18" s="1"/>
  <c r="AG48" i="15"/>
  <c r="AG48" i="18" s="1"/>
  <c r="AG39" i="15"/>
  <c r="AG39" i="18" s="1"/>
  <c r="AG45" i="15"/>
  <c r="AG45" i="18" s="1"/>
  <c r="AG47" i="15"/>
  <c r="AG47" i="18" s="1"/>
  <c r="AG28" i="15"/>
  <c r="AG28" i="18" s="1"/>
  <c r="AG32" i="15"/>
  <c r="AG32" i="18" s="1"/>
  <c r="AG34" i="15"/>
  <c r="AG34" i="18" s="1"/>
  <c r="AF52" i="15"/>
  <c r="AF52" i="18" s="1"/>
  <c r="AG42" i="15"/>
  <c r="AG42" i="18" s="1"/>
  <c r="AG30" i="15"/>
  <c r="AG30" i="18" s="1"/>
  <c r="AG46" i="15"/>
  <c r="AG46" i="18" s="1"/>
  <c r="AG27" i="15"/>
  <c r="AG27" i="18" s="1"/>
  <c r="AG22" i="15"/>
  <c r="AG33" i="15"/>
  <c r="AG33" i="18" s="1"/>
  <c r="AG38" i="15"/>
  <c r="AG38" i="18" s="1"/>
  <c r="AG24" i="15"/>
  <c r="AG24" i="18" s="1"/>
  <c r="AG50" i="15"/>
  <c r="AG50" i="18" s="1"/>
  <c r="AG35" i="15"/>
  <c r="AG35" i="18" s="1"/>
  <c r="AG49" i="15"/>
  <c r="AG49" i="18" s="1"/>
  <c r="AG37" i="15"/>
  <c r="AG37" i="18" s="1"/>
  <c r="AG31" i="15"/>
  <c r="AG31" i="18" s="1"/>
  <c r="AG23" i="15"/>
  <c r="AG23" i="18" s="1"/>
  <c r="AG43" i="15"/>
  <c r="AG43" i="18" s="1"/>
  <c r="AG41" i="15"/>
  <c r="AG41" i="18" s="1"/>
  <c r="AC20" i="14"/>
  <c r="AD75" i="6"/>
  <c r="AD72" i="6"/>
  <c r="AD74" i="6"/>
  <c r="AD71" i="6"/>
  <c r="AD68" i="6"/>
  <c r="AJ39" i="6"/>
  <c r="AK19" i="6"/>
  <c r="AG73" i="6" l="1"/>
  <c r="AH31" i="6"/>
  <c r="AH40" i="6" s="1"/>
  <c r="AI29" i="6"/>
  <c r="AI30" i="6"/>
  <c r="AF65" i="6"/>
  <c r="AF75" i="6" s="1"/>
  <c r="AF62" i="6"/>
  <c r="AF53" i="6"/>
  <c r="AH70" i="6"/>
  <c r="AH47" i="6"/>
  <c r="AH10" i="6"/>
  <c r="AI9" i="6" s="1"/>
  <c r="AG54" i="6"/>
  <c r="AG55" i="6" s="1"/>
  <c r="AG56" i="6"/>
  <c r="AC48" i="14"/>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E75" i="6"/>
  <c r="AD20" i="14"/>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E72" i="6"/>
  <c r="AE67" i="6"/>
  <c r="AE68" i="6" s="1"/>
  <c r="AH25" i="15"/>
  <c r="AH25" i="18" s="1"/>
  <c r="AH23" i="15"/>
  <c r="AH23" i="18" s="1"/>
  <c r="AG53" i="15"/>
  <c r="AG53" i="18" s="1"/>
  <c r="AH33" i="15"/>
  <c r="AH33" i="18" s="1"/>
  <c r="AH46" i="15"/>
  <c r="AH46" i="18" s="1"/>
  <c r="AH22" i="15"/>
  <c r="AH53" i="15"/>
  <c r="AH53" i="18" s="1"/>
  <c r="AH28" i="15"/>
  <c r="AH28" i="18" s="1"/>
  <c r="AH49" i="15"/>
  <c r="AH49" i="18" s="1"/>
  <c r="AH42" i="15"/>
  <c r="AH42" i="18" s="1"/>
  <c r="AH24" i="15"/>
  <c r="AH24" i="18" s="1"/>
  <c r="AH40" i="15"/>
  <c r="AH40" i="18" s="1"/>
  <c r="AH43" i="15"/>
  <c r="AH43" i="18" s="1"/>
  <c r="AH29" i="15"/>
  <c r="AH29" i="18" s="1"/>
  <c r="AH47" i="15"/>
  <c r="AH47" i="18" s="1"/>
  <c r="AH51" i="15"/>
  <c r="AH51" i="18" s="1"/>
  <c r="AH52" i="15"/>
  <c r="AH52" i="18" s="1"/>
  <c r="AH37" i="15"/>
  <c r="AH37" i="18" s="1"/>
  <c r="AH45" i="15"/>
  <c r="AH45" i="18" s="1"/>
  <c r="AH41" i="15"/>
  <c r="AH41" i="18" s="1"/>
  <c r="AH36" i="15"/>
  <c r="AH36" i="18" s="1"/>
  <c r="AH26" i="15"/>
  <c r="AH26" i="18" s="1"/>
  <c r="AH48" i="15"/>
  <c r="AH48" i="18" s="1"/>
  <c r="AH30" i="15"/>
  <c r="AH30" i="18" s="1"/>
  <c r="AH27" i="15"/>
  <c r="AH27" i="18" s="1"/>
  <c r="AH39" i="15"/>
  <c r="AH39" i="18" s="1"/>
  <c r="AH32" i="15"/>
  <c r="AH32" i="18" s="1"/>
  <c r="AH44" i="15"/>
  <c r="AH44" i="18" s="1"/>
  <c r="AH31" i="15"/>
  <c r="AH31" i="18" s="1"/>
  <c r="AH34" i="15"/>
  <c r="AH34" i="18" s="1"/>
  <c r="AH38" i="15"/>
  <c r="AH38" i="18" s="1"/>
  <c r="AH50" i="15"/>
  <c r="AH50" i="18" s="1"/>
  <c r="AH35" i="15"/>
  <c r="AH35" i="18" s="1"/>
  <c r="AH52" i="6"/>
  <c r="AH61" i="6"/>
  <c r="AJ49" i="6"/>
  <c r="AH19" i="18"/>
  <c r="AH19" i="15"/>
  <c r="AI51" i="6"/>
  <c r="AG22" i="18"/>
  <c r="AK39" i="6"/>
  <c r="AL19" i="6"/>
  <c r="AI31" i="6" l="1"/>
  <c r="AI40" i="6" s="1"/>
  <c r="AJ30" i="6"/>
  <c r="AJ29" i="6"/>
  <c r="AF72" i="6"/>
  <c r="AE20" i="14"/>
  <c r="AE50" i="14" s="1"/>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G53" i="6"/>
  <c r="AG62" i="6"/>
  <c r="AG65" i="6"/>
  <c r="AG67" i="6" s="1"/>
  <c r="AG71" i="6" s="1"/>
  <c r="AI70" i="6"/>
  <c r="AI47" i="6"/>
  <c r="AI10" i="6"/>
  <c r="AJ9" i="6" s="1"/>
  <c r="AH73" i="6"/>
  <c r="AH54" i="6"/>
  <c r="AH55" i="6" s="1"/>
  <c r="AH56" i="6"/>
  <c r="AI24" i="15"/>
  <c r="AI24" i="18" s="1"/>
  <c r="AI38" i="15"/>
  <c r="AI38" i="18" s="1"/>
  <c r="AH54" i="15"/>
  <c r="AH54" i="18" s="1"/>
  <c r="AI40" i="15"/>
  <c r="AI40" i="18" s="1"/>
  <c r="AI33" i="15"/>
  <c r="AI33" i="18" s="1"/>
  <c r="AI41" i="15"/>
  <c r="AI41" i="18" s="1"/>
  <c r="AI51" i="15"/>
  <c r="AI51" i="18" s="1"/>
  <c r="AI30" i="15"/>
  <c r="AI30" i="18" s="1"/>
  <c r="AI32" i="15"/>
  <c r="AI32" i="18" s="1"/>
  <c r="AI53" i="15"/>
  <c r="AI53" i="18" s="1"/>
  <c r="AI47" i="15"/>
  <c r="AI47" i="18" s="1"/>
  <c r="AI27" i="15"/>
  <c r="AI27" i="18" s="1"/>
  <c r="AI23" i="15"/>
  <c r="AI23" i="18" s="1"/>
  <c r="AI52" i="15"/>
  <c r="AI52" i="18" s="1"/>
  <c r="AI31" i="15"/>
  <c r="AI31" i="18" s="1"/>
  <c r="AI29" i="15"/>
  <c r="AI29" i="18" s="1"/>
  <c r="AI34" i="15"/>
  <c r="AI34" i="18" s="1"/>
  <c r="AI28" i="15"/>
  <c r="AI28" i="18" s="1"/>
  <c r="AI22" i="15"/>
  <c r="AI36" i="15"/>
  <c r="AI36" i="18" s="1"/>
  <c r="AI54" i="15"/>
  <c r="AI54" i="18" s="1"/>
  <c r="AI35" i="15"/>
  <c r="AI35" i="18" s="1"/>
  <c r="AI46" i="15"/>
  <c r="AI46" i="18" s="1"/>
  <c r="AI50" i="15"/>
  <c r="AI50" i="18" s="1"/>
  <c r="AI37" i="15"/>
  <c r="AI37" i="18" s="1"/>
  <c r="AI45" i="15"/>
  <c r="AI45" i="18" s="1"/>
  <c r="AI48" i="15"/>
  <c r="AI48" i="18" s="1"/>
  <c r="AI43" i="15"/>
  <c r="AI43" i="18" s="1"/>
  <c r="AI25" i="15"/>
  <c r="AI25" i="18" s="1"/>
  <c r="AI49" i="15"/>
  <c r="AI49" i="18" s="1"/>
  <c r="AI44" i="15"/>
  <c r="AI44" i="18" s="1"/>
  <c r="AI39" i="15"/>
  <c r="AI39" i="18" s="1"/>
  <c r="AI42" i="15"/>
  <c r="AI42" i="18" s="1"/>
  <c r="AI26" i="15"/>
  <c r="AI26" i="18" s="1"/>
  <c r="AH22" i="18"/>
  <c r="AI19" i="18"/>
  <c r="AK49" i="6"/>
  <c r="AI19" i="15"/>
  <c r="AJ51" i="6"/>
  <c r="AE71" i="6"/>
  <c r="AE74" i="6"/>
  <c r="AI61" i="6"/>
  <c r="AI52" i="6"/>
  <c r="AL39" i="6"/>
  <c r="AM19" i="6"/>
  <c r="AJ31" i="6" l="1"/>
  <c r="AJ40" i="6" s="1"/>
  <c r="AK29" i="6"/>
  <c r="AK30" i="6"/>
  <c r="AG72" i="6"/>
  <c r="AF20" i="14"/>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F66" i="6"/>
  <c r="AF67" i="6" s="1"/>
  <c r="AF68" i="6" s="1"/>
  <c r="AG68" i="6" s="1"/>
  <c r="AG74" i="6"/>
  <c r="AH53" i="6"/>
  <c r="AI56" i="6"/>
  <c r="AI54" i="6"/>
  <c r="AI55" i="6" s="1"/>
  <c r="AG75" i="6"/>
  <c r="AH65" i="6"/>
  <c r="AH67" i="6" s="1"/>
  <c r="AH71" i="6" s="1"/>
  <c r="AH62" i="6"/>
  <c r="AI73" i="6"/>
  <c r="AJ10" i="6"/>
  <c r="AK9" i="6" s="1"/>
  <c r="AJ47" i="6"/>
  <c r="AJ70" i="6"/>
  <c r="AJ61" i="6"/>
  <c r="AJ52" i="6"/>
  <c r="AL49" i="6"/>
  <c r="AJ19" i="15"/>
  <c r="AJ19" i="18"/>
  <c r="AK51" i="6"/>
  <c r="AI22" i="18"/>
  <c r="AJ29" i="15"/>
  <c r="AJ29" i="18" s="1"/>
  <c r="AJ33" i="15"/>
  <c r="AJ33" i="18" s="1"/>
  <c r="AJ45" i="15"/>
  <c r="AJ45" i="18" s="1"/>
  <c r="AJ22" i="15"/>
  <c r="AJ47" i="15"/>
  <c r="AJ47" i="18" s="1"/>
  <c r="AJ34" i="15"/>
  <c r="AJ34" i="18" s="1"/>
  <c r="AJ44" i="15"/>
  <c r="AJ44" i="18" s="1"/>
  <c r="AJ48" i="15"/>
  <c r="AJ48" i="18" s="1"/>
  <c r="AJ35" i="15"/>
  <c r="AJ35" i="18" s="1"/>
  <c r="AJ51" i="15"/>
  <c r="AJ51" i="18" s="1"/>
  <c r="AJ40" i="15"/>
  <c r="AJ40" i="18" s="1"/>
  <c r="AJ30" i="15"/>
  <c r="AJ30" i="18" s="1"/>
  <c r="AJ32" i="15"/>
  <c r="AJ32" i="18" s="1"/>
  <c r="AJ26" i="15"/>
  <c r="AJ26" i="18" s="1"/>
  <c r="AJ31" i="15"/>
  <c r="AJ31" i="18" s="1"/>
  <c r="AJ53" i="15"/>
  <c r="AJ53" i="18" s="1"/>
  <c r="AJ27" i="15"/>
  <c r="AJ27" i="18" s="1"/>
  <c r="AJ46" i="15"/>
  <c r="AJ46" i="18" s="1"/>
  <c r="AJ41" i="15"/>
  <c r="AJ41" i="18" s="1"/>
  <c r="AJ43" i="15"/>
  <c r="AJ43" i="18" s="1"/>
  <c r="AJ39" i="15"/>
  <c r="AJ39" i="18" s="1"/>
  <c r="AJ24" i="15"/>
  <c r="AJ24" i="18" s="1"/>
  <c r="AJ54" i="15"/>
  <c r="AJ54" i="18" s="1"/>
  <c r="AJ25" i="15"/>
  <c r="AJ25" i="18" s="1"/>
  <c r="AJ36" i="15"/>
  <c r="AJ36" i="18" s="1"/>
  <c r="AJ49" i="15"/>
  <c r="AJ49" i="18" s="1"/>
  <c r="AJ23" i="15"/>
  <c r="AJ23" i="18" s="1"/>
  <c r="AJ28" i="15"/>
  <c r="AJ28" i="18" s="1"/>
  <c r="AJ50" i="15"/>
  <c r="AJ50" i="18" s="1"/>
  <c r="AI55" i="15"/>
  <c r="AI55" i="18" s="1"/>
  <c r="AJ38" i="15"/>
  <c r="AJ38" i="18" s="1"/>
  <c r="AJ42" i="15"/>
  <c r="AJ42" i="18" s="1"/>
  <c r="AJ37" i="15"/>
  <c r="AJ37" i="18" s="1"/>
  <c r="AJ52" i="15"/>
  <c r="AJ52" i="18" s="1"/>
  <c r="AJ55" i="15"/>
  <c r="AJ55" i="18" s="1"/>
  <c r="AM39" i="6"/>
  <c r="AN19" i="6"/>
  <c r="AK31" i="6" l="1"/>
  <c r="AK40" i="6" s="1"/>
  <c r="AL29" i="6"/>
  <c r="AL30" i="6"/>
  <c r="AJ73" i="6"/>
  <c r="AH72" i="6"/>
  <c r="AF71" i="6"/>
  <c r="AI62" i="6"/>
  <c r="AF74" i="6"/>
  <c r="AH68" i="6"/>
  <c r="AH74" i="6"/>
  <c r="AG20" i="14"/>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I65" i="6"/>
  <c r="AI67" i="6" s="1"/>
  <c r="AI74" i="6" s="1"/>
  <c r="AI53" i="6"/>
  <c r="AH75" i="6"/>
  <c r="AK10" i="6"/>
  <c r="AL9" i="6" s="1"/>
  <c r="AK70" i="6"/>
  <c r="AK47" i="6"/>
  <c r="AJ54" i="6"/>
  <c r="AJ55" i="6" s="1"/>
  <c r="AJ56" i="6"/>
  <c r="AK52" i="6"/>
  <c r="AK61" i="6"/>
  <c r="AK50" i="15"/>
  <c r="AK50" i="18" s="1"/>
  <c r="AK39" i="15"/>
  <c r="AK39" i="18" s="1"/>
  <c r="AK25" i="15"/>
  <c r="AK25" i="18" s="1"/>
  <c r="AK43" i="15"/>
  <c r="AK43" i="18" s="1"/>
  <c r="AK48" i="15"/>
  <c r="AK48" i="18" s="1"/>
  <c r="AK36" i="15"/>
  <c r="AK36" i="18" s="1"/>
  <c r="AK53" i="15"/>
  <c r="AK53" i="18" s="1"/>
  <c r="AK34" i="15"/>
  <c r="AK34" i="18" s="1"/>
  <c r="AK26" i="15"/>
  <c r="AK26" i="18" s="1"/>
  <c r="AK33" i="15"/>
  <c r="AK33" i="18" s="1"/>
  <c r="AK23" i="15"/>
  <c r="AK23" i="18" s="1"/>
  <c r="AK54" i="15"/>
  <c r="AK54" i="18" s="1"/>
  <c r="AK45" i="15"/>
  <c r="AK45" i="18" s="1"/>
  <c r="AK27" i="15"/>
  <c r="AK27" i="18" s="1"/>
  <c r="AK29" i="15"/>
  <c r="AK29" i="18" s="1"/>
  <c r="AK40" i="15"/>
  <c r="AK40" i="18" s="1"/>
  <c r="AK56" i="15"/>
  <c r="AK56" i="18" s="1"/>
  <c r="AK42" i="15"/>
  <c r="AK42" i="18" s="1"/>
  <c r="AK51" i="15"/>
  <c r="AK51" i="18" s="1"/>
  <c r="AK38" i="15"/>
  <c r="AK38" i="18" s="1"/>
  <c r="AK44" i="15"/>
  <c r="AK44" i="18" s="1"/>
  <c r="AK32" i="15"/>
  <c r="AK32" i="18" s="1"/>
  <c r="AK24" i="15"/>
  <c r="AK24" i="18" s="1"/>
  <c r="AK52" i="15"/>
  <c r="AK52" i="18" s="1"/>
  <c r="AK46" i="15"/>
  <c r="AK46" i="18" s="1"/>
  <c r="AK55" i="15"/>
  <c r="AK55" i="18" s="1"/>
  <c r="AK37" i="15"/>
  <c r="AK37" i="18" s="1"/>
  <c r="AK30" i="15"/>
  <c r="AK30" i="18" s="1"/>
  <c r="AK49" i="15"/>
  <c r="AK49" i="18" s="1"/>
  <c r="AK28" i="15"/>
  <c r="AK28" i="18" s="1"/>
  <c r="AK22" i="15"/>
  <c r="AK41" i="15"/>
  <c r="AK41" i="18" s="1"/>
  <c r="AK35" i="15"/>
  <c r="AK35" i="18" s="1"/>
  <c r="AJ56" i="15"/>
  <c r="AJ56" i="18" s="1"/>
  <c r="AK31" i="15"/>
  <c r="AK31" i="18" s="1"/>
  <c r="AK47" i="15"/>
  <c r="AK47" i="18" s="1"/>
  <c r="AK19" i="15"/>
  <c r="AM49" i="6"/>
  <c r="AL51" i="6"/>
  <c r="AK19" i="18"/>
  <c r="AJ22" i="18"/>
  <c r="AN39" i="6"/>
  <c r="AO19" i="6"/>
  <c r="AL31" i="6" l="1"/>
  <c r="AL40" i="6" s="1"/>
  <c r="AK73" i="6"/>
  <c r="AM30" i="6"/>
  <c r="AM29" i="6"/>
  <c r="AI71" i="6"/>
  <c r="AI68" i="6"/>
  <c r="AI75" i="6"/>
  <c r="AH20" i="14"/>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I72" i="6"/>
  <c r="AJ53" i="6"/>
  <c r="AL70" i="6"/>
  <c r="AL10" i="6"/>
  <c r="AM9" i="6" s="1"/>
  <c r="AL47" i="6"/>
  <c r="AL52" i="6"/>
  <c r="AL61" i="6"/>
  <c r="AL19" i="18"/>
  <c r="AN49" i="6"/>
  <c r="AL19" i="15"/>
  <c r="AM51" i="6"/>
  <c r="AL33" i="15"/>
  <c r="AL33" i="18" s="1"/>
  <c r="AL27" i="15"/>
  <c r="AL27" i="18" s="1"/>
  <c r="AL47" i="15"/>
  <c r="AL47" i="18" s="1"/>
  <c r="AL30" i="15"/>
  <c r="AL30" i="18" s="1"/>
  <c r="AL38" i="15"/>
  <c r="AL38" i="18" s="1"/>
  <c r="AL55" i="15"/>
  <c r="AL55" i="18" s="1"/>
  <c r="AL32" i="15"/>
  <c r="AL32" i="18" s="1"/>
  <c r="AL49" i="15"/>
  <c r="AL49" i="18" s="1"/>
  <c r="AL39" i="15"/>
  <c r="AL39" i="18" s="1"/>
  <c r="AL56" i="15"/>
  <c r="AL56" i="18" s="1"/>
  <c r="AL36" i="15"/>
  <c r="AL36" i="18" s="1"/>
  <c r="AL26" i="15"/>
  <c r="AL26" i="18" s="1"/>
  <c r="AL42" i="15"/>
  <c r="AL42" i="18" s="1"/>
  <c r="AL46" i="15"/>
  <c r="AL46" i="18" s="1"/>
  <c r="AL51" i="15"/>
  <c r="AL51" i="18" s="1"/>
  <c r="AL53" i="15"/>
  <c r="AL53" i="18" s="1"/>
  <c r="AL45" i="15"/>
  <c r="AL45" i="18" s="1"/>
  <c r="AL48" i="15"/>
  <c r="AL48" i="18" s="1"/>
  <c r="AL23" i="15"/>
  <c r="AL23" i="18" s="1"/>
  <c r="AL43" i="15"/>
  <c r="AL43" i="18" s="1"/>
  <c r="AL28" i="15"/>
  <c r="AL28" i="18" s="1"/>
  <c r="AL29" i="15"/>
  <c r="AL29" i="18" s="1"/>
  <c r="AL24" i="15"/>
  <c r="AL24" i="18" s="1"/>
  <c r="AK57" i="15"/>
  <c r="AK57" i="18" s="1"/>
  <c r="AL52" i="15"/>
  <c r="AL52" i="18" s="1"/>
  <c r="AL54" i="15"/>
  <c r="AL54" i="18" s="1"/>
  <c r="AL34" i="15"/>
  <c r="AL34" i="18" s="1"/>
  <c r="AL37" i="15"/>
  <c r="AL37" i="18" s="1"/>
  <c r="AL40" i="15"/>
  <c r="AL40" i="18" s="1"/>
  <c r="AL44" i="15"/>
  <c r="AL44" i="18" s="1"/>
  <c r="AL35" i="15"/>
  <c r="AL35" i="18" s="1"/>
  <c r="AL57" i="15"/>
  <c r="AL57" i="18" s="1"/>
  <c r="AL50" i="15"/>
  <c r="AL50" i="18" s="1"/>
  <c r="AL41" i="15"/>
  <c r="AL41" i="18" s="1"/>
  <c r="AL25" i="15"/>
  <c r="AL25" i="18" s="1"/>
  <c r="AL31" i="15"/>
  <c r="AL31" i="18" s="1"/>
  <c r="AL22" i="15"/>
  <c r="AK22" i="18"/>
  <c r="AJ65" i="6"/>
  <c r="AK54" i="6"/>
  <c r="AK55" i="6" s="1"/>
  <c r="AK56" i="6"/>
  <c r="AJ62" i="6"/>
  <c r="AO39" i="6"/>
  <c r="AP19" i="6"/>
  <c r="AM31" i="6" l="1"/>
  <c r="AM40" i="6" s="1"/>
  <c r="AN29" i="6"/>
  <c r="AN30" i="6"/>
  <c r="AK62" i="6"/>
  <c r="AK53" i="6"/>
  <c r="AM70" i="6"/>
  <c r="AM10" i="6"/>
  <c r="AN9" i="6" s="1"/>
  <c r="AM47" i="6"/>
  <c r="AL73" i="6"/>
  <c r="AL54" i="6"/>
  <c r="AL55" i="6" s="1"/>
  <c r="AJ67" i="6"/>
  <c r="AJ72" i="6"/>
  <c r="AJ75" i="6"/>
  <c r="AI20" i="14"/>
  <c r="AL56" i="6"/>
  <c r="AL22" i="18"/>
  <c r="AM61" i="6"/>
  <c r="AM52" i="6"/>
  <c r="AM44" i="15"/>
  <c r="AM44" i="18" s="1"/>
  <c r="AM36" i="15"/>
  <c r="AM36" i="18" s="1"/>
  <c r="AM27" i="15"/>
  <c r="AM27" i="18" s="1"/>
  <c r="AM45" i="15"/>
  <c r="AM45" i="18" s="1"/>
  <c r="AM34" i="15"/>
  <c r="AM34" i="18" s="1"/>
  <c r="AM47" i="15"/>
  <c r="AM47" i="18" s="1"/>
  <c r="AM32" i="15"/>
  <c r="AM32" i="18" s="1"/>
  <c r="AM33" i="15"/>
  <c r="AM33" i="18" s="1"/>
  <c r="AM53" i="15"/>
  <c r="AM53" i="18" s="1"/>
  <c r="AM39" i="15"/>
  <c r="AM39" i="18" s="1"/>
  <c r="AM25" i="15"/>
  <c r="AM25" i="18" s="1"/>
  <c r="AM41" i="15"/>
  <c r="AM41" i="18" s="1"/>
  <c r="AM31" i="15"/>
  <c r="AM31" i="18" s="1"/>
  <c r="AL58" i="15"/>
  <c r="AL58" i="18" s="1"/>
  <c r="AM26" i="15"/>
  <c r="AM26" i="18" s="1"/>
  <c r="AM37" i="15"/>
  <c r="AM37" i="18" s="1"/>
  <c r="AM54" i="15"/>
  <c r="AM54" i="18" s="1"/>
  <c r="AM24" i="15"/>
  <c r="AM24" i="18" s="1"/>
  <c r="AM40" i="15"/>
  <c r="AM40" i="18" s="1"/>
  <c r="AM58" i="15"/>
  <c r="AM58" i="18" s="1"/>
  <c r="AM43" i="15"/>
  <c r="AM43" i="18" s="1"/>
  <c r="AM49" i="15"/>
  <c r="AM49" i="18" s="1"/>
  <c r="AM51" i="15"/>
  <c r="AM51" i="18" s="1"/>
  <c r="AM30" i="15"/>
  <c r="AM30" i="18" s="1"/>
  <c r="AM57" i="15"/>
  <c r="AM57" i="18" s="1"/>
  <c r="AM23" i="15"/>
  <c r="AM23" i="18" s="1"/>
  <c r="AM46" i="15"/>
  <c r="AM46" i="18" s="1"/>
  <c r="AM29" i="15"/>
  <c r="AM29" i="18" s="1"/>
  <c r="AM22" i="15"/>
  <c r="AM28" i="15"/>
  <c r="AM28" i="18" s="1"/>
  <c r="AM55" i="15"/>
  <c r="AM55" i="18" s="1"/>
  <c r="AM38" i="15"/>
  <c r="AM38" i="18" s="1"/>
  <c r="AM56" i="15"/>
  <c r="AM56" i="18" s="1"/>
  <c r="AM50" i="15"/>
  <c r="AM50" i="18" s="1"/>
  <c r="AM42" i="15"/>
  <c r="AM42" i="18" s="1"/>
  <c r="AM48" i="15"/>
  <c r="AM48" i="18" s="1"/>
  <c r="AM35" i="15"/>
  <c r="AM35" i="18" s="1"/>
  <c r="AM52" i="15"/>
  <c r="AM52" i="18" s="1"/>
  <c r="AM19" i="15"/>
  <c r="AO49" i="6"/>
  <c r="AM19" i="18"/>
  <c r="AN51" i="6"/>
  <c r="AK65" i="6"/>
  <c r="AK67" i="6" s="1"/>
  <c r="AP39" i="6"/>
  <c r="AQ19" i="6"/>
  <c r="AN31" i="6" l="1"/>
  <c r="AN40" i="6" s="1"/>
  <c r="AM56" i="6"/>
  <c r="AO30" i="6"/>
  <c r="AO29" i="6"/>
  <c r="AL62" i="6"/>
  <c r="AL65" i="6"/>
  <c r="AL75" i="6" s="1"/>
  <c r="AL53" i="6"/>
  <c r="AM73" i="6"/>
  <c r="AN70" i="6"/>
  <c r="AN47" i="6"/>
  <c r="AN10" i="6"/>
  <c r="AO9" i="6" s="1"/>
  <c r="AK71" i="6"/>
  <c r="AK74" i="6"/>
  <c r="AM54" i="6"/>
  <c r="AM55" i="6" s="1"/>
  <c r="AM22" i="18"/>
  <c r="AI54" i="14"/>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K72" i="6"/>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5" i="6"/>
  <c r="AN52" i="6"/>
  <c r="AN61" i="6"/>
  <c r="AN19" i="18"/>
  <c r="AO51" i="6"/>
  <c r="AN19" i="15"/>
  <c r="AP49" i="6"/>
  <c r="AN31" i="15"/>
  <c r="AN31" i="18" s="1"/>
  <c r="AN55" i="15"/>
  <c r="AN55" i="18" s="1"/>
  <c r="AN44" i="15"/>
  <c r="AN44" i="18" s="1"/>
  <c r="AN39" i="15"/>
  <c r="AN39" i="18" s="1"/>
  <c r="AN46" i="15"/>
  <c r="AN46" i="18" s="1"/>
  <c r="AN33" i="15"/>
  <c r="AN33" i="18" s="1"/>
  <c r="AN23" i="15"/>
  <c r="AN23" i="18" s="1"/>
  <c r="AN56" i="15"/>
  <c r="AN56" i="18" s="1"/>
  <c r="AN50" i="15"/>
  <c r="AN50" i="18" s="1"/>
  <c r="AN48" i="15"/>
  <c r="AN48" i="18" s="1"/>
  <c r="AN41" i="15"/>
  <c r="AN41" i="18" s="1"/>
  <c r="AN34" i="15"/>
  <c r="AN34" i="18" s="1"/>
  <c r="AN52" i="15"/>
  <c r="AN52" i="18" s="1"/>
  <c r="AN32" i="15"/>
  <c r="AN32" i="18" s="1"/>
  <c r="AN40" i="15"/>
  <c r="AN40" i="18" s="1"/>
  <c r="AN45" i="15"/>
  <c r="AN45" i="18" s="1"/>
  <c r="AN53" i="15"/>
  <c r="AN53" i="18" s="1"/>
  <c r="AN26" i="15"/>
  <c r="AN26" i="18" s="1"/>
  <c r="AN35" i="15"/>
  <c r="AN35" i="18" s="1"/>
  <c r="AN43" i="15"/>
  <c r="AN43" i="18" s="1"/>
  <c r="AN58" i="15"/>
  <c r="AN58" i="18" s="1"/>
  <c r="AN54" i="15"/>
  <c r="AN54" i="18" s="1"/>
  <c r="AN49" i="15"/>
  <c r="AN49" i="18" s="1"/>
  <c r="AN22" i="15"/>
  <c r="AM59" i="15"/>
  <c r="AM59" i="18" s="1"/>
  <c r="AN36" i="15"/>
  <c r="AN36" i="18" s="1"/>
  <c r="AN47" i="15"/>
  <c r="AN47" i="18" s="1"/>
  <c r="AN28" i="15"/>
  <c r="AN28" i="18" s="1"/>
  <c r="AN37" i="15"/>
  <c r="AN37" i="18" s="1"/>
  <c r="AN38" i="15"/>
  <c r="AN38" i="18" s="1"/>
  <c r="AN30" i="15"/>
  <c r="AN30" i="18" s="1"/>
  <c r="AN29" i="15"/>
  <c r="AN29" i="18" s="1"/>
  <c r="AN42" i="15"/>
  <c r="AN42" i="18" s="1"/>
  <c r="AN24" i="15"/>
  <c r="AN24" i="18" s="1"/>
  <c r="AN25" i="15"/>
  <c r="AN25" i="18" s="1"/>
  <c r="AN51" i="15"/>
  <c r="AN51" i="18" s="1"/>
  <c r="AN27" i="15"/>
  <c r="AN27" i="18" s="1"/>
  <c r="AN59" i="15"/>
  <c r="AN59" i="18" s="1"/>
  <c r="AN57" i="15"/>
  <c r="AN57" i="18" s="1"/>
  <c r="AJ74" i="6"/>
  <c r="AJ71" i="6"/>
  <c r="AJ68" i="6"/>
  <c r="AK68" i="6" s="1"/>
  <c r="AQ39" i="6"/>
  <c r="AR19" i="6"/>
  <c r="AO31" i="6" l="1"/>
  <c r="AO40" i="6" s="1"/>
  <c r="AP29" i="6"/>
  <c r="AP30" i="6"/>
  <c r="AK20" i="14"/>
  <c r="AK56" i="14" s="1"/>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L72" i="6"/>
  <c r="AM62" i="6"/>
  <c r="AM53" i="6"/>
  <c r="AO70" i="6"/>
  <c r="AO10" i="6"/>
  <c r="AP9" i="6" s="1"/>
  <c r="AO47" i="6"/>
  <c r="AN73" i="6"/>
  <c r="AN22" i="18"/>
  <c r="AP51" i="6"/>
  <c r="AO19" i="15"/>
  <c r="AQ49" i="6"/>
  <c r="AO19" i="18"/>
  <c r="AO49" i="15"/>
  <c r="AO49" i="18" s="1"/>
  <c r="AO52" i="15"/>
  <c r="AO52" i="18" s="1"/>
  <c r="AO44" i="15"/>
  <c r="AO44" i="18" s="1"/>
  <c r="AO55" i="15"/>
  <c r="AO55" i="18" s="1"/>
  <c r="AO54" i="15"/>
  <c r="AO54" i="18" s="1"/>
  <c r="AO45" i="15"/>
  <c r="AO45" i="18" s="1"/>
  <c r="AO58" i="15"/>
  <c r="AO58" i="18" s="1"/>
  <c r="AO40" i="15"/>
  <c r="AO40" i="18" s="1"/>
  <c r="AO48" i="15"/>
  <c r="AO48" i="18" s="1"/>
  <c r="AO37" i="15"/>
  <c r="AO37" i="18" s="1"/>
  <c r="AO35" i="15"/>
  <c r="AO35" i="18" s="1"/>
  <c r="AO25" i="15"/>
  <c r="AO25" i="18" s="1"/>
  <c r="AO23" i="15"/>
  <c r="AO23" i="18" s="1"/>
  <c r="AO47" i="15"/>
  <c r="AO47" i="18" s="1"/>
  <c r="AO60" i="15"/>
  <c r="AO60" i="18" s="1"/>
  <c r="AO36" i="15"/>
  <c r="AO36" i="18" s="1"/>
  <c r="AO28" i="15"/>
  <c r="AO28" i="18" s="1"/>
  <c r="AO46" i="15"/>
  <c r="AO46" i="18" s="1"/>
  <c r="AO30" i="15"/>
  <c r="AO30" i="18" s="1"/>
  <c r="AO34" i="15"/>
  <c r="AO34" i="18" s="1"/>
  <c r="AO41" i="15"/>
  <c r="AO41" i="18" s="1"/>
  <c r="AO24" i="15"/>
  <c r="AO24" i="18" s="1"/>
  <c r="AO32" i="15"/>
  <c r="AO32" i="18" s="1"/>
  <c r="AO57" i="15"/>
  <c r="AO57" i="18" s="1"/>
  <c r="AO50" i="15"/>
  <c r="AO50" i="18" s="1"/>
  <c r="AO38" i="15"/>
  <c r="AO38" i="18" s="1"/>
  <c r="AO22" i="15"/>
  <c r="AO59" i="15"/>
  <c r="AO59" i="18" s="1"/>
  <c r="AO31" i="15"/>
  <c r="AO31" i="18" s="1"/>
  <c r="AO51" i="15"/>
  <c r="AO51" i="18" s="1"/>
  <c r="AO43" i="15"/>
  <c r="AO43" i="18" s="1"/>
  <c r="AO39" i="15"/>
  <c r="AO39" i="18" s="1"/>
  <c r="AO29" i="15"/>
  <c r="AO29" i="18" s="1"/>
  <c r="AO33" i="15"/>
  <c r="AO33" i="18" s="1"/>
  <c r="AO53" i="15"/>
  <c r="AO53" i="18" s="1"/>
  <c r="AO27" i="15"/>
  <c r="AO27" i="18" s="1"/>
  <c r="AN60" i="15"/>
  <c r="AN60" i="18" s="1"/>
  <c r="AO56" i="15"/>
  <c r="AO56" i="18" s="1"/>
  <c r="AO26" i="15"/>
  <c r="AO26" i="18" s="1"/>
  <c r="AO42" i="15"/>
  <c r="AO42" i="18" s="1"/>
  <c r="AN54" i="6"/>
  <c r="AN55" i="6" s="1"/>
  <c r="AO52" i="6"/>
  <c r="AO61" i="6"/>
  <c r="AN56" i="6"/>
  <c r="AM65" i="6"/>
  <c r="AM67" i="6" s="1"/>
  <c r="AR39" i="6"/>
  <c r="AS19" i="6"/>
  <c r="AP31" i="6" l="1"/>
  <c r="AP40" i="6" s="1"/>
  <c r="AQ29" i="6"/>
  <c r="AQ30" i="6"/>
  <c r="AL66" i="6"/>
  <c r="AL67" i="6" s="1"/>
  <c r="AL74" i="6" s="1"/>
  <c r="AP47" i="6"/>
  <c r="AP10" i="6"/>
  <c r="AQ9" i="6" s="1"/>
  <c r="AP70" i="6"/>
  <c r="AO73" i="6"/>
  <c r="AN62" i="6"/>
  <c r="AP19" i="18"/>
  <c r="AP19" i="15"/>
  <c r="AR49" i="6"/>
  <c r="AQ51" i="6"/>
  <c r="AP33" i="15"/>
  <c r="AP33" i="18" s="1"/>
  <c r="AP58" i="15"/>
  <c r="AP58" i="18" s="1"/>
  <c r="AP56" i="15"/>
  <c r="AP56" i="18" s="1"/>
  <c r="AP24" i="15"/>
  <c r="AP24" i="18" s="1"/>
  <c r="AP44" i="15"/>
  <c r="AP44" i="18" s="1"/>
  <c r="AP55" i="15"/>
  <c r="AP55" i="18" s="1"/>
  <c r="AP36" i="15"/>
  <c r="AP36" i="18" s="1"/>
  <c r="AP59" i="15"/>
  <c r="AP59" i="18" s="1"/>
  <c r="AP39" i="15"/>
  <c r="AP39" i="18" s="1"/>
  <c r="AP60" i="15"/>
  <c r="AP60" i="18" s="1"/>
  <c r="AP34" i="15"/>
  <c r="AP34" i="18" s="1"/>
  <c r="AO61" i="15"/>
  <c r="AO61" i="18" s="1"/>
  <c r="AP37" i="15"/>
  <c r="AP37" i="18" s="1"/>
  <c r="AP25" i="15"/>
  <c r="AP25" i="18" s="1"/>
  <c r="AP28" i="15"/>
  <c r="AP28" i="18" s="1"/>
  <c r="AP50" i="15"/>
  <c r="AP50" i="18" s="1"/>
  <c r="AP46" i="15"/>
  <c r="AP46" i="18" s="1"/>
  <c r="AP54" i="15"/>
  <c r="AP54" i="18" s="1"/>
  <c r="AP35" i="15"/>
  <c r="AP35" i="18" s="1"/>
  <c r="AP30" i="15"/>
  <c r="AP30" i="18" s="1"/>
  <c r="AP51" i="15"/>
  <c r="AP51" i="18" s="1"/>
  <c r="AP43" i="15"/>
  <c r="AP43" i="18" s="1"/>
  <c r="AP48" i="15"/>
  <c r="AP48" i="18" s="1"/>
  <c r="AP32" i="15"/>
  <c r="AP32" i="18" s="1"/>
  <c r="AP42" i="15"/>
  <c r="AP42" i="18" s="1"/>
  <c r="AP26" i="15"/>
  <c r="AP26" i="18" s="1"/>
  <c r="AP49" i="15"/>
  <c r="AP49" i="18" s="1"/>
  <c r="AP41" i="15"/>
  <c r="AP41" i="18" s="1"/>
  <c r="AP45" i="15"/>
  <c r="AP45" i="18" s="1"/>
  <c r="AP52" i="15"/>
  <c r="AP52" i="18" s="1"/>
  <c r="AP57" i="15"/>
  <c r="AP57" i="18" s="1"/>
  <c r="AP38" i="15"/>
  <c r="AP38" i="18" s="1"/>
  <c r="AP23" i="15"/>
  <c r="AP23" i="18" s="1"/>
  <c r="AP61" i="15"/>
  <c r="AP61" i="18" s="1"/>
  <c r="AP31" i="15"/>
  <c r="AP31" i="18" s="1"/>
  <c r="AP53" i="15"/>
  <c r="AP53" i="18" s="1"/>
  <c r="AP29" i="15"/>
  <c r="AP29" i="18" s="1"/>
  <c r="AP27" i="15"/>
  <c r="AP27" i="18" s="1"/>
  <c r="AP22" i="15"/>
  <c r="AP40" i="15"/>
  <c r="AP40" i="18" s="1"/>
  <c r="AP47" i="15"/>
  <c r="AP47" i="18" s="1"/>
  <c r="AP61" i="6"/>
  <c r="AP52" i="6"/>
  <c r="AN53" i="6"/>
  <c r="AM74" i="6"/>
  <c r="AM71" i="6"/>
  <c r="AL20" i="14"/>
  <c r="AM72" i="6"/>
  <c r="AM75" i="6"/>
  <c r="AO54" i="6"/>
  <c r="AO55" i="6" s="1"/>
  <c r="AO56" i="6"/>
  <c r="AO22" i="18"/>
  <c r="AN65" i="6"/>
  <c r="AN67" i="6" s="1"/>
  <c r="AS39" i="6"/>
  <c r="AT19" i="6"/>
  <c r="AQ31" i="6" l="1"/>
  <c r="AQ40" i="6" s="1"/>
  <c r="AR29" i="6"/>
  <c r="AR30" i="6"/>
  <c r="AL68" i="6"/>
  <c r="AM68" i="6" s="1"/>
  <c r="AN68" i="6" s="1"/>
  <c r="AL71" i="6"/>
  <c r="AP54" i="6"/>
  <c r="AP55" i="6" s="1"/>
  <c r="AP56" i="6"/>
  <c r="AO62" i="6"/>
  <c r="AQ10" i="6"/>
  <c r="AR9" i="6" s="1"/>
  <c r="AQ47" i="6"/>
  <c r="AQ70" i="6"/>
  <c r="AP73" i="6"/>
  <c r="AM20" i="14"/>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N72" i="6"/>
  <c r="AN75" i="6"/>
  <c r="AP22" i="18"/>
  <c r="AN71" i="6"/>
  <c r="AN74" i="6"/>
  <c r="AQ52" i="6"/>
  <c r="AQ61" i="6"/>
  <c r="AO65" i="6"/>
  <c r="AO67" i="6" s="1"/>
  <c r="AQ19" i="18"/>
  <c r="AS49" i="6"/>
  <c r="AR51" i="6"/>
  <c r="AQ19" i="15"/>
  <c r="AQ44" i="15"/>
  <c r="AQ44" i="18" s="1"/>
  <c r="AQ45" i="15"/>
  <c r="AQ45" i="18" s="1"/>
  <c r="AQ33" i="15"/>
  <c r="AQ33" i="18" s="1"/>
  <c r="AQ60" i="15"/>
  <c r="AQ60" i="18" s="1"/>
  <c r="AQ50" i="15"/>
  <c r="AQ50" i="18" s="1"/>
  <c r="AP62" i="15"/>
  <c r="AP62" i="18" s="1"/>
  <c r="AQ57" i="15"/>
  <c r="AQ57" i="18" s="1"/>
  <c r="AQ30" i="15"/>
  <c r="AQ30" i="18" s="1"/>
  <c r="AQ58" i="15"/>
  <c r="AQ58" i="18" s="1"/>
  <c r="AQ59" i="15"/>
  <c r="AQ59" i="18" s="1"/>
  <c r="AQ32" i="15"/>
  <c r="AQ32" i="18" s="1"/>
  <c r="AQ34" i="15"/>
  <c r="AQ34" i="18" s="1"/>
  <c r="AQ24" i="15"/>
  <c r="AQ24" i="18" s="1"/>
  <c r="AQ48" i="15"/>
  <c r="AQ48" i="18" s="1"/>
  <c r="AQ43" i="15"/>
  <c r="AQ43" i="18" s="1"/>
  <c r="AQ27" i="15"/>
  <c r="AQ27" i="18" s="1"/>
  <c r="AQ25" i="15"/>
  <c r="AQ25" i="18" s="1"/>
  <c r="AQ23" i="15"/>
  <c r="AQ23" i="18" s="1"/>
  <c r="AQ39" i="15"/>
  <c r="AQ39" i="18" s="1"/>
  <c r="AQ55" i="15"/>
  <c r="AQ55" i="18" s="1"/>
  <c r="AQ26" i="15"/>
  <c r="AQ26" i="18" s="1"/>
  <c r="AQ47" i="15"/>
  <c r="AQ47" i="18" s="1"/>
  <c r="AQ35" i="15"/>
  <c r="AQ35" i="18" s="1"/>
  <c r="AQ46" i="15"/>
  <c r="AQ46" i="18" s="1"/>
  <c r="AQ51" i="15"/>
  <c r="AQ51" i="18" s="1"/>
  <c r="AQ52" i="15"/>
  <c r="AQ52" i="18" s="1"/>
  <c r="AQ36" i="15"/>
  <c r="AQ36" i="18" s="1"/>
  <c r="AQ49" i="15"/>
  <c r="AQ49" i="18" s="1"/>
  <c r="AQ61" i="15"/>
  <c r="AQ61" i="18" s="1"/>
  <c r="AQ41" i="15"/>
  <c r="AQ41" i="18" s="1"/>
  <c r="AQ62" i="15"/>
  <c r="AQ62" i="18" s="1"/>
  <c r="AQ37" i="15"/>
  <c r="AQ37" i="18" s="1"/>
  <c r="AQ29" i="15"/>
  <c r="AQ29" i="18" s="1"/>
  <c r="AQ22" i="15"/>
  <c r="AQ40" i="15"/>
  <c r="AQ40" i="18" s="1"/>
  <c r="AQ28" i="15"/>
  <c r="AQ28" i="18" s="1"/>
  <c r="AQ54" i="15"/>
  <c r="AQ54" i="18" s="1"/>
  <c r="AQ56" i="15"/>
  <c r="AQ56" i="18" s="1"/>
  <c r="AQ38" i="15"/>
  <c r="AQ38" i="18" s="1"/>
  <c r="AQ31" i="15"/>
  <c r="AQ31" i="18" s="1"/>
  <c r="AQ53" i="15"/>
  <c r="AQ53" i="18" s="1"/>
  <c r="AQ42" i="15"/>
  <c r="AQ42" i="18" s="1"/>
  <c r="AO53" i="6"/>
  <c r="AL57" i="14"/>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T39" i="6"/>
  <c r="AU19" i="6"/>
  <c r="AR31" i="6" l="1"/>
  <c r="AR40" i="6" s="1"/>
  <c r="AS29" i="6"/>
  <c r="AS30" i="6"/>
  <c r="AQ73" i="6"/>
  <c r="AP53" i="6"/>
  <c r="AP65" i="6"/>
  <c r="AP67" i="6" s="1"/>
  <c r="AP74" i="6" s="1"/>
  <c r="AP62" i="6"/>
  <c r="AR10" i="6"/>
  <c r="AS9" i="6" s="1"/>
  <c r="AR70" i="6"/>
  <c r="AR47" i="6"/>
  <c r="AQ56" i="6"/>
  <c r="AO71" i="6"/>
  <c r="AO74" i="6"/>
  <c r="AN20" i="14"/>
  <c r="AO75" i="6"/>
  <c r="AO72" i="6"/>
  <c r="AQ54" i="6"/>
  <c r="AQ55" i="6" s="1"/>
  <c r="AQ22" i="18"/>
  <c r="AO68" i="6"/>
  <c r="AR32" i="15"/>
  <c r="AR32" i="18" s="1"/>
  <c r="AR38" i="15"/>
  <c r="AR38" i="18" s="1"/>
  <c r="AR36" i="15"/>
  <c r="AR36" i="18" s="1"/>
  <c r="AR39" i="15"/>
  <c r="AR39" i="18" s="1"/>
  <c r="AR41" i="15"/>
  <c r="AR41" i="18" s="1"/>
  <c r="AR22" i="15"/>
  <c r="AR50" i="15"/>
  <c r="AR50" i="18" s="1"/>
  <c r="AR51" i="15"/>
  <c r="AR51" i="18" s="1"/>
  <c r="AR56" i="15"/>
  <c r="AR56" i="18" s="1"/>
  <c r="AR63" i="15"/>
  <c r="AR63" i="18" s="1"/>
  <c r="AR25" i="15"/>
  <c r="AR25" i="18" s="1"/>
  <c r="AR43" i="15"/>
  <c r="AR43" i="18" s="1"/>
  <c r="AR40" i="15"/>
  <c r="AR40" i="18" s="1"/>
  <c r="AR26" i="15"/>
  <c r="AR26" i="18" s="1"/>
  <c r="AR62" i="15"/>
  <c r="AR62" i="18" s="1"/>
  <c r="AR34" i="15"/>
  <c r="AR34" i="18" s="1"/>
  <c r="AR46" i="15"/>
  <c r="AR46" i="18" s="1"/>
  <c r="AR24" i="15"/>
  <c r="AR24" i="18" s="1"/>
  <c r="AR44" i="15"/>
  <c r="AR44" i="18" s="1"/>
  <c r="AR61" i="15"/>
  <c r="AR61" i="18" s="1"/>
  <c r="AR49" i="15"/>
  <c r="AR49" i="18" s="1"/>
  <c r="AR48" i="15"/>
  <c r="AR48" i="18" s="1"/>
  <c r="AR27" i="15"/>
  <c r="AR27" i="18" s="1"/>
  <c r="AR42" i="15"/>
  <c r="AR42" i="18" s="1"/>
  <c r="AR35" i="15"/>
  <c r="AR35" i="18" s="1"/>
  <c r="AR54" i="15"/>
  <c r="AR54" i="18" s="1"/>
  <c r="AR29" i="15"/>
  <c r="AR29" i="18" s="1"/>
  <c r="AR53" i="15"/>
  <c r="AR53" i="18" s="1"/>
  <c r="AR59" i="15"/>
  <c r="AR59" i="18" s="1"/>
  <c r="AR28" i="15"/>
  <c r="AR28" i="18" s="1"/>
  <c r="AR37" i="15"/>
  <c r="AR37" i="18" s="1"/>
  <c r="AR45" i="15"/>
  <c r="AR45" i="18" s="1"/>
  <c r="AR58" i="15"/>
  <c r="AR58" i="18" s="1"/>
  <c r="AQ63" i="15"/>
  <c r="AQ63" i="18" s="1"/>
  <c r="AR33" i="15"/>
  <c r="AR33" i="18" s="1"/>
  <c r="AR52" i="15"/>
  <c r="AR52" i="18" s="1"/>
  <c r="AR30" i="15"/>
  <c r="AR30" i="18" s="1"/>
  <c r="AR57" i="15"/>
  <c r="AR57" i="18" s="1"/>
  <c r="AR23" i="15"/>
  <c r="AR23" i="18" s="1"/>
  <c r="AR31" i="15"/>
  <c r="AR31" i="18" s="1"/>
  <c r="AR55" i="15"/>
  <c r="AR55" i="18" s="1"/>
  <c r="AR60" i="15"/>
  <c r="AR60" i="18" s="1"/>
  <c r="AR47" i="15"/>
  <c r="AR47" i="18" s="1"/>
  <c r="AR61" i="6"/>
  <c r="AR52" i="6"/>
  <c r="AT49" i="6"/>
  <c r="AR19" i="15"/>
  <c r="AR19" i="18"/>
  <c r="AS51" i="6"/>
  <c r="AU39" i="6"/>
  <c r="AV19" i="6"/>
  <c r="AS31" i="6" l="1"/>
  <c r="AS40" i="6" s="1"/>
  <c r="AT30" i="6"/>
  <c r="AT29" i="6"/>
  <c r="AP72" i="6"/>
  <c r="AP71" i="6"/>
  <c r="AP75" i="6"/>
  <c r="AP68" i="6"/>
  <c r="AO20" i="14"/>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R54" i="6"/>
  <c r="AR55" i="6" s="1"/>
  <c r="AS70" i="6"/>
  <c r="AS47" i="6"/>
  <c r="AS10" i="6"/>
  <c r="AT9" i="6" s="1"/>
  <c r="AR73" i="6"/>
  <c r="AQ53" i="6"/>
  <c r="AS45" i="15"/>
  <c r="AS45" i="18" s="1"/>
  <c r="AS62" i="15"/>
  <c r="AS62" i="18" s="1"/>
  <c r="AS56" i="15"/>
  <c r="AS56" i="18" s="1"/>
  <c r="AS38" i="15"/>
  <c r="AS38" i="18" s="1"/>
  <c r="AS32" i="15"/>
  <c r="AS32" i="18" s="1"/>
  <c r="AS63" i="15"/>
  <c r="AS63" i="18" s="1"/>
  <c r="AS22" i="15"/>
  <c r="AS49" i="15"/>
  <c r="AS49" i="18" s="1"/>
  <c r="AS25" i="15"/>
  <c r="AS25" i="18" s="1"/>
  <c r="AS50" i="15"/>
  <c r="AS50" i="18" s="1"/>
  <c r="AS48" i="15"/>
  <c r="AS48" i="18" s="1"/>
  <c r="AS52" i="15"/>
  <c r="AS52" i="18" s="1"/>
  <c r="AS61" i="15"/>
  <c r="AS61" i="18" s="1"/>
  <c r="AS28" i="15"/>
  <c r="AS28" i="18" s="1"/>
  <c r="AS58" i="15"/>
  <c r="AS58" i="18" s="1"/>
  <c r="AS54" i="15"/>
  <c r="AS54" i="18" s="1"/>
  <c r="AS43" i="15"/>
  <c r="AS43" i="18" s="1"/>
  <c r="AS23" i="15"/>
  <c r="AS23" i="18" s="1"/>
  <c r="AS46" i="15"/>
  <c r="AS46" i="18" s="1"/>
  <c r="AS39" i="15"/>
  <c r="AS39" i="18" s="1"/>
  <c r="AS60" i="15"/>
  <c r="AS60" i="18" s="1"/>
  <c r="AS59" i="15"/>
  <c r="AS59" i="18" s="1"/>
  <c r="AS42" i="15"/>
  <c r="AS42" i="18" s="1"/>
  <c r="AS57" i="15"/>
  <c r="AS57" i="18" s="1"/>
  <c r="AR64" i="15"/>
  <c r="AR64" i="18" s="1"/>
  <c r="AS27" i="15"/>
  <c r="AS27" i="18" s="1"/>
  <c r="AS35" i="15"/>
  <c r="AS35" i="18" s="1"/>
  <c r="AS30" i="15"/>
  <c r="AS30" i="18" s="1"/>
  <c r="AS55" i="15"/>
  <c r="AS55" i="18" s="1"/>
  <c r="AS34" i="15"/>
  <c r="AS34" i="18" s="1"/>
  <c r="AS33" i="15"/>
  <c r="AS33" i="18" s="1"/>
  <c r="AS31" i="15"/>
  <c r="AS31" i="18" s="1"/>
  <c r="AS41" i="15"/>
  <c r="AS41" i="18" s="1"/>
  <c r="AS26" i="15"/>
  <c r="AS26" i="18" s="1"/>
  <c r="AS40" i="15"/>
  <c r="AS40" i="18" s="1"/>
  <c r="AS24" i="15"/>
  <c r="AS24" i="18" s="1"/>
  <c r="AS29" i="15"/>
  <c r="AS29" i="18" s="1"/>
  <c r="AS51" i="15"/>
  <c r="AS51" i="18" s="1"/>
  <c r="AS44" i="15"/>
  <c r="AS44" i="18" s="1"/>
  <c r="AS53" i="15"/>
  <c r="AS53" i="18" s="1"/>
  <c r="AS47" i="15"/>
  <c r="AS47" i="18" s="1"/>
  <c r="AS37" i="15"/>
  <c r="AS37" i="18" s="1"/>
  <c r="AS36" i="15"/>
  <c r="AS36" i="18" s="1"/>
  <c r="AS64" i="15"/>
  <c r="AS64" i="18" s="1"/>
  <c r="AS19" i="15"/>
  <c r="AT51" i="6"/>
  <c r="AS19" i="18"/>
  <c r="AU49" i="6"/>
  <c r="AQ62" i="6"/>
  <c r="AQ65" i="6"/>
  <c r="AR22" i="18"/>
  <c r="AN59" i="14"/>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S61" i="6"/>
  <c r="AS52" i="6"/>
  <c r="AR56" i="6"/>
  <c r="AV39" i="6"/>
  <c r="AW19" i="6"/>
  <c r="AT31" i="6" l="1"/>
  <c r="AT40" i="6" s="1"/>
  <c r="AU30" i="6"/>
  <c r="AU29" i="6"/>
  <c r="AR65" i="6"/>
  <c r="AQ20" i="14" s="1"/>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2" i="6"/>
  <c r="AR53" i="6"/>
  <c r="AS56" i="6"/>
  <c r="AT10" i="6"/>
  <c r="AU9" i="6" s="1"/>
  <c r="AT70" i="6"/>
  <c r="AT47" i="6"/>
  <c r="AS73" i="6"/>
  <c r="AS54" i="6"/>
  <c r="AS55" i="6" s="1"/>
  <c r="AT61" i="6"/>
  <c r="AT52" i="6"/>
  <c r="AS22" i="18"/>
  <c r="AT49" i="15"/>
  <c r="AT49" i="18" s="1"/>
  <c r="AT42" i="15"/>
  <c r="AT42" i="18" s="1"/>
  <c r="AT45" i="15"/>
  <c r="AT45" i="18" s="1"/>
  <c r="AT60" i="15"/>
  <c r="AT60" i="18" s="1"/>
  <c r="AT25" i="15"/>
  <c r="AT25" i="18" s="1"/>
  <c r="AT53" i="15"/>
  <c r="AT53" i="18" s="1"/>
  <c r="AT36" i="15"/>
  <c r="AT36" i="18" s="1"/>
  <c r="AT56" i="15"/>
  <c r="AT56" i="18" s="1"/>
  <c r="AT38" i="15"/>
  <c r="AT38" i="18" s="1"/>
  <c r="AT31" i="15"/>
  <c r="AT31" i="18" s="1"/>
  <c r="AS65" i="15"/>
  <c r="AS65" i="18" s="1"/>
  <c r="AT39" i="15"/>
  <c r="AT39" i="18" s="1"/>
  <c r="AT32" i="15"/>
  <c r="AT32" i="18" s="1"/>
  <c r="AT40" i="15"/>
  <c r="AT40" i="18" s="1"/>
  <c r="AT28" i="15"/>
  <c r="AT28" i="18" s="1"/>
  <c r="AT46" i="15"/>
  <c r="AT46" i="18" s="1"/>
  <c r="AT61" i="15"/>
  <c r="AT61" i="18" s="1"/>
  <c r="AT44" i="15"/>
  <c r="AT44" i="18" s="1"/>
  <c r="AT27" i="15"/>
  <c r="AT27" i="18" s="1"/>
  <c r="AT59" i="15"/>
  <c r="AT59" i="18" s="1"/>
  <c r="AT62" i="15"/>
  <c r="AT62" i="18" s="1"/>
  <c r="AT50" i="15"/>
  <c r="AT50" i="18" s="1"/>
  <c r="AT65" i="15"/>
  <c r="AT65" i="18" s="1"/>
  <c r="AT37" i="15"/>
  <c r="AT37" i="18" s="1"/>
  <c r="AT58" i="15"/>
  <c r="AT58" i="18" s="1"/>
  <c r="AT48" i="15"/>
  <c r="AT48" i="18" s="1"/>
  <c r="AT26" i="15"/>
  <c r="AT26" i="18" s="1"/>
  <c r="AT43" i="15"/>
  <c r="AT43" i="18" s="1"/>
  <c r="AT30" i="15"/>
  <c r="AT30" i="18" s="1"/>
  <c r="AT34" i="15"/>
  <c r="AT34" i="18" s="1"/>
  <c r="AT64" i="15"/>
  <c r="AT64" i="18" s="1"/>
  <c r="AT54" i="15"/>
  <c r="AT54" i="18" s="1"/>
  <c r="AT51" i="15"/>
  <c r="AT51" i="18" s="1"/>
  <c r="AT55" i="15"/>
  <c r="AT55" i="18" s="1"/>
  <c r="AT63" i="15"/>
  <c r="AT63" i="18" s="1"/>
  <c r="AT41" i="15"/>
  <c r="AT41" i="18" s="1"/>
  <c r="AT57" i="15"/>
  <c r="AT57" i="18" s="1"/>
  <c r="AT33" i="15"/>
  <c r="AT33" i="18" s="1"/>
  <c r="AT29" i="15"/>
  <c r="AT29" i="18" s="1"/>
  <c r="AT47" i="15"/>
  <c r="AT47" i="18" s="1"/>
  <c r="AT23" i="15"/>
  <c r="AT23" i="18" s="1"/>
  <c r="AT22" i="15"/>
  <c r="AT35" i="15"/>
  <c r="AT35" i="18" s="1"/>
  <c r="AT24" i="15"/>
  <c r="AT24" i="18" s="1"/>
  <c r="AT52" i="15"/>
  <c r="AT52" i="18" s="1"/>
  <c r="AQ75" i="6"/>
  <c r="AQ72" i="6"/>
  <c r="AP20" i="14"/>
  <c r="AQ67" i="6"/>
  <c r="AT19" i="15"/>
  <c r="AV49" i="6"/>
  <c r="AU51" i="6"/>
  <c r="AT19" i="18"/>
  <c r="AW39" i="6"/>
  <c r="AX19" i="6"/>
  <c r="AU31" i="6" l="1"/>
  <c r="AU40" i="6" s="1"/>
  <c r="AV30" i="6"/>
  <c r="AV29" i="6"/>
  <c r="AR75" i="6"/>
  <c r="AR72" i="6"/>
  <c r="AS65" i="6"/>
  <c r="AS67" i="6" s="1"/>
  <c r="AS74" i="6" s="1"/>
  <c r="AS62" i="6"/>
  <c r="AS53" i="6"/>
  <c r="AU10" i="6"/>
  <c r="AV9" i="6" s="1"/>
  <c r="AU70" i="6"/>
  <c r="AU47" i="6"/>
  <c r="AT73" i="6"/>
  <c r="AT54" i="6"/>
  <c r="AT55" i="6" s="1"/>
  <c r="AT56" i="6"/>
  <c r="AU19" i="18"/>
  <c r="AV51" i="6"/>
  <c r="AU19" i="15"/>
  <c r="AW49" i="6"/>
  <c r="AU62" i="15"/>
  <c r="AU62" i="18" s="1"/>
  <c r="AU26" i="15"/>
  <c r="AU26" i="18" s="1"/>
  <c r="AU59" i="15"/>
  <c r="AU59" i="18" s="1"/>
  <c r="AU64" i="15"/>
  <c r="AU64" i="18" s="1"/>
  <c r="AU61" i="15"/>
  <c r="AU61" i="18" s="1"/>
  <c r="AU56" i="15"/>
  <c r="AU56" i="18" s="1"/>
  <c r="AU35" i="15"/>
  <c r="AU35" i="18" s="1"/>
  <c r="AU63" i="15"/>
  <c r="AU63" i="18" s="1"/>
  <c r="AU60" i="15"/>
  <c r="AU60" i="18" s="1"/>
  <c r="AU55" i="15"/>
  <c r="AU55" i="18" s="1"/>
  <c r="AU47" i="15"/>
  <c r="AU47" i="18" s="1"/>
  <c r="AU45" i="15"/>
  <c r="AU45" i="18" s="1"/>
  <c r="AT66" i="15"/>
  <c r="AT66" i="18" s="1"/>
  <c r="AU27" i="15"/>
  <c r="AU27" i="18" s="1"/>
  <c r="AU42" i="15"/>
  <c r="AU42" i="18" s="1"/>
  <c r="AU25" i="15"/>
  <c r="AU25" i="18" s="1"/>
  <c r="AU28" i="15"/>
  <c r="AU28" i="18" s="1"/>
  <c r="AU32" i="15"/>
  <c r="AU32" i="18" s="1"/>
  <c r="AU34" i="15"/>
  <c r="AU34" i="18" s="1"/>
  <c r="AU39" i="15"/>
  <c r="AU39" i="18" s="1"/>
  <c r="AU54" i="15"/>
  <c r="AU54" i="18" s="1"/>
  <c r="AU57" i="15"/>
  <c r="AU57" i="18" s="1"/>
  <c r="AU29" i="15"/>
  <c r="AU29" i="18" s="1"/>
  <c r="AU66" i="15"/>
  <c r="AU66" i="18" s="1"/>
  <c r="AU30" i="15"/>
  <c r="AU30" i="18" s="1"/>
  <c r="AU65" i="15"/>
  <c r="AU65" i="18" s="1"/>
  <c r="AU51" i="15"/>
  <c r="AU51" i="18" s="1"/>
  <c r="AU53" i="15"/>
  <c r="AU53" i="18" s="1"/>
  <c r="AU36" i="15"/>
  <c r="AU36" i="18" s="1"/>
  <c r="AU50" i="15"/>
  <c r="AU50" i="18" s="1"/>
  <c r="AU38" i="15"/>
  <c r="AU38" i="18" s="1"/>
  <c r="AU41" i="15"/>
  <c r="AU41" i="18" s="1"/>
  <c r="AU48" i="15"/>
  <c r="AU48" i="18" s="1"/>
  <c r="AU33" i="15"/>
  <c r="AU33" i="18" s="1"/>
  <c r="AU44" i="15"/>
  <c r="AU44" i="18" s="1"/>
  <c r="AU22" i="15"/>
  <c r="AU46" i="15"/>
  <c r="AU46" i="18" s="1"/>
  <c r="AU24" i="15"/>
  <c r="AU24" i="18" s="1"/>
  <c r="AU58" i="15"/>
  <c r="AU58" i="18" s="1"/>
  <c r="AU52" i="15"/>
  <c r="AU52" i="18" s="1"/>
  <c r="AU37" i="15"/>
  <c r="AU37" i="18" s="1"/>
  <c r="AU23" i="15"/>
  <c r="AU23" i="18" s="1"/>
  <c r="AU43" i="15"/>
  <c r="AU43" i="18" s="1"/>
  <c r="AU31" i="15"/>
  <c r="AU31" i="18" s="1"/>
  <c r="AU49" i="15"/>
  <c r="AU49" i="18" s="1"/>
  <c r="AU40" i="15"/>
  <c r="AU40" i="18" s="1"/>
  <c r="AP61" i="14"/>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U61" i="6"/>
  <c r="AU52" i="6"/>
  <c r="AQ68" i="6"/>
  <c r="AQ71" i="6"/>
  <c r="AQ74" i="6"/>
  <c r="AT22" i="18"/>
  <c r="AX39" i="6"/>
  <c r="AY19" i="6"/>
  <c r="AV31" i="6" l="1"/>
  <c r="AV40" i="6" s="1"/>
  <c r="AU73" i="6"/>
  <c r="AW30" i="6"/>
  <c r="AW29" i="6"/>
  <c r="AS72" i="6"/>
  <c r="AS71" i="6"/>
  <c r="AS75" i="6"/>
  <c r="AR20" i="14"/>
  <c r="AR63" i="14" s="1"/>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U54" i="6"/>
  <c r="AU55" i="6" s="1"/>
  <c r="AT65" i="6"/>
  <c r="AT67" i="6" s="1"/>
  <c r="AT74" i="6" s="1"/>
  <c r="AT53" i="6"/>
  <c r="AU56" i="6"/>
  <c r="AT62" i="6"/>
  <c r="AV70" i="6"/>
  <c r="AV47" i="6"/>
  <c r="AV10" i="6"/>
  <c r="AW9" i="6" s="1"/>
  <c r="AR66" i="6"/>
  <c r="AR67" i="6" s="1"/>
  <c r="AR68" i="6" s="1"/>
  <c r="AS68" i="6" s="1"/>
  <c r="AV19" i="15"/>
  <c r="AX49" i="6"/>
  <c r="AV19" i="18"/>
  <c r="AW51" i="6"/>
  <c r="AV22" i="15"/>
  <c r="AV49" i="15"/>
  <c r="AV49" i="18" s="1"/>
  <c r="AV45" i="15"/>
  <c r="AV45" i="18" s="1"/>
  <c r="AV61" i="15"/>
  <c r="AV61" i="18" s="1"/>
  <c r="AV44" i="15"/>
  <c r="AV44" i="18" s="1"/>
  <c r="AV58" i="15"/>
  <c r="AV58" i="18" s="1"/>
  <c r="AV54" i="15"/>
  <c r="AV54" i="18" s="1"/>
  <c r="AV43" i="15"/>
  <c r="AV43" i="18" s="1"/>
  <c r="AV25" i="15"/>
  <c r="AV25" i="18" s="1"/>
  <c r="AV38" i="15"/>
  <c r="AV38" i="18" s="1"/>
  <c r="AV59" i="15"/>
  <c r="AV59" i="18" s="1"/>
  <c r="AV57" i="15"/>
  <c r="AV57" i="18" s="1"/>
  <c r="AV30" i="15"/>
  <c r="AV30" i="18" s="1"/>
  <c r="AV37" i="15"/>
  <c r="AV37" i="18" s="1"/>
  <c r="AV66" i="15"/>
  <c r="AV66" i="18" s="1"/>
  <c r="AV27" i="15"/>
  <c r="AV27" i="18" s="1"/>
  <c r="AV47" i="15"/>
  <c r="AV47" i="18" s="1"/>
  <c r="AV24" i="15"/>
  <c r="AV24" i="18" s="1"/>
  <c r="AV62" i="15"/>
  <c r="AV62" i="18" s="1"/>
  <c r="AV53" i="15"/>
  <c r="AV53" i="18" s="1"/>
  <c r="AV41" i="15"/>
  <c r="AV41" i="18" s="1"/>
  <c r="AV42" i="15"/>
  <c r="AV42" i="18" s="1"/>
  <c r="AV33" i="15"/>
  <c r="AV33" i="18" s="1"/>
  <c r="AV56" i="15"/>
  <c r="AV56" i="18" s="1"/>
  <c r="AV64" i="15"/>
  <c r="AV64" i="18" s="1"/>
  <c r="AV34" i="15"/>
  <c r="AV34" i="18" s="1"/>
  <c r="AV60" i="15"/>
  <c r="AV60" i="18" s="1"/>
  <c r="AV29" i="15"/>
  <c r="AV29" i="18" s="1"/>
  <c r="AV67" i="15"/>
  <c r="AV67" i="18" s="1"/>
  <c r="AV26" i="15"/>
  <c r="AV26" i="18" s="1"/>
  <c r="AV65" i="15"/>
  <c r="AV65" i="18" s="1"/>
  <c r="AV48" i="15"/>
  <c r="AV48" i="18" s="1"/>
  <c r="AV63" i="15"/>
  <c r="AV63" i="18" s="1"/>
  <c r="AV51" i="15"/>
  <c r="AV51" i="18" s="1"/>
  <c r="AV36" i="15"/>
  <c r="AV36" i="18" s="1"/>
  <c r="AU67" i="15"/>
  <c r="AU67" i="18" s="1"/>
  <c r="AV52" i="15"/>
  <c r="AV52" i="18" s="1"/>
  <c r="AV50" i="15"/>
  <c r="AV50" i="18" s="1"/>
  <c r="AV39" i="15"/>
  <c r="AV39" i="18" s="1"/>
  <c r="AV55" i="15"/>
  <c r="AV55" i="18" s="1"/>
  <c r="AV35" i="15"/>
  <c r="AV35" i="18" s="1"/>
  <c r="AV23" i="15"/>
  <c r="AV23" i="18" s="1"/>
  <c r="AV46" i="15"/>
  <c r="AV46" i="18" s="1"/>
  <c r="AV31" i="15"/>
  <c r="AV31" i="18" s="1"/>
  <c r="AV40" i="15"/>
  <c r="AV40" i="18" s="1"/>
  <c r="AV28" i="15"/>
  <c r="AV28" i="18" s="1"/>
  <c r="AV32" i="15"/>
  <c r="AV32" i="18" s="1"/>
  <c r="AV61" i="6"/>
  <c r="AV52" i="6"/>
  <c r="AU22" i="18"/>
  <c r="AY39" i="6"/>
  <c r="AZ19" i="6"/>
  <c r="AW31" i="6" l="1"/>
  <c r="AW40" i="6" s="1"/>
  <c r="AX29" i="6"/>
  <c r="AX30" i="6"/>
  <c r="AT71" i="6"/>
  <c r="AT72" i="6"/>
  <c r="AU65" i="6"/>
  <c r="AU67" i="6" s="1"/>
  <c r="AU71" i="6" s="1"/>
  <c r="AT75"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T68" i="6"/>
  <c r="AU53" i="6"/>
  <c r="AU62" i="6"/>
  <c r="AR71" i="6"/>
  <c r="AW10" i="6"/>
  <c r="AX9" i="6" s="1"/>
  <c r="AW70" i="6"/>
  <c r="AW47" i="6"/>
  <c r="AV73" i="6"/>
  <c r="AR74" i="6"/>
  <c r="AV56" i="6"/>
  <c r="AV54" i="6"/>
  <c r="AV55" i="6" s="1"/>
  <c r="AV22" i="18"/>
  <c r="AW61" i="6"/>
  <c r="AW52" i="6"/>
  <c r="AW19" i="18"/>
  <c r="AW19" i="15"/>
  <c r="AY49" i="6"/>
  <c r="AX51" i="6"/>
  <c r="AW41" i="15"/>
  <c r="AW41" i="18" s="1"/>
  <c r="AW54" i="15"/>
  <c r="AW54" i="18" s="1"/>
  <c r="AW61" i="15"/>
  <c r="AW61" i="18" s="1"/>
  <c r="AW22" i="15"/>
  <c r="AW42" i="15"/>
  <c r="AW42" i="18" s="1"/>
  <c r="AW50" i="15"/>
  <c r="AW50" i="18" s="1"/>
  <c r="AW43" i="15"/>
  <c r="AW43" i="18" s="1"/>
  <c r="AW31" i="15"/>
  <c r="AW31" i="18" s="1"/>
  <c r="AW53" i="15"/>
  <c r="AW53" i="18" s="1"/>
  <c r="AW62" i="15"/>
  <c r="AW62" i="18" s="1"/>
  <c r="AW67" i="15"/>
  <c r="AW67" i="18" s="1"/>
  <c r="AW34" i="15"/>
  <c r="AW34" i="18" s="1"/>
  <c r="AW48" i="15"/>
  <c r="AW48" i="18" s="1"/>
  <c r="AW39" i="15"/>
  <c r="AW39" i="18" s="1"/>
  <c r="AW59" i="15"/>
  <c r="AW59" i="18" s="1"/>
  <c r="AW29" i="15"/>
  <c r="AW29" i="18" s="1"/>
  <c r="AW64" i="15"/>
  <c r="AW64" i="18" s="1"/>
  <c r="AW47" i="15"/>
  <c r="AW47" i="18" s="1"/>
  <c r="AW66" i="15"/>
  <c r="AW66" i="18" s="1"/>
  <c r="AW38" i="15"/>
  <c r="AW38" i="18" s="1"/>
  <c r="AW49" i="15"/>
  <c r="AW49" i="18" s="1"/>
  <c r="AW33" i="15"/>
  <c r="AW33" i="18" s="1"/>
  <c r="AW45" i="15"/>
  <c r="AW45" i="18" s="1"/>
  <c r="AW56" i="15"/>
  <c r="AW56" i="18" s="1"/>
  <c r="AW60" i="15"/>
  <c r="AW60" i="18" s="1"/>
  <c r="AW27" i="15"/>
  <c r="AW27" i="18" s="1"/>
  <c r="AW23" i="15"/>
  <c r="AW23" i="18" s="1"/>
  <c r="AW30" i="15"/>
  <c r="AW30" i="18" s="1"/>
  <c r="AW28" i="15"/>
  <c r="AW28" i="18" s="1"/>
  <c r="AW32" i="15"/>
  <c r="AW32" i="18" s="1"/>
  <c r="AW36" i="15"/>
  <c r="AW36" i="18" s="1"/>
  <c r="AW25" i="15"/>
  <c r="AW25" i="18" s="1"/>
  <c r="AW57" i="15"/>
  <c r="AW57" i="18" s="1"/>
  <c r="AW24" i="15"/>
  <c r="AW24" i="18" s="1"/>
  <c r="AW37" i="15"/>
  <c r="AW37" i="18" s="1"/>
  <c r="AW65" i="15"/>
  <c r="AW65" i="18" s="1"/>
  <c r="AW58" i="15"/>
  <c r="AW58" i="18" s="1"/>
  <c r="AW26" i="15"/>
  <c r="AW26" i="18" s="1"/>
  <c r="AW52" i="15"/>
  <c r="AW52" i="18" s="1"/>
  <c r="AW46" i="15"/>
  <c r="AW46" i="18" s="1"/>
  <c r="AW51" i="15"/>
  <c r="AW51" i="18" s="1"/>
  <c r="AW68" i="15"/>
  <c r="AW68" i="18" s="1"/>
  <c r="AW35" i="15"/>
  <c r="AW35" i="18" s="1"/>
  <c r="AW44" i="15"/>
  <c r="AW44" i="18" s="1"/>
  <c r="AW55" i="15"/>
  <c r="AW55" i="18" s="1"/>
  <c r="AW40" i="15"/>
  <c r="AW40" i="18" s="1"/>
  <c r="AW63" i="15"/>
  <c r="AW63" i="18" s="1"/>
  <c r="AV68" i="15"/>
  <c r="AV68" i="18" s="1"/>
  <c r="AZ39" i="6"/>
  <c r="BA19" i="6"/>
  <c r="AX31" i="6" l="1"/>
  <c r="AX40" i="6" s="1"/>
  <c r="AW73" i="6"/>
  <c r="AY30" i="6"/>
  <c r="AY29" i="6"/>
  <c r="AU74" i="6"/>
  <c r="AU75"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72" i="6"/>
  <c r="AV65" i="6"/>
  <c r="AV67" i="6" s="1"/>
  <c r="AW56" i="6"/>
  <c r="AX47" i="6"/>
  <c r="AX10" i="6"/>
  <c r="AY9" i="6" s="1"/>
  <c r="AX70" i="6"/>
  <c r="AV62" i="6"/>
  <c r="AV53" i="6"/>
  <c r="AX61" i="6"/>
  <c r="AX52" i="6"/>
  <c r="AX19" i="18"/>
  <c r="AX19" i="15"/>
  <c r="AY51" i="6"/>
  <c r="AZ49" i="6"/>
  <c r="AX63" i="15"/>
  <c r="AX63" i="18" s="1"/>
  <c r="AX38" i="15"/>
  <c r="AX38" i="18" s="1"/>
  <c r="AX57" i="15"/>
  <c r="AX57" i="18" s="1"/>
  <c r="AX48" i="15"/>
  <c r="AX48" i="18" s="1"/>
  <c r="AX65" i="15"/>
  <c r="AX65" i="18" s="1"/>
  <c r="AX50" i="15"/>
  <c r="AX50" i="18" s="1"/>
  <c r="AX28" i="15"/>
  <c r="AX28" i="18" s="1"/>
  <c r="AX37" i="15"/>
  <c r="AX37" i="18" s="1"/>
  <c r="AX41" i="15"/>
  <c r="AX41" i="18" s="1"/>
  <c r="AX67" i="15"/>
  <c r="AX67" i="18" s="1"/>
  <c r="AX60" i="15"/>
  <c r="AX60" i="18" s="1"/>
  <c r="AX52" i="15"/>
  <c r="AX52" i="18" s="1"/>
  <c r="AX43" i="15"/>
  <c r="AX43" i="18" s="1"/>
  <c r="AX69" i="15"/>
  <c r="AX69" i="18" s="1"/>
  <c r="AX44" i="15"/>
  <c r="AX44" i="18" s="1"/>
  <c r="AX64" i="15"/>
  <c r="AX64" i="18" s="1"/>
  <c r="AX49" i="15"/>
  <c r="AX49" i="18" s="1"/>
  <c r="AX34" i="15"/>
  <c r="AX34" i="18" s="1"/>
  <c r="AX66" i="15"/>
  <c r="AX66" i="18" s="1"/>
  <c r="AW69" i="15"/>
  <c r="AW69" i="18" s="1"/>
  <c r="AX39" i="15"/>
  <c r="AX39" i="18" s="1"/>
  <c r="AX59" i="15"/>
  <c r="AX59" i="18" s="1"/>
  <c r="AX47" i="15"/>
  <c r="AX47" i="18" s="1"/>
  <c r="AX68" i="15"/>
  <c r="AX68" i="18" s="1"/>
  <c r="AX24" i="15"/>
  <c r="AX24" i="18" s="1"/>
  <c r="AX46" i="15"/>
  <c r="AX46" i="18" s="1"/>
  <c r="AX32" i="15"/>
  <c r="AX32" i="18" s="1"/>
  <c r="AX35" i="15"/>
  <c r="AX35" i="18" s="1"/>
  <c r="AX55" i="15"/>
  <c r="AX55" i="18" s="1"/>
  <c r="AX36" i="15"/>
  <c r="AX36" i="18" s="1"/>
  <c r="AX23" i="15"/>
  <c r="AX23" i="18" s="1"/>
  <c r="AX27" i="15"/>
  <c r="AX27" i="18" s="1"/>
  <c r="AX45" i="15"/>
  <c r="AX45" i="18" s="1"/>
  <c r="AX51" i="15"/>
  <c r="AX51" i="18" s="1"/>
  <c r="AX31" i="15"/>
  <c r="AX31" i="18" s="1"/>
  <c r="AX25" i="15"/>
  <c r="AX25" i="18" s="1"/>
  <c r="AX33" i="15"/>
  <c r="AX33" i="18" s="1"/>
  <c r="AX61" i="15"/>
  <c r="AX61" i="18" s="1"/>
  <c r="AX22" i="15"/>
  <c r="AX62" i="15"/>
  <c r="AX62" i="18" s="1"/>
  <c r="AX30" i="15"/>
  <c r="AX30" i="18" s="1"/>
  <c r="AX53" i="15"/>
  <c r="AX53" i="18" s="1"/>
  <c r="AX40" i="15"/>
  <c r="AX40" i="18" s="1"/>
  <c r="AX42" i="15"/>
  <c r="AX42" i="18" s="1"/>
  <c r="AX58" i="15"/>
  <c r="AX58" i="18" s="1"/>
  <c r="AX26" i="15"/>
  <c r="AX26" i="18" s="1"/>
  <c r="AX56" i="15"/>
  <c r="AX56" i="18" s="1"/>
  <c r="AX29" i="15"/>
  <c r="AX29" i="18" s="1"/>
  <c r="AX54" i="15"/>
  <c r="AX54" i="18" s="1"/>
  <c r="AW22" i="18"/>
  <c r="AW54" i="6"/>
  <c r="AW55" i="6" s="1"/>
  <c r="BA39" i="6"/>
  <c r="BB19" i="6"/>
  <c r="AY31" i="6" l="1"/>
  <c r="AY40" i="6" s="1"/>
  <c r="AZ30" i="6"/>
  <c r="AZ29" i="6"/>
  <c r="AV68"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71" i="6"/>
  <c r="AV74" i="6"/>
  <c r="AV72" i="6"/>
  <c r="AV75" i="6"/>
  <c r="AY70" i="6"/>
  <c r="AY10" i="6"/>
  <c r="AZ9" i="6" s="1"/>
  <c r="AY47" i="6"/>
  <c r="AX73" i="6"/>
  <c r="AX56" i="6"/>
  <c r="AY19" i="15"/>
  <c r="AZ51" i="6"/>
  <c r="BA49" i="6"/>
  <c r="AY19" i="18"/>
  <c r="AY61" i="6"/>
  <c r="AY52" i="6"/>
  <c r="AY61" i="15"/>
  <c r="AY61" i="18" s="1"/>
  <c r="AY68" i="15"/>
  <c r="AY68" i="18" s="1"/>
  <c r="AY60" i="15"/>
  <c r="AY60" i="18" s="1"/>
  <c r="AY33" i="15"/>
  <c r="AY33" i="18" s="1"/>
  <c r="AY62" i="15"/>
  <c r="AY62" i="18" s="1"/>
  <c r="AY38" i="15"/>
  <c r="AY38" i="18" s="1"/>
  <c r="AY65" i="15"/>
  <c r="AY65" i="18" s="1"/>
  <c r="AY59" i="15"/>
  <c r="AY59" i="18" s="1"/>
  <c r="AY47" i="15"/>
  <c r="AY47" i="18" s="1"/>
  <c r="AY51" i="15"/>
  <c r="AY51" i="18" s="1"/>
  <c r="AY39" i="15"/>
  <c r="AY39" i="18" s="1"/>
  <c r="AX70" i="15"/>
  <c r="AX70" i="18" s="1"/>
  <c r="AY48" i="15"/>
  <c r="AY48" i="18" s="1"/>
  <c r="AY70" i="15"/>
  <c r="AY70" i="18" s="1"/>
  <c r="AY45" i="15"/>
  <c r="AY45" i="18" s="1"/>
  <c r="AY52" i="15"/>
  <c r="AY52" i="18" s="1"/>
  <c r="AY43" i="15"/>
  <c r="AY43" i="18" s="1"/>
  <c r="AY49" i="15"/>
  <c r="AY49" i="18" s="1"/>
  <c r="AY64" i="15"/>
  <c r="AY64" i="18" s="1"/>
  <c r="AY63" i="15"/>
  <c r="AY63" i="18" s="1"/>
  <c r="AY53" i="15"/>
  <c r="AY53" i="18" s="1"/>
  <c r="AY24" i="15"/>
  <c r="AY24" i="18" s="1"/>
  <c r="AY36" i="15"/>
  <c r="AY36" i="18" s="1"/>
  <c r="AY40" i="15"/>
  <c r="AY40" i="18" s="1"/>
  <c r="AY28" i="15"/>
  <c r="AY28" i="18" s="1"/>
  <c r="AY27" i="15"/>
  <c r="AY27" i="18" s="1"/>
  <c r="AY54" i="15"/>
  <c r="AY54" i="18" s="1"/>
  <c r="AY25" i="15"/>
  <c r="AY25" i="18" s="1"/>
  <c r="AY42" i="15"/>
  <c r="AY42" i="18" s="1"/>
  <c r="AY46" i="15"/>
  <c r="AY46" i="18" s="1"/>
  <c r="AY58" i="15"/>
  <c r="AY58" i="18" s="1"/>
  <c r="AY50" i="15"/>
  <c r="AY50" i="18" s="1"/>
  <c r="AY26" i="15"/>
  <c r="AY26" i="18" s="1"/>
  <c r="AY69" i="15"/>
  <c r="AY69" i="18" s="1"/>
  <c r="AY34" i="15"/>
  <c r="AY34" i="18" s="1"/>
  <c r="AY67" i="15"/>
  <c r="AY67" i="18" s="1"/>
  <c r="AY55" i="15"/>
  <c r="AY55" i="18" s="1"/>
  <c r="AY35" i="15"/>
  <c r="AY35" i="18" s="1"/>
  <c r="AY57" i="15"/>
  <c r="AY57" i="18" s="1"/>
  <c r="AY37" i="15"/>
  <c r="AY37" i="18" s="1"/>
  <c r="AY44" i="15"/>
  <c r="AY44" i="18" s="1"/>
  <c r="AY31" i="15"/>
  <c r="AY31" i="18" s="1"/>
  <c r="AY41" i="15"/>
  <c r="AY41" i="18" s="1"/>
  <c r="AY29" i="15"/>
  <c r="AY29" i="18" s="1"/>
  <c r="AY32" i="15"/>
  <c r="AY32" i="18" s="1"/>
  <c r="AY30" i="15"/>
  <c r="AY30" i="18" s="1"/>
  <c r="AY22" i="15"/>
  <c r="AY56" i="15"/>
  <c r="AY56" i="18" s="1"/>
  <c r="AY23" i="15"/>
  <c r="AY23" i="18" s="1"/>
  <c r="AY66" i="15"/>
  <c r="AY66" i="18" s="1"/>
  <c r="AW62" i="6"/>
  <c r="AX22" i="18"/>
  <c r="AW65" i="6"/>
  <c r="AW67" i="6" s="1"/>
  <c r="AX54" i="6"/>
  <c r="AX55" i="6" s="1"/>
  <c r="AW53" i="6"/>
  <c r="BB39" i="6"/>
  <c r="BC19" i="6"/>
  <c r="AZ31" i="6" l="1"/>
  <c r="AZ40" i="6" s="1"/>
  <c r="BA29" i="6"/>
  <c r="BA30" i="6"/>
  <c r="AX65" i="6"/>
  <c r="AW20" i="14" s="1"/>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4" i="6"/>
  <c r="AY55" i="6" s="1"/>
  <c r="AZ47" i="6"/>
  <c r="AZ70" i="6"/>
  <c r="AZ10" i="6"/>
  <c r="BA9" i="6" s="1"/>
  <c r="AY73" i="6"/>
  <c r="AX53" i="6"/>
  <c r="AX62" i="6"/>
  <c r="AW74" i="6"/>
  <c r="AW71" i="6"/>
  <c r="AW68" i="6"/>
  <c r="AW75" i="6"/>
  <c r="AV20" i="14"/>
  <c r="AW72" i="6"/>
  <c r="AZ19" i="18"/>
  <c r="AZ19" i="15"/>
  <c r="BB49" i="6"/>
  <c r="BA51" i="6"/>
  <c r="AY22" i="18"/>
  <c r="AY56" i="6"/>
  <c r="AZ61" i="6"/>
  <c r="AZ52" i="6"/>
  <c r="AZ30" i="15"/>
  <c r="AZ30" i="18" s="1"/>
  <c r="AZ49" i="15"/>
  <c r="AZ49" i="18" s="1"/>
  <c r="AZ39" i="15"/>
  <c r="AZ39" i="18" s="1"/>
  <c r="AY71" i="15"/>
  <c r="AY71" i="18" s="1"/>
  <c r="AZ60" i="15"/>
  <c r="AZ60" i="18" s="1"/>
  <c r="AZ22" i="15"/>
  <c r="AZ51" i="15"/>
  <c r="AZ51" i="18" s="1"/>
  <c r="AZ29" i="15"/>
  <c r="AZ29" i="18" s="1"/>
  <c r="AZ34" i="15"/>
  <c r="AZ34" i="18" s="1"/>
  <c r="AZ41" i="15"/>
  <c r="AZ41" i="18" s="1"/>
  <c r="AZ53" i="15"/>
  <c r="AZ53" i="18" s="1"/>
  <c r="AZ42" i="15"/>
  <c r="AZ42" i="18" s="1"/>
  <c r="AZ46" i="15"/>
  <c r="AZ46" i="18" s="1"/>
  <c r="AZ56" i="15"/>
  <c r="AZ56" i="18" s="1"/>
  <c r="AZ44" i="15"/>
  <c r="AZ44" i="18" s="1"/>
  <c r="AZ69" i="15"/>
  <c r="AZ69" i="18" s="1"/>
  <c r="AZ58" i="15"/>
  <c r="AZ58" i="18" s="1"/>
  <c r="AZ70" i="15"/>
  <c r="AZ70" i="18" s="1"/>
  <c r="AZ67" i="15"/>
  <c r="AZ67" i="18" s="1"/>
  <c r="AZ28" i="15"/>
  <c r="AZ28" i="18" s="1"/>
  <c r="AZ54" i="15"/>
  <c r="AZ54" i="18" s="1"/>
  <c r="AZ66" i="15"/>
  <c r="AZ66" i="18" s="1"/>
  <c r="AZ64" i="15"/>
  <c r="AZ64" i="18" s="1"/>
  <c r="AZ59" i="15"/>
  <c r="AZ59" i="18" s="1"/>
  <c r="AZ68" i="15"/>
  <c r="AZ68" i="18" s="1"/>
  <c r="AZ57" i="15"/>
  <c r="AZ57" i="18" s="1"/>
  <c r="AZ50" i="15"/>
  <c r="AZ50" i="18" s="1"/>
  <c r="AZ23" i="15"/>
  <c r="AZ23" i="18" s="1"/>
  <c r="AZ48" i="15"/>
  <c r="AZ48" i="18" s="1"/>
  <c r="AZ26" i="15"/>
  <c r="AZ26" i="18" s="1"/>
  <c r="AZ62" i="15"/>
  <c r="AZ62" i="18" s="1"/>
  <c r="AZ55" i="15"/>
  <c r="AZ55" i="18" s="1"/>
  <c r="AZ37" i="15"/>
  <c r="AZ37" i="18" s="1"/>
  <c r="AZ61" i="15"/>
  <c r="AZ61" i="18" s="1"/>
  <c r="AZ31" i="15"/>
  <c r="AZ31" i="18" s="1"/>
  <c r="AZ25" i="15"/>
  <c r="AZ25" i="18" s="1"/>
  <c r="AZ65" i="15"/>
  <c r="AZ65" i="18" s="1"/>
  <c r="AZ63" i="15"/>
  <c r="AZ63" i="18" s="1"/>
  <c r="AZ43" i="15"/>
  <c r="AZ43" i="18" s="1"/>
  <c r="AZ47" i="15"/>
  <c r="AZ47" i="18" s="1"/>
  <c r="AZ35" i="15"/>
  <c r="AZ35" i="18" s="1"/>
  <c r="AZ27" i="15"/>
  <c r="AZ27" i="18" s="1"/>
  <c r="AZ71" i="15"/>
  <c r="AZ71" i="18" s="1"/>
  <c r="AZ32" i="15"/>
  <c r="AZ32" i="18" s="1"/>
  <c r="AZ24" i="15"/>
  <c r="AZ24" i="18" s="1"/>
  <c r="AZ33" i="15"/>
  <c r="AZ33" i="18" s="1"/>
  <c r="AZ45" i="15"/>
  <c r="AZ45" i="18" s="1"/>
  <c r="AZ38" i="15"/>
  <c r="AZ38" i="18" s="1"/>
  <c r="AZ36" i="15"/>
  <c r="AZ36" i="18" s="1"/>
  <c r="AZ40" i="15"/>
  <c r="AZ40" i="18" s="1"/>
  <c r="AZ52" i="15"/>
  <c r="AZ52" i="18" s="1"/>
  <c r="BC39" i="6"/>
  <c r="BD19" i="6"/>
  <c r="BA31" i="6" l="1"/>
  <c r="BA40" i="6" s="1"/>
  <c r="BB30" i="6"/>
  <c r="BB29" i="6"/>
  <c r="AZ56" i="6"/>
  <c r="AX72" i="6"/>
  <c r="AX75" i="6"/>
  <c r="AY53" i="6"/>
  <c r="AY65" i="6"/>
  <c r="AY67" i="6" s="1"/>
  <c r="AY74" i="6" s="1"/>
  <c r="AY62" i="6"/>
  <c r="AZ54" i="6"/>
  <c r="AZ55" i="6" s="1"/>
  <c r="BA47" i="6"/>
  <c r="BA70" i="6"/>
  <c r="BA10" i="6"/>
  <c r="BB9" i="6" s="1"/>
  <c r="AZ73" i="6"/>
  <c r="BA52" i="6"/>
  <c r="BA61" i="6"/>
  <c r="AZ22" i="18"/>
  <c r="BA19" i="15"/>
  <c r="BC49" i="6"/>
  <c r="BA19" i="18"/>
  <c r="BB51" i="6"/>
  <c r="BA55" i="15"/>
  <c r="BA55" i="18" s="1"/>
  <c r="BA32" i="15"/>
  <c r="BA32" i="18" s="1"/>
  <c r="BA65" i="15"/>
  <c r="BA65" i="18" s="1"/>
  <c r="BA58" i="15"/>
  <c r="BA58" i="18" s="1"/>
  <c r="BA60" i="15"/>
  <c r="BA60" i="18" s="1"/>
  <c r="BA23" i="15"/>
  <c r="BA23" i="18" s="1"/>
  <c r="BA66" i="15"/>
  <c r="BA66" i="18" s="1"/>
  <c r="BA61" i="15"/>
  <c r="BA61" i="18" s="1"/>
  <c r="BA30" i="15"/>
  <c r="BA30" i="18" s="1"/>
  <c r="BA47" i="15"/>
  <c r="BA47" i="18" s="1"/>
  <c r="BA31" i="15"/>
  <c r="BA31" i="18" s="1"/>
  <c r="BA68" i="15"/>
  <c r="BA68" i="18" s="1"/>
  <c r="BA25" i="15"/>
  <c r="BA25" i="18" s="1"/>
  <c r="BA35" i="15"/>
  <c r="BA35" i="18" s="1"/>
  <c r="BA52" i="15"/>
  <c r="BA52" i="18" s="1"/>
  <c r="BA71" i="15"/>
  <c r="BA71" i="18" s="1"/>
  <c r="BA41" i="15"/>
  <c r="BA41" i="18" s="1"/>
  <c r="BA43" i="15"/>
  <c r="BA43" i="18" s="1"/>
  <c r="BA27" i="15"/>
  <c r="BA27" i="18" s="1"/>
  <c r="BA63" i="15"/>
  <c r="BA63" i="18" s="1"/>
  <c r="BA44" i="15"/>
  <c r="BA44" i="18" s="1"/>
  <c r="BA50" i="15"/>
  <c r="BA50" i="18" s="1"/>
  <c r="BA24" i="15"/>
  <c r="BA24" i="18" s="1"/>
  <c r="BA40" i="15"/>
  <c r="BA40" i="18" s="1"/>
  <c r="BA37" i="15"/>
  <c r="BA37" i="18" s="1"/>
  <c r="AZ72" i="15"/>
  <c r="AZ72" i="18" s="1"/>
  <c r="BA36" i="15"/>
  <c r="BA36" i="18" s="1"/>
  <c r="BA49" i="15"/>
  <c r="BA49" i="18" s="1"/>
  <c r="BA33" i="15"/>
  <c r="BA33" i="18" s="1"/>
  <c r="BA39" i="15"/>
  <c r="BA39" i="18" s="1"/>
  <c r="BA48" i="15"/>
  <c r="BA48" i="18" s="1"/>
  <c r="BA53" i="15"/>
  <c r="BA53" i="18" s="1"/>
  <c r="BA70" i="15"/>
  <c r="BA70" i="18" s="1"/>
  <c r="BA59" i="15"/>
  <c r="BA59" i="18" s="1"/>
  <c r="BA42" i="15"/>
  <c r="BA42" i="18" s="1"/>
  <c r="BA57" i="15"/>
  <c r="BA57" i="18" s="1"/>
  <c r="BA28" i="15"/>
  <c r="BA28" i="18" s="1"/>
  <c r="BA51" i="15"/>
  <c r="BA51" i="18" s="1"/>
  <c r="BA38" i="15"/>
  <c r="BA38" i="18" s="1"/>
  <c r="BA46" i="15"/>
  <c r="BA46" i="18" s="1"/>
  <c r="BA29" i="15"/>
  <c r="BA29" i="18" s="1"/>
  <c r="BA54" i="15"/>
  <c r="BA54" i="18" s="1"/>
  <c r="BA56" i="15"/>
  <c r="BA56" i="18" s="1"/>
  <c r="BA34" i="15"/>
  <c r="BA34" i="18" s="1"/>
  <c r="BA22" i="15"/>
  <c r="BA26" i="15"/>
  <c r="BA26" i="18" s="1"/>
  <c r="BA45" i="15"/>
  <c r="BA45" i="18" s="1"/>
  <c r="BA62" i="15"/>
  <c r="BA62" i="18" s="1"/>
  <c r="BA72" i="15"/>
  <c r="BA72" i="18" s="1"/>
  <c r="BA67" i="15"/>
  <c r="BA67" i="18" s="1"/>
  <c r="BA64" i="15"/>
  <c r="BA64" i="18" s="1"/>
  <c r="BA69" i="15"/>
  <c r="BA69" i="18" s="1"/>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BD39" i="6"/>
  <c r="BE19" i="6"/>
  <c r="BB31" i="6" l="1"/>
  <c r="BB40" i="6" s="1"/>
  <c r="AZ65" i="6"/>
  <c r="AZ67" i="6" s="1"/>
  <c r="AZ71" i="6" s="1"/>
  <c r="BC30" i="6"/>
  <c r="BC29" i="6"/>
  <c r="AY75" i="6"/>
  <c r="AY71" i="6"/>
  <c r="AX20" i="14"/>
  <c r="AX69" i="14" s="1"/>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AY72" i="6"/>
  <c r="AZ53" i="6"/>
  <c r="AZ62" i="6"/>
  <c r="AX66" i="6"/>
  <c r="AX67" i="6" s="1"/>
  <c r="AX74" i="6" s="1"/>
  <c r="BB47" i="6"/>
  <c r="BB10" i="6"/>
  <c r="BC9" i="6" s="1"/>
  <c r="BB70" i="6"/>
  <c r="BA73" i="6"/>
  <c r="BB61" i="6"/>
  <c r="BB52" i="6"/>
  <c r="BB19" i="18"/>
  <c r="BB19" i="15"/>
  <c r="BC51" i="6"/>
  <c r="BD49" i="6"/>
  <c r="BA22" i="18"/>
  <c r="BB66" i="15"/>
  <c r="BB66" i="18" s="1"/>
  <c r="BB33" i="15"/>
  <c r="BB33" i="18" s="1"/>
  <c r="BB56" i="15"/>
  <c r="BB56" i="18" s="1"/>
  <c r="BB29" i="15"/>
  <c r="BB29" i="18" s="1"/>
  <c r="BB64" i="15"/>
  <c r="BB64" i="18" s="1"/>
  <c r="BB41" i="15"/>
  <c r="BB41" i="18" s="1"/>
  <c r="BB24" i="15"/>
  <c r="BB24" i="18" s="1"/>
  <c r="BB67" i="15"/>
  <c r="BB67" i="18" s="1"/>
  <c r="BB23" i="15"/>
  <c r="BB23" i="18" s="1"/>
  <c r="BB69" i="15"/>
  <c r="BB69" i="18" s="1"/>
  <c r="BB61" i="15"/>
  <c r="BB61" i="18" s="1"/>
  <c r="BA73" i="15"/>
  <c r="BA73" i="18" s="1"/>
  <c r="BB34" i="15"/>
  <c r="BB34" i="18" s="1"/>
  <c r="BB40" i="15"/>
  <c r="BB40" i="18" s="1"/>
  <c r="BB35" i="15"/>
  <c r="BB35" i="18" s="1"/>
  <c r="BB71" i="15"/>
  <c r="BB71" i="18" s="1"/>
  <c r="BB26" i="15"/>
  <c r="BB26" i="18" s="1"/>
  <c r="BB46" i="15"/>
  <c r="BB46" i="18" s="1"/>
  <c r="BB57" i="15"/>
  <c r="BB57" i="18" s="1"/>
  <c r="BB43" i="15"/>
  <c r="BB43" i="18" s="1"/>
  <c r="BB31" i="15"/>
  <c r="BB31" i="18" s="1"/>
  <c r="BB47" i="15"/>
  <c r="BB47" i="18" s="1"/>
  <c r="BB42" i="15"/>
  <c r="BB42" i="18" s="1"/>
  <c r="BB60" i="15"/>
  <c r="BB60" i="18" s="1"/>
  <c r="BB38" i="15"/>
  <c r="BB38" i="18" s="1"/>
  <c r="BB48" i="15"/>
  <c r="BB48" i="18" s="1"/>
  <c r="BB65" i="15"/>
  <c r="BB65" i="18" s="1"/>
  <c r="BB44" i="15"/>
  <c r="BB44" i="18" s="1"/>
  <c r="BB37" i="15"/>
  <c r="BB37" i="18" s="1"/>
  <c r="BB27" i="15"/>
  <c r="BB27" i="18" s="1"/>
  <c r="BB52" i="15"/>
  <c r="BB52" i="18" s="1"/>
  <c r="BB72" i="15"/>
  <c r="BB72" i="18" s="1"/>
  <c r="BB50" i="15"/>
  <c r="BB50" i="18" s="1"/>
  <c r="BB58" i="15"/>
  <c r="BB58" i="18" s="1"/>
  <c r="BB36" i="15"/>
  <c r="BB36" i="18" s="1"/>
  <c r="BB51" i="15"/>
  <c r="BB51" i="18" s="1"/>
  <c r="BB54" i="15"/>
  <c r="BB54" i="18" s="1"/>
  <c r="BB59" i="15"/>
  <c r="BB59" i="18" s="1"/>
  <c r="BB25" i="15"/>
  <c r="BB25" i="18" s="1"/>
  <c r="BB70" i="15"/>
  <c r="BB70" i="18" s="1"/>
  <c r="BB49" i="15"/>
  <c r="BB49" i="18" s="1"/>
  <c r="BB62" i="15"/>
  <c r="BB62" i="18" s="1"/>
  <c r="BB63" i="15"/>
  <c r="BB63" i="18" s="1"/>
  <c r="BB53" i="15"/>
  <c r="BB53" i="18" s="1"/>
  <c r="BB55" i="15"/>
  <c r="BB55" i="18" s="1"/>
  <c r="BB32" i="15"/>
  <c r="BB32" i="18" s="1"/>
  <c r="BB22" i="15"/>
  <c r="BB68" i="15"/>
  <c r="BB68" i="18" s="1"/>
  <c r="BB39" i="15"/>
  <c r="BB39" i="18" s="1"/>
  <c r="BB73" i="15"/>
  <c r="BB73" i="18" s="1"/>
  <c r="BB30" i="15"/>
  <c r="BB30" i="18" s="1"/>
  <c r="BB28" i="15"/>
  <c r="BB28" i="18" s="1"/>
  <c r="BB45" i="15"/>
  <c r="BB45" i="18" s="1"/>
  <c r="BA54" i="6"/>
  <c r="BA55" i="6" s="1"/>
  <c r="BA56" i="6"/>
  <c r="BE39" i="6"/>
  <c r="BF19" i="6"/>
  <c r="AY20" i="14" l="1"/>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72" i="6"/>
  <c r="BC31" i="6"/>
  <c r="BC40" i="6" s="1"/>
  <c r="AZ75" i="6"/>
  <c r="AZ74" i="6"/>
  <c r="BD29" i="6"/>
  <c r="BD30" i="6"/>
  <c r="AX68" i="6"/>
  <c r="AY68" i="6" s="1"/>
  <c r="AZ68" i="6" s="1"/>
  <c r="AX71" i="6"/>
  <c r="BC10" i="6"/>
  <c r="BD9" i="6" s="1"/>
  <c r="BC70" i="6"/>
  <c r="BC47" i="6"/>
  <c r="BB73" i="6"/>
  <c r="BB54" i="6"/>
  <c r="BB55" i="6" s="1"/>
  <c r="BB22" i="18"/>
  <c r="BB56" i="6"/>
  <c r="BA62" i="6"/>
  <c r="BC19" i="15"/>
  <c r="BE49" i="6"/>
  <c r="BD51" i="6"/>
  <c r="BC19" i="18"/>
  <c r="BC52" i="6"/>
  <c r="BC61" i="6"/>
  <c r="BC54" i="15"/>
  <c r="BC54" i="18" s="1"/>
  <c r="BC47" i="15"/>
  <c r="BC47" i="18" s="1"/>
  <c r="BC52" i="15"/>
  <c r="BC52" i="18" s="1"/>
  <c r="BC25" i="15"/>
  <c r="BC25" i="18" s="1"/>
  <c r="BC53" i="15"/>
  <c r="BC53" i="18" s="1"/>
  <c r="BC51" i="15"/>
  <c r="BC51" i="18" s="1"/>
  <c r="BC32" i="15"/>
  <c r="BC32" i="18" s="1"/>
  <c r="BC56" i="15"/>
  <c r="BC56" i="18" s="1"/>
  <c r="BC61" i="15"/>
  <c r="BC61" i="18" s="1"/>
  <c r="BC43" i="15"/>
  <c r="BC43" i="18" s="1"/>
  <c r="BC24" i="15"/>
  <c r="BC24" i="18" s="1"/>
  <c r="BC62" i="15"/>
  <c r="BC62" i="18" s="1"/>
  <c r="BC71" i="15"/>
  <c r="BC71" i="18" s="1"/>
  <c r="BC45" i="15"/>
  <c r="BC45" i="18" s="1"/>
  <c r="BC36" i="15"/>
  <c r="BC36" i="18" s="1"/>
  <c r="BC69" i="15"/>
  <c r="BC69" i="18" s="1"/>
  <c r="BB74" i="15"/>
  <c r="BB74" i="18" s="1"/>
  <c r="BC74" i="15"/>
  <c r="BC74" i="18" s="1"/>
  <c r="BC59" i="15"/>
  <c r="BC59" i="18" s="1"/>
  <c r="BC49" i="15"/>
  <c r="BC49" i="18" s="1"/>
  <c r="BC41" i="15"/>
  <c r="BC41" i="18" s="1"/>
  <c r="BC35" i="15"/>
  <c r="BC35" i="18" s="1"/>
  <c r="BC33" i="15"/>
  <c r="BC33" i="18" s="1"/>
  <c r="BC46" i="15"/>
  <c r="BC46" i="18" s="1"/>
  <c r="BC65" i="15"/>
  <c r="BC65" i="18" s="1"/>
  <c r="BC60" i="15"/>
  <c r="BC60" i="18" s="1"/>
  <c r="BC58" i="15"/>
  <c r="BC58" i="18" s="1"/>
  <c r="BC50" i="15"/>
  <c r="BC50" i="18" s="1"/>
  <c r="BC23" i="15"/>
  <c r="BC23" i="18" s="1"/>
  <c r="BC26" i="15"/>
  <c r="BC26" i="18" s="1"/>
  <c r="BC57" i="15"/>
  <c r="BC57" i="18" s="1"/>
  <c r="BC42" i="15"/>
  <c r="BC42" i="18" s="1"/>
  <c r="BC31" i="15"/>
  <c r="BC31" i="18" s="1"/>
  <c r="BC63" i="15"/>
  <c r="BC63" i="18" s="1"/>
  <c r="BC72" i="15"/>
  <c r="BC72" i="18" s="1"/>
  <c r="BC30" i="15"/>
  <c r="BC30" i="18" s="1"/>
  <c r="BC37" i="15"/>
  <c r="BC37" i="18" s="1"/>
  <c r="BC55" i="15"/>
  <c r="BC55" i="18" s="1"/>
  <c r="BC70" i="15"/>
  <c r="BC70" i="18" s="1"/>
  <c r="BC48" i="15"/>
  <c r="BC48" i="18" s="1"/>
  <c r="BC27" i="15"/>
  <c r="BC27" i="18" s="1"/>
  <c r="BC40" i="15"/>
  <c r="BC40" i="18" s="1"/>
  <c r="BC28" i="15"/>
  <c r="BC28" i="18" s="1"/>
  <c r="BC64" i="15"/>
  <c r="BC64" i="18" s="1"/>
  <c r="BC22" i="15"/>
  <c r="BC66" i="15"/>
  <c r="BC66" i="18" s="1"/>
  <c r="BC34" i="15"/>
  <c r="BC34" i="18" s="1"/>
  <c r="BC38" i="15"/>
  <c r="BC38" i="18" s="1"/>
  <c r="BC44" i="15"/>
  <c r="BC44" i="18" s="1"/>
  <c r="BC67" i="15"/>
  <c r="BC67" i="18" s="1"/>
  <c r="BC73" i="15"/>
  <c r="BC73" i="18" s="1"/>
  <c r="BC68" i="15"/>
  <c r="BC68" i="18" s="1"/>
  <c r="BC29" i="15"/>
  <c r="BC29" i="18" s="1"/>
  <c r="BC39" i="15"/>
  <c r="BC39" i="18" s="1"/>
  <c r="BA53" i="6"/>
  <c r="BA65" i="6"/>
  <c r="BA67" i="6" s="1"/>
  <c r="BF39" i="6"/>
  <c r="BG19" i="6"/>
  <c r="BD31" i="6" l="1"/>
  <c r="BD40" i="6" s="1"/>
  <c r="BC73" i="6"/>
  <c r="BE29" i="6"/>
  <c r="BE30" i="6"/>
  <c r="BB53" i="6"/>
  <c r="BD10" i="6"/>
  <c r="BE9" i="6" s="1"/>
  <c r="BD47" i="6"/>
  <c r="BD70" i="6"/>
  <c r="BB62" i="6"/>
  <c r="BA71" i="6"/>
  <c r="BA74" i="6"/>
  <c r="BA68" i="6"/>
  <c r="BD52" i="6"/>
  <c r="BD61" i="6"/>
  <c r="BD19" i="18"/>
  <c r="BD19" i="15"/>
  <c r="BF49" i="6"/>
  <c r="BE51" i="6"/>
  <c r="BA72" i="6"/>
  <c r="AZ20" i="14"/>
  <c r="BA75" i="6"/>
  <c r="BD69" i="15"/>
  <c r="BD69" i="18" s="1"/>
  <c r="BD31" i="15"/>
  <c r="BD31" i="18" s="1"/>
  <c r="BD25" i="15"/>
  <c r="BD25" i="18" s="1"/>
  <c r="BD65" i="15"/>
  <c r="BD65" i="18" s="1"/>
  <c r="BD28" i="15"/>
  <c r="BD28" i="18" s="1"/>
  <c r="BD73" i="15"/>
  <c r="BD73" i="18" s="1"/>
  <c r="BD42" i="15"/>
  <c r="BD42" i="18" s="1"/>
  <c r="BD40" i="15"/>
  <c r="BD40" i="18" s="1"/>
  <c r="BD33" i="15"/>
  <c r="BD33" i="18" s="1"/>
  <c r="BD45" i="15"/>
  <c r="BD45" i="18" s="1"/>
  <c r="BD41" i="15"/>
  <c r="BD41" i="18" s="1"/>
  <c r="BD27" i="15"/>
  <c r="BD27" i="18" s="1"/>
  <c r="BD63" i="15"/>
  <c r="BD63" i="18" s="1"/>
  <c r="BD36" i="15"/>
  <c r="BD36" i="18" s="1"/>
  <c r="BD62" i="15"/>
  <c r="BD62" i="18" s="1"/>
  <c r="BD38" i="15"/>
  <c r="BD38" i="18" s="1"/>
  <c r="BD24" i="15"/>
  <c r="BD24" i="18" s="1"/>
  <c r="BD29" i="15"/>
  <c r="BD29" i="18" s="1"/>
  <c r="BD72" i="15"/>
  <c r="BD72" i="18" s="1"/>
  <c r="BD70" i="15"/>
  <c r="BD70" i="18" s="1"/>
  <c r="BD52" i="15"/>
  <c r="BD52" i="18" s="1"/>
  <c r="BD23" i="15"/>
  <c r="BD23" i="18" s="1"/>
  <c r="BD58" i="15"/>
  <c r="BD58" i="18" s="1"/>
  <c r="BD49" i="15"/>
  <c r="BD49" i="18" s="1"/>
  <c r="BD75" i="15"/>
  <c r="BD75" i="18" s="1"/>
  <c r="BD34" i="15"/>
  <c r="BD34" i="18" s="1"/>
  <c r="BD39" i="15"/>
  <c r="BD39" i="18" s="1"/>
  <c r="BD43" i="15"/>
  <c r="BD43" i="18" s="1"/>
  <c r="BD44" i="15"/>
  <c r="BD44" i="18" s="1"/>
  <c r="BD50" i="15"/>
  <c r="BD50" i="18" s="1"/>
  <c r="BD54" i="15"/>
  <c r="BD54" i="18" s="1"/>
  <c r="BD60" i="15"/>
  <c r="BD60" i="18" s="1"/>
  <c r="BD51" i="15"/>
  <c r="BD51" i="18" s="1"/>
  <c r="BD68" i="15"/>
  <c r="BD68" i="18" s="1"/>
  <c r="BD71" i="15"/>
  <c r="BD71" i="18" s="1"/>
  <c r="BD48" i="15"/>
  <c r="BD48" i="18" s="1"/>
  <c r="BD47" i="15"/>
  <c r="BD47" i="18" s="1"/>
  <c r="BD61" i="15"/>
  <c r="BD61" i="18" s="1"/>
  <c r="BD32" i="15"/>
  <c r="BD32" i="18" s="1"/>
  <c r="BD26" i="15"/>
  <c r="BD26" i="18" s="1"/>
  <c r="BD57" i="15"/>
  <c r="BD57" i="18" s="1"/>
  <c r="BD56" i="15"/>
  <c r="BD56" i="18" s="1"/>
  <c r="BD53" i="15"/>
  <c r="BD53" i="18" s="1"/>
  <c r="BD55" i="15"/>
  <c r="BD55" i="18" s="1"/>
  <c r="BD59" i="15"/>
  <c r="BD59" i="18" s="1"/>
  <c r="BD74" i="15"/>
  <c r="BD74" i="18" s="1"/>
  <c r="BD66" i="15"/>
  <c r="BD66" i="18" s="1"/>
  <c r="BD37" i="15"/>
  <c r="BD37" i="18" s="1"/>
  <c r="BD67" i="15"/>
  <c r="BD67" i="18" s="1"/>
  <c r="BD64" i="15"/>
  <c r="BD64" i="18" s="1"/>
  <c r="BD30" i="15"/>
  <c r="BD30" i="18" s="1"/>
  <c r="BD22" i="15"/>
  <c r="BD35" i="15"/>
  <c r="BD35" i="18" s="1"/>
  <c r="BC75" i="15"/>
  <c r="BC75" i="18" s="1"/>
  <c r="BD46" i="15"/>
  <c r="BD46" i="18" s="1"/>
  <c r="BC22" i="18"/>
  <c r="BC54" i="6"/>
  <c r="BC55" i="6" s="1"/>
  <c r="BC56" i="6"/>
  <c r="BB65" i="6"/>
  <c r="BB67" i="6" s="1"/>
  <c r="BG39" i="6"/>
  <c r="BH19" i="6"/>
  <c r="BE31" i="6" l="1"/>
  <c r="BE40" i="6" s="1"/>
  <c r="BD73" i="6"/>
  <c r="BF30" i="6"/>
  <c r="BF29" i="6"/>
  <c r="BD54" i="6"/>
  <c r="BD55" i="6" s="1"/>
  <c r="BE70" i="6"/>
  <c r="BE10" i="6"/>
  <c r="BF9" i="6" s="1"/>
  <c r="BE47" i="6"/>
  <c r="BC62" i="6"/>
  <c r="BD56" i="6"/>
  <c r="BC53" i="6"/>
  <c r="AZ71" i="14"/>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E52" i="6"/>
  <c r="BE61" i="6"/>
  <c r="BB75" i="6"/>
  <c r="BB72"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BC65" i="6"/>
  <c r="BC67" i="6" s="1"/>
  <c r="BE19" i="18"/>
  <c r="BE19" i="15"/>
  <c r="BG49" i="6"/>
  <c r="BF51" i="6"/>
  <c r="BE26" i="15"/>
  <c r="BE26" i="18" s="1"/>
  <c r="BE57" i="15"/>
  <c r="BE57" i="18" s="1"/>
  <c r="BE53" i="15"/>
  <c r="BE53" i="18" s="1"/>
  <c r="BE58" i="15"/>
  <c r="BE58" i="18" s="1"/>
  <c r="BE64" i="15"/>
  <c r="BE64" i="18" s="1"/>
  <c r="BE70" i="15"/>
  <c r="BE70" i="18" s="1"/>
  <c r="BE54" i="15"/>
  <c r="BE54" i="18" s="1"/>
  <c r="BE56" i="15"/>
  <c r="BE56" i="18" s="1"/>
  <c r="BE45" i="15"/>
  <c r="BE45" i="18" s="1"/>
  <c r="BE43" i="15"/>
  <c r="BE43" i="18" s="1"/>
  <c r="BE71" i="15"/>
  <c r="BE71" i="18" s="1"/>
  <c r="BE68" i="15"/>
  <c r="BE68" i="18" s="1"/>
  <c r="BE29" i="15"/>
  <c r="BE29" i="18" s="1"/>
  <c r="BE65" i="15"/>
  <c r="BE65" i="18" s="1"/>
  <c r="BE60" i="15"/>
  <c r="BE60" i="18" s="1"/>
  <c r="BE35" i="15"/>
  <c r="BE35" i="18" s="1"/>
  <c r="BE37" i="15"/>
  <c r="BE37" i="18" s="1"/>
  <c r="BE76" i="15"/>
  <c r="BE76" i="18" s="1"/>
  <c r="BE33" i="15"/>
  <c r="BE33" i="18" s="1"/>
  <c r="BE41" i="15"/>
  <c r="BE41" i="18" s="1"/>
  <c r="BE38" i="15"/>
  <c r="BE38" i="18" s="1"/>
  <c r="BE22" i="15"/>
  <c r="BE73" i="15"/>
  <c r="BE73" i="18" s="1"/>
  <c r="BE44" i="15"/>
  <c r="BE44" i="18" s="1"/>
  <c r="BE48" i="15"/>
  <c r="BE48" i="18" s="1"/>
  <c r="BE32" i="15"/>
  <c r="BE32" i="18" s="1"/>
  <c r="BE55" i="15"/>
  <c r="BE55" i="18" s="1"/>
  <c r="BE51" i="15"/>
  <c r="BE51" i="18" s="1"/>
  <c r="BE28" i="15"/>
  <c r="BE28" i="18" s="1"/>
  <c r="BE46" i="15"/>
  <c r="BE46" i="18" s="1"/>
  <c r="BE24" i="15"/>
  <c r="BE24" i="18" s="1"/>
  <c r="BE67" i="15"/>
  <c r="BE67" i="18" s="1"/>
  <c r="BE30" i="15"/>
  <c r="BE30" i="18" s="1"/>
  <c r="BE75" i="15"/>
  <c r="BE75" i="18" s="1"/>
  <c r="BE39" i="15"/>
  <c r="BE39" i="18" s="1"/>
  <c r="BE49" i="15"/>
  <c r="BE49" i="18" s="1"/>
  <c r="BE42" i="15"/>
  <c r="BE42" i="18" s="1"/>
  <c r="BE52" i="15"/>
  <c r="BE52" i="18" s="1"/>
  <c r="BE36" i="15"/>
  <c r="BE36" i="18" s="1"/>
  <c r="BE23" i="15"/>
  <c r="BE23" i="18" s="1"/>
  <c r="BE66" i="15"/>
  <c r="BE66" i="18" s="1"/>
  <c r="BE34" i="15"/>
  <c r="BE34" i="18" s="1"/>
  <c r="BE27" i="15"/>
  <c r="BE27" i="18" s="1"/>
  <c r="BE62" i="15"/>
  <c r="BE62" i="18" s="1"/>
  <c r="BE50" i="15"/>
  <c r="BE50" i="18" s="1"/>
  <c r="BE61" i="15"/>
  <c r="BE61" i="18" s="1"/>
  <c r="BE72" i="15"/>
  <c r="BE72" i="18" s="1"/>
  <c r="BE69" i="15"/>
  <c r="BE69" i="18" s="1"/>
  <c r="BE59" i="15"/>
  <c r="BE59" i="18" s="1"/>
  <c r="BD76" i="15"/>
  <c r="BD76" i="18" s="1"/>
  <c r="BE31" i="15"/>
  <c r="BE31" i="18" s="1"/>
  <c r="BE74" i="15"/>
  <c r="BE74" i="18" s="1"/>
  <c r="BE40" i="15"/>
  <c r="BE40" i="18" s="1"/>
  <c r="BE63" i="15"/>
  <c r="BE63" i="18" s="1"/>
  <c r="BE25" i="15"/>
  <c r="BE25" i="18" s="1"/>
  <c r="BE47" i="15"/>
  <c r="BE47" i="18" s="1"/>
  <c r="BB71" i="6"/>
  <c r="BB74" i="6"/>
  <c r="BB68" i="6"/>
  <c r="BD22" i="18"/>
  <c r="BH39" i="6"/>
  <c r="BI19" i="6"/>
  <c r="BF31" i="6" l="1"/>
  <c r="BF40" i="6" s="1"/>
  <c r="BG30" i="6"/>
  <c r="BG29" i="6"/>
  <c r="BD65" i="6"/>
  <c r="BC20" i="14" s="1"/>
  <c r="BC74" i="14" s="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D62" i="6"/>
  <c r="BD53" i="6"/>
  <c r="BE73" i="6"/>
  <c r="BF10" i="6"/>
  <c r="BG9" i="6" s="1"/>
  <c r="BF70" i="6"/>
  <c r="BF47" i="6"/>
  <c r="BC68" i="6"/>
  <c r="BE54" i="6"/>
  <c r="BE55" i="6" s="1"/>
  <c r="BF61" i="6"/>
  <c r="BF52" i="6"/>
  <c r="BE56" i="6"/>
  <c r="BF19" i="18"/>
  <c r="BF19" i="15"/>
  <c r="BH49" i="6"/>
  <c r="BG51" i="6"/>
  <c r="BF54" i="15"/>
  <c r="BF54" i="18" s="1"/>
  <c r="BF34" i="15"/>
  <c r="BF34" i="18" s="1"/>
  <c r="BF66" i="15"/>
  <c r="BF66" i="18" s="1"/>
  <c r="BF65" i="15"/>
  <c r="BF65" i="18" s="1"/>
  <c r="BF47" i="15"/>
  <c r="BF47" i="18" s="1"/>
  <c r="BF44" i="15"/>
  <c r="BF44" i="18" s="1"/>
  <c r="BF40" i="15"/>
  <c r="BF40" i="18" s="1"/>
  <c r="BF59" i="15"/>
  <c r="BF59" i="18" s="1"/>
  <c r="BF57" i="15"/>
  <c r="BF57" i="18" s="1"/>
  <c r="BF43" i="15"/>
  <c r="BF43" i="18" s="1"/>
  <c r="BF32" i="15"/>
  <c r="BF32" i="18" s="1"/>
  <c r="BF41" i="15"/>
  <c r="BF41" i="18" s="1"/>
  <c r="BF52" i="15"/>
  <c r="BF52" i="18" s="1"/>
  <c r="BF28" i="15"/>
  <c r="BF28" i="18" s="1"/>
  <c r="BF71" i="15"/>
  <c r="BF71" i="18" s="1"/>
  <c r="BF53" i="15"/>
  <c r="BF53" i="18" s="1"/>
  <c r="BF42" i="15"/>
  <c r="BF42" i="18" s="1"/>
  <c r="BF60" i="15"/>
  <c r="BF60" i="18" s="1"/>
  <c r="BF38" i="15"/>
  <c r="BF38" i="18" s="1"/>
  <c r="BF46" i="15"/>
  <c r="BF46" i="18" s="1"/>
  <c r="BF27" i="15"/>
  <c r="BF27" i="18" s="1"/>
  <c r="BF31" i="15"/>
  <c r="BF31" i="18" s="1"/>
  <c r="BF35" i="15"/>
  <c r="BF35" i="18" s="1"/>
  <c r="BE77" i="15"/>
  <c r="BE77" i="18" s="1"/>
  <c r="BF67" i="15"/>
  <c r="BF67" i="18" s="1"/>
  <c r="BF50" i="15"/>
  <c r="BF50" i="18" s="1"/>
  <c r="BF76" i="15"/>
  <c r="BF76" i="18" s="1"/>
  <c r="BF55" i="15"/>
  <c r="BF55" i="18" s="1"/>
  <c r="BF49" i="15"/>
  <c r="BF49" i="18" s="1"/>
  <c r="BF22" i="15"/>
  <c r="BF51" i="15"/>
  <c r="BF51" i="18" s="1"/>
  <c r="BF23" i="15"/>
  <c r="BF23" i="18" s="1"/>
  <c r="BF48" i="15"/>
  <c r="BF48" i="18" s="1"/>
  <c r="BF30" i="15"/>
  <c r="BF30" i="18" s="1"/>
  <c r="BF68" i="15"/>
  <c r="BF68" i="18" s="1"/>
  <c r="BF25" i="15"/>
  <c r="BF25" i="18" s="1"/>
  <c r="BF61" i="15"/>
  <c r="BF61" i="18" s="1"/>
  <c r="BF69" i="15"/>
  <c r="BF69" i="18" s="1"/>
  <c r="BF77" i="15"/>
  <c r="BF77" i="18" s="1"/>
  <c r="BF24" i="15"/>
  <c r="BF24" i="18" s="1"/>
  <c r="BF33" i="15"/>
  <c r="BF33" i="18" s="1"/>
  <c r="BF37" i="15"/>
  <c r="BF37" i="18" s="1"/>
  <c r="BF70" i="15"/>
  <c r="BF70" i="18" s="1"/>
  <c r="BF75" i="15"/>
  <c r="BF75" i="18" s="1"/>
  <c r="BF39" i="15"/>
  <c r="BF39" i="18" s="1"/>
  <c r="BF45" i="15"/>
  <c r="BF45" i="18" s="1"/>
  <c r="BF36" i="15"/>
  <c r="BF36" i="18" s="1"/>
  <c r="BF74" i="15"/>
  <c r="BF74" i="18" s="1"/>
  <c r="BF64" i="15"/>
  <c r="BF64" i="18" s="1"/>
  <c r="BF26" i="15"/>
  <c r="BF26" i="18" s="1"/>
  <c r="BF63" i="15"/>
  <c r="BF63" i="18" s="1"/>
  <c r="BF58" i="15"/>
  <c r="BF58" i="18" s="1"/>
  <c r="BF72" i="15"/>
  <c r="BF72" i="18" s="1"/>
  <c r="BF29" i="15"/>
  <c r="BF29" i="18" s="1"/>
  <c r="BF62" i="15"/>
  <c r="BF62" i="18" s="1"/>
  <c r="BF56" i="15"/>
  <c r="BF56" i="18" s="1"/>
  <c r="BF73" i="15"/>
  <c r="BF73" i="18" s="1"/>
  <c r="BC72" i="6"/>
  <c r="BB20" i="14"/>
  <c r="BC75" i="6"/>
  <c r="BC71" i="6"/>
  <c r="BC74" i="6"/>
  <c r="BE22" i="18"/>
  <c r="BI39" i="6"/>
  <c r="BJ19" i="6"/>
  <c r="BG31" i="6" l="1"/>
  <c r="BG40" i="6" s="1"/>
  <c r="BH29" i="6"/>
  <c r="BH30" i="6"/>
  <c r="BD72" i="6"/>
  <c r="BD75" i="6"/>
  <c r="BF56" i="6"/>
  <c r="BE62" i="6"/>
  <c r="BF54" i="6"/>
  <c r="BF55" i="6" s="1"/>
  <c r="BG70" i="6"/>
  <c r="BG10" i="6"/>
  <c r="BH9" i="6" s="1"/>
  <c r="BG47" i="6"/>
  <c r="BF73" i="6"/>
  <c r="BE53" i="6"/>
  <c r="BG61" i="6"/>
  <c r="BG52" i="6"/>
  <c r="BF22" i="18"/>
  <c r="BI49" i="6"/>
  <c r="BH51" i="6"/>
  <c r="BG19" i="15"/>
  <c r="BG19" i="18"/>
  <c r="BG50" i="15"/>
  <c r="BG50" i="18" s="1"/>
  <c r="BG26" i="15"/>
  <c r="BG26" i="18" s="1"/>
  <c r="BG45" i="15"/>
  <c r="BG45" i="18" s="1"/>
  <c r="BG52" i="15"/>
  <c r="BG52" i="18" s="1"/>
  <c r="BG34" i="15"/>
  <c r="BG34" i="18" s="1"/>
  <c r="BG47" i="15"/>
  <c r="BG47" i="18" s="1"/>
  <c r="BG27" i="15"/>
  <c r="BG27" i="18" s="1"/>
  <c r="BG58" i="15"/>
  <c r="BG58" i="18" s="1"/>
  <c r="BG66" i="15"/>
  <c r="BG66" i="18" s="1"/>
  <c r="BG33" i="15"/>
  <c r="BG33" i="18" s="1"/>
  <c r="BG71" i="15"/>
  <c r="BG71" i="18" s="1"/>
  <c r="BG30" i="15"/>
  <c r="BG30" i="18" s="1"/>
  <c r="BG57" i="15"/>
  <c r="BG57" i="18" s="1"/>
  <c r="BG54" i="15"/>
  <c r="BG54" i="18" s="1"/>
  <c r="BG73" i="15"/>
  <c r="BG73" i="18" s="1"/>
  <c r="BG68" i="15"/>
  <c r="BG68" i="18" s="1"/>
  <c r="BG41" i="15"/>
  <c r="BG41" i="18" s="1"/>
  <c r="BG77" i="15"/>
  <c r="BG77" i="18" s="1"/>
  <c r="BG29" i="15"/>
  <c r="BG29" i="18" s="1"/>
  <c r="BG76" i="15"/>
  <c r="BG76" i="18" s="1"/>
  <c r="BG46" i="15"/>
  <c r="BG46" i="18" s="1"/>
  <c r="BG48" i="15"/>
  <c r="BG48" i="18" s="1"/>
  <c r="BG74" i="15"/>
  <c r="BG74" i="18" s="1"/>
  <c r="BG25" i="15"/>
  <c r="BG25" i="18" s="1"/>
  <c r="BG37" i="15"/>
  <c r="BG37" i="18" s="1"/>
  <c r="BG53" i="15"/>
  <c r="BG53" i="18" s="1"/>
  <c r="BG56" i="15"/>
  <c r="BG56" i="18" s="1"/>
  <c r="BG70" i="15"/>
  <c r="BG70" i="18" s="1"/>
  <c r="BG36" i="15"/>
  <c r="BG36" i="18" s="1"/>
  <c r="BG42" i="15"/>
  <c r="BG42" i="18" s="1"/>
  <c r="BG38" i="15"/>
  <c r="BG38" i="18" s="1"/>
  <c r="BG65" i="15"/>
  <c r="BG65" i="18" s="1"/>
  <c r="BG64" i="15"/>
  <c r="BG64" i="18" s="1"/>
  <c r="BG23" i="15"/>
  <c r="BG23" i="18" s="1"/>
  <c r="BG63" i="15"/>
  <c r="BG63" i="18" s="1"/>
  <c r="BG44" i="15"/>
  <c r="BG44" i="18" s="1"/>
  <c r="BG35" i="15"/>
  <c r="BG35" i="18" s="1"/>
  <c r="BG24" i="15"/>
  <c r="BG24" i="18" s="1"/>
  <c r="BG72" i="15"/>
  <c r="BG72" i="18" s="1"/>
  <c r="BG59" i="15"/>
  <c r="BG59" i="18" s="1"/>
  <c r="BG28" i="15"/>
  <c r="BG28" i="18" s="1"/>
  <c r="BF78" i="15"/>
  <c r="BF78" i="18" s="1"/>
  <c r="BG51" i="15"/>
  <c r="BG51" i="18" s="1"/>
  <c r="BG39" i="15"/>
  <c r="BG39" i="18" s="1"/>
  <c r="BG60" i="15"/>
  <c r="BG60" i="18" s="1"/>
  <c r="BG61" i="15"/>
  <c r="BG61" i="18" s="1"/>
  <c r="BG22" i="15"/>
  <c r="BG43" i="15"/>
  <c r="BG43" i="18" s="1"/>
  <c r="BG31" i="15"/>
  <c r="BG31" i="18" s="1"/>
  <c r="BG78" i="15"/>
  <c r="BG78" i="18" s="1"/>
  <c r="BG32" i="15"/>
  <c r="BG32" i="18" s="1"/>
  <c r="BG75" i="15"/>
  <c r="BG75" i="18" s="1"/>
  <c r="BG69" i="15"/>
  <c r="BG69" i="18" s="1"/>
  <c r="BG49" i="15"/>
  <c r="BG49" i="18" s="1"/>
  <c r="BG67" i="15"/>
  <c r="BG67" i="18" s="1"/>
  <c r="BG55" i="15"/>
  <c r="BG55" i="18" s="1"/>
  <c r="BG40" i="15"/>
  <c r="BG40" i="18" s="1"/>
  <c r="BG62" i="15"/>
  <c r="BG62" i="18" s="1"/>
  <c r="BB73" i="14"/>
  <c r="BC73" i="14" s="1"/>
  <c r="BE65" i="6"/>
  <c r="BE67" i="6" s="1"/>
  <c r="BJ39" i="6"/>
  <c r="BK19" i="6"/>
  <c r="BH31" i="6" l="1"/>
  <c r="BH40" i="6" s="1"/>
  <c r="BI29" i="6"/>
  <c r="BI30" i="6"/>
  <c r="BF62" i="6"/>
  <c r="BF53" i="6"/>
  <c r="BF65" i="6"/>
  <c r="BF67" i="6" s="1"/>
  <c r="BF71" i="6" s="1"/>
  <c r="BH47" i="6"/>
  <c r="BH70" i="6"/>
  <c r="BH10" i="6"/>
  <c r="BI9" i="6" s="1"/>
  <c r="BG73" i="6"/>
  <c r="BE74" i="6"/>
  <c r="BE71" i="6"/>
  <c r="BG22" i="18"/>
  <c r="BH74" i="15"/>
  <c r="BH74" i="18" s="1"/>
  <c r="BH44" i="15"/>
  <c r="BH44" i="18" s="1"/>
  <c r="BH45" i="15"/>
  <c r="BH45" i="18" s="1"/>
  <c r="BH69" i="15"/>
  <c r="BH69" i="18" s="1"/>
  <c r="BH24" i="15"/>
  <c r="BH24" i="18" s="1"/>
  <c r="BH70" i="15"/>
  <c r="BH70" i="18" s="1"/>
  <c r="BH76" i="15"/>
  <c r="BH76" i="18" s="1"/>
  <c r="BH78" i="15"/>
  <c r="BH78" i="18" s="1"/>
  <c r="BH23" i="15"/>
  <c r="BH23" i="18" s="1"/>
  <c r="BH36" i="15"/>
  <c r="BH36" i="18" s="1"/>
  <c r="BH49" i="15"/>
  <c r="BH49" i="18" s="1"/>
  <c r="BH22" i="15"/>
  <c r="BH38" i="15"/>
  <c r="BH38" i="18" s="1"/>
  <c r="BH72" i="15"/>
  <c r="BH72" i="18" s="1"/>
  <c r="BH47" i="15"/>
  <c r="BH47" i="18" s="1"/>
  <c r="BH57" i="15"/>
  <c r="BH57" i="18" s="1"/>
  <c r="BH58" i="15"/>
  <c r="BH58" i="18" s="1"/>
  <c r="BH35" i="15"/>
  <c r="BH35" i="18" s="1"/>
  <c r="BH65" i="15"/>
  <c r="BH65" i="18" s="1"/>
  <c r="BH67" i="15"/>
  <c r="BH67" i="18" s="1"/>
  <c r="BH51" i="15"/>
  <c r="BH51" i="18" s="1"/>
  <c r="BH32" i="15"/>
  <c r="BH32" i="18" s="1"/>
  <c r="BH63" i="15"/>
  <c r="BH63" i="18" s="1"/>
  <c r="BH54" i="15"/>
  <c r="BH54" i="18" s="1"/>
  <c r="BH46" i="15"/>
  <c r="BH46" i="18" s="1"/>
  <c r="BH71" i="15"/>
  <c r="BH71" i="18" s="1"/>
  <c r="BH77" i="15"/>
  <c r="BH77" i="18" s="1"/>
  <c r="BH73" i="15"/>
  <c r="BH73" i="18" s="1"/>
  <c r="BG79" i="15"/>
  <c r="BG79" i="18" s="1"/>
  <c r="BH48" i="15"/>
  <c r="BH48" i="18" s="1"/>
  <c r="BH61" i="15"/>
  <c r="BH61" i="18" s="1"/>
  <c r="BH59" i="15"/>
  <c r="BH59" i="18" s="1"/>
  <c r="BH56" i="15"/>
  <c r="BH56" i="18" s="1"/>
  <c r="BH26" i="15"/>
  <c r="BH26" i="18" s="1"/>
  <c r="BH43" i="15"/>
  <c r="BH43" i="18" s="1"/>
  <c r="BH27" i="15"/>
  <c r="BH27" i="18" s="1"/>
  <c r="BH64" i="15"/>
  <c r="BH64" i="18" s="1"/>
  <c r="BH39" i="15"/>
  <c r="BH39" i="18" s="1"/>
  <c r="BH55" i="15"/>
  <c r="BH55" i="18" s="1"/>
  <c r="BH60" i="15"/>
  <c r="BH60" i="18" s="1"/>
  <c r="BH75" i="15"/>
  <c r="BH75" i="18" s="1"/>
  <c r="BH68" i="15"/>
  <c r="BH68" i="18" s="1"/>
  <c r="BH50" i="15"/>
  <c r="BH50" i="18" s="1"/>
  <c r="BH40" i="15"/>
  <c r="BH40" i="18" s="1"/>
  <c r="BH29" i="15"/>
  <c r="BH29" i="18" s="1"/>
  <c r="BH42" i="15"/>
  <c r="BH42" i="18" s="1"/>
  <c r="BH30" i="15"/>
  <c r="BH30" i="18" s="1"/>
  <c r="BH37" i="15"/>
  <c r="BH37" i="18" s="1"/>
  <c r="BH66" i="15"/>
  <c r="BH66" i="18" s="1"/>
  <c r="BH52" i="15"/>
  <c r="BH52" i="18" s="1"/>
  <c r="BH33" i="15"/>
  <c r="BH33" i="18" s="1"/>
  <c r="BH41" i="15"/>
  <c r="BH41" i="18" s="1"/>
  <c r="BH25" i="15"/>
  <c r="BH25" i="18" s="1"/>
  <c r="BH31" i="15"/>
  <c r="BH31" i="18" s="1"/>
  <c r="BH34" i="15"/>
  <c r="BH34" i="18" s="1"/>
  <c r="BH28" i="15"/>
  <c r="BH28" i="18" s="1"/>
  <c r="BH62" i="15"/>
  <c r="BH62" i="18" s="1"/>
  <c r="BH79" i="15"/>
  <c r="BH79" i="18" s="1"/>
  <c r="BH53" i="15"/>
  <c r="BH53" i="18" s="1"/>
  <c r="BH52" i="6"/>
  <c r="BH61" i="6"/>
  <c r="BH19" i="18"/>
  <c r="BI51" i="6"/>
  <c r="BH19" i="15"/>
  <c r="BJ49" i="6"/>
  <c r="BG56" i="6"/>
  <c r="BG54" i="6"/>
  <c r="BG55" i="6" s="1"/>
  <c r="BE72" i="6"/>
  <c r="BE75" i="6"/>
  <c r="BD20" i="14"/>
  <c r="BD73" i="14"/>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D66" i="6"/>
  <c r="BD67" i="6" s="1"/>
  <c r="BK39" i="6"/>
  <c r="BL19" i="6"/>
  <c r="BI31" i="6" l="1"/>
  <c r="BI40" i="6" s="1"/>
  <c r="BF74" i="6"/>
  <c r="BJ29" i="6"/>
  <c r="BJ30" i="6"/>
  <c r="BF75"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72" i="6"/>
  <c r="BI70" i="6"/>
  <c r="BI47" i="6"/>
  <c r="BI10" i="6"/>
  <c r="BJ9" i="6" s="1"/>
  <c r="BH73" i="6"/>
  <c r="BH56" i="6"/>
  <c r="BH54" i="6"/>
  <c r="BH55" i="6" s="1"/>
  <c r="BK49" i="6"/>
  <c r="BI19" i="18"/>
  <c r="BJ51" i="6"/>
  <c r="BI19" i="15"/>
  <c r="BI78" i="15"/>
  <c r="BI78" i="18" s="1"/>
  <c r="BI44" i="15"/>
  <c r="BI44" i="18" s="1"/>
  <c r="BI74" i="15"/>
  <c r="BI74" i="18" s="1"/>
  <c r="BI45" i="15"/>
  <c r="BI45" i="18" s="1"/>
  <c r="BI58" i="15"/>
  <c r="BI58" i="18" s="1"/>
  <c r="BI65" i="15"/>
  <c r="BI65" i="18" s="1"/>
  <c r="BI50" i="15"/>
  <c r="BI50" i="18" s="1"/>
  <c r="BI63" i="15"/>
  <c r="BI63" i="18" s="1"/>
  <c r="BI39" i="15"/>
  <c r="BI39" i="18" s="1"/>
  <c r="BI48" i="15"/>
  <c r="BI48" i="18" s="1"/>
  <c r="BI36" i="15"/>
  <c r="BI36" i="18" s="1"/>
  <c r="BI25" i="15"/>
  <c r="BI25" i="18" s="1"/>
  <c r="BI49" i="15"/>
  <c r="BI49" i="18" s="1"/>
  <c r="BI32" i="15"/>
  <c r="BI32" i="18" s="1"/>
  <c r="BI34" i="15"/>
  <c r="BI34" i="18" s="1"/>
  <c r="BH80" i="15"/>
  <c r="BH80" i="18" s="1"/>
  <c r="BI27" i="15"/>
  <c r="BI27" i="18" s="1"/>
  <c r="BI66" i="15"/>
  <c r="BI66" i="18" s="1"/>
  <c r="BI77" i="15"/>
  <c r="BI77" i="18" s="1"/>
  <c r="BI26" i="15"/>
  <c r="BI26" i="18" s="1"/>
  <c r="BI61" i="15"/>
  <c r="BI61" i="18" s="1"/>
  <c r="BI57" i="15"/>
  <c r="BI57" i="18" s="1"/>
  <c r="BI29" i="15"/>
  <c r="BI29" i="18" s="1"/>
  <c r="BI70" i="15"/>
  <c r="BI70" i="18" s="1"/>
  <c r="BI56" i="15"/>
  <c r="BI56" i="18" s="1"/>
  <c r="BI31" i="15"/>
  <c r="BI31" i="18" s="1"/>
  <c r="BI37" i="15"/>
  <c r="BI37" i="18" s="1"/>
  <c r="BI52" i="15"/>
  <c r="BI52" i="18" s="1"/>
  <c r="BI71" i="15"/>
  <c r="BI71" i="18" s="1"/>
  <c r="BI62" i="15"/>
  <c r="BI62" i="18" s="1"/>
  <c r="BI42" i="15"/>
  <c r="BI42" i="18" s="1"/>
  <c r="BI28" i="15"/>
  <c r="BI28" i="18" s="1"/>
  <c r="BI23" i="15"/>
  <c r="BI23" i="18" s="1"/>
  <c r="BI54" i="15"/>
  <c r="BI54" i="18" s="1"/>
  <c r="BI64" i="15"/>
  <c r="BI64" i="18" s="1"/>
  <c r="BI73" i="15"/>
  <c r="BI73" i="18" s="1"/>
  <c r="BI47" i="15"/>
  <c r="BI47" i="18" s="1"/>
  <c r="BI55" i="15"/>
  <c r="BI55" i="18" s="1"/>
  <c r="BI67" i="15"/>
  <c r="BI67" i="18" s="1"/>
  <c r="BI24" i="15"/>
  <c r="BI24" i="18" s="1"/>
  <c r="BI53" i="15"/>
  <c r="BI53" i="18" s="1"/>
  <c r="BI79" i="15"/>
  <c r="BI79" i="18" s="1"/>
  <c r="BI59" i="15"/>
  <c r="BI59" i="18" s="1"/>
  <c r="BI80" i="15"/>
  <c r="BI80" i="18" s="1"/>
  <c r="BI22" i="15"/>
  <c r="BI68" i="15"/>
  <c r="BI68" i="18" s="1"/>
  <c r="BI69" i="15"/>
  <c r="BI69" i="18" s="1"/>
  <c r="BI43" i="15"/>
  <c r="BI43" i="18" s="1"/>
  <c r="BI38" i="15"/>
  <c r="BI38" i="18" s="1"/>
  <c r="BI46" i="15"/>
  <c r="BI46" i="18" s="1"/>
  <c r="BI30" i="15"/>
  <c r="BI30" i="18" s="1"/>
  <c r="BI51" i="15"/>
  <c r="BI51" i="18" s="1"/>
  <c r="BI75" i="15"/>
  <c r="BI75" i="18" s="1"/>
  <c r="BI41" i="15"/>
  <c r="BI41" i="18" s="1"/>
  <c r="BI40" i="15"/>
  <c r="BI40" i="18" s="1"/>
  <c r="BI76" i="15"/>
  <c r="BI76" i="18" s="1"/>
  <c r="BI72" i="15"/>
  <c r="BI72" i="18" s="1"/>
  <c r="BI35" i="15"/>
  <c r="BI35" i="18" s="1"/>
  <c r="BI33" i="15"/>
  <c r="BI33" i="18" s="1"/>
  <c r="BI60" i="15"/>
  <c r="BI60" i="18" s="1"/>
  <c r="BG53" i="6"/>
  <c r="BH22" i="18"/>
  <c r="BD74" i="6"/>
  <c r="BD71" i="6"/>
  <c r="BD68" i="6"/>
  <c r="BE68" i="6" s="1"/>
  <c r="BF68" i="6" s="1"/>
  <c r="BD75" i="14"/>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65" i="6"/>
  <c r="BG67" i="6" s="1"/>
  <c r="BI52" i="6"/>
  <c r="BI61" i="6"/>
  <c r="BG62" i="6"/>
  <c r="BL39" i="6"/>
  <c r="BM19" i="6"/>
  <c r="BJ31" i="6" l="1"/>
  <c r="BJ40" i="6" s="1"/>
  <c r="BK29" i="6"/>
  <c r="BK30" i="6"/>
  <c r="BI54" i="6"/>
  <c r="BI55" i="6" s="1"/>
  <c r="BH53" i="6"/>
  <c r="BH65" i="6"/>
  <c r="BH67" i="6" s="1"/>
  <c r="BH71" i="6" s="1"/>
  <c r="BH62" i="6"/>
  <c r="BJ10" i="6"/>
  <c r="BK9" i="6" s="1"/>
  <c r="BJ70" i="6"/>
  <c r="BJ47" i="6"/>
  <c r="BI73" i="6"/>
  <c r="BI56" i="6"/>
  <c r="BG72" i="6"/>
  <c r="BF20" i="14"/>
  <c r="BG75" i="6"/>
  <c r="BJ49" i="15"/>
  <c r="BJ49" i="18" s="1"/>
  <c r="BJ28" i="15"/>
  <c r="BJ28" i="18" s="1"/>
  <c r="BJ60" i="15"/>
  <c r="BJ60" i="18" s="1"/>
  <c r="BJ58" i="15"/>
  <c r="BJ58" i="18" s="1"/>
  <c r="BJ45" i="15"/>
  <c r="BJ45" i="18" s="1"/>
  <c r="BJ53" i="15"/>
  <c r="BJ53" i="18" s="1"/>
  <c r="BJ32" i="15"/>
  <c r="BJ32" i="18" s="1"/>
  <c r="BJ59" i="15"/>
  <c r="BJ59" i="18" s="1"/>
  <c r="BJ79" i="15"/>
  <c r="BJ79" i="18" s="1"/>
  <c r="BJ46" i="15"/>
  <c r="BJ46" i="18" s="1"/>
  <c r="BJ50" i="15"/>
  <c r="BJ50" i="18" s="1"/>
  <c r="BJ41" i="15"/>
  <c r="BJ41" i="18" s="1"/>
  <c r="BJ74" i="15"/>
  <c r="BJ74" i="18" s="1"/>
  <c r="BI81" i="15"/>
  <c r="BI81" i="18" s="1"/>
  <c r="BJ70" i="15"/>
  <c r="BJ70" i="18" s="1"/>
  <c r="BJ55" i="15"/>
  <c r="BJ55" i="18" s="1"/>
  <c r="BJ42" i="15"/>
  <c r="BJ42" i="18" s="1"/>
  <c r="BJ27" i="15"/>
  <c r="BJ27" i="18" s="1"/>
  <c r="BJ75" i="15"/>
  <c r="BJ75" i="18" s="1"/>
  <c r="BJ72" i="15"/>
  <c r="BJ72" i="18" s="1"/>
  <c r="BJ81" i="15"/>
  <c r="BJ81" i="18" s="1"/>
  <c r="BJ65" i="15"/>
  <c r="BJ65" i="18" s="1"/>
  <c r="BJ22" i="15"/>
  <c r="BJ48" i="15"/>
  <c r="BJ48" i="18" s="1"/>
  <c r="BJ24" i="15"/>
  <c r="BJ24" i="18" s="1"/>
  <c r="BJ23" i="15"/>
  <c r="BJ23" i="18" s="1"/>
  <c r="BJ25" i="15"/>
  <c r="BJ25" i="18" s="1"/>
  <c r="BJ47" i="15"/>
  <c r="BJ47" i="18" s="1"/>
  <c r="BJ39" i="15"/>
  <c r="BJ39" i="18" s="1"/>
  <c r="BJ68" i="15"/>
  <c r="BJ68" i="18" s="1"/>
  <c r="BJ34" i="15"/>
  <c r="BJ34" i="18" s="1"/>
  <c r="BJ80" i="15"/>
  <c r="BJ80" i="18" s="1"/>
  <c r="BJ57" i="15"/>
  <c r="BJ57" i="18" s="1"/>
  <c r="BJ63" i="15"/>
  <c r="BJ63" i="18" s="1"/>
  <c r="BJ61" i="15"/>
  <c r="BJ61" i="18" s="1"/>
  <c r="BJ78" i="15"/>
  <c r="BJ78" i="18" s="1"/>
  <c r="BJ76" i="15"/>
  <c r="BJ76" i="18" s="1"/>
  <c r="BJ73" i="15"/>
  <c r="BJ73" i="18" s="1"/>
  <c r="BJ30" i="15"/>
  <c r="BJ30" i="18" s="1"/>
  <c r="BJ67" i="15"/>
  <c r="BJ67" i="18" s="1"/>
  <c r="BJ33" i="15"/>
  <c r="BJ33" i="18" s="1"/>
  <c r="BJ35" i="15"/>
  <c r="BJ35" i="18" s="1"/>
  <c r="BJ36" i="15"/>
  <c r="BJ36" i="18" s="1"/>
  <c r="BJ77" i="15"/>
  <c r="BJ77" i="18" s="1"/>
  <c r="BJ31" i="15"/>
  <c r="BJ31" i="18" s="1"/>
  <c r="BJ38" i="15"/>
  <c r="BJ38" i="18" s="1"/>
  <c r="BJ44" i="15"/>
  <c r="BJ44" i="18" s="1"/>
  <c r="BJ51" i="15"/>
  <c r="BJ51" i="18" s="1"/>
  <c r="BJ37" i="15"/>
  <c r="BJ37" i="18" s="1"/>
  <c r="BJ64" i="15"/>
  <c r="BJ64" i="18" s="1"/>
  <c r="BJ56" i="15"/>
  <c r="BJ56" i="18" s="1"/>
  <c r="BJ66" i="15"/>
  <c r="BJ66" i="18" s="1"/>
  <c r="BJ43" i="15"/>
  <c r="BJ43" i="18" s="1"/>
  <c r="BJ29" i="15"/>
  <c r="BJ29" i="18" s="1"/>
  <c r="BJ26" i="15"/>
  <c r="BJ26" i="18" s="1"/>
  <c r="BJ52" i="15"/>
  <c r="BJ52" i="18" s="1"/>
  <c r="BJ71" i="15"/>
  <c r="BJ71" i="18" s="1"/>
  <c r="BJ54" i="15"/>
  <c r="BJ54" i="18" s="1"/>
  <c r="BJ40" i="15"/>
  <c r="BJ40" i="18" s="1"/>
  <c r="BJ69" i="15"/>
  <c r="BJ69" i="18" s="1"/>
  <c r="BJ62" i="15"/>
  <c r="BJ62" i="18" s="1"/>
  <c r="BG74" i="6"/>
  <c r="BG71" i="6"/>
  <c r="BG68" i="6"/>
  <c r="BJ61" i="6"/>
  <c r="BJ52" i="6"/>
  <c r="BI22" i="18"/>
  <c r="BJ19" i="18"/>
  <c r="BL49" i="6"/>
  <c r="BJ19" i="15"/>
  <c r="BK51" i="6"/>
  <c r="BM39" i="6"/>
  <c r="BN19" i="6"/>
  <c r="BK31" i="6" l="1"/>
  <c r="BK40" i="6" s="1"/>
  <c r="BL30" i="6"/>
  <c r="BL29" i="6"/>
  <c r="BI65" i="6"/>
  <c r="BI67" i="6" s="1"/>
  <c r="BI53" i="6"/>
  <c r="BH72" i="6"/>
  <c r="BH75" i="6"/>
  <c r="BH74" i="6"/>
  <c r="BI62"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H68" i="6"/>
  <c r="BJ56" i="6"/>
  <c r="BJ54" i="6"/>
  <c r="BJ55" i="6" s="1"/>
  <c r="BK10" i="6"/>
  <c r="BL9" i="6" s="1"/>
  <c r="BK47" i="6"/>
  <c r="BK70" i="6"/>
  <c r="BJ73" i="6"/>
  <c r="BJ22" i="18"/>
  <c r="BF77" i="14"/>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K19" i="18"/>
  <c r="BK19" i="15"/>
  <c r="BM49" i="6"/>
  <c r="BL51" i="6"/>
  <c r="BK61" i="6"/>
  <c r="BK52" i="6"/>
  <c r="BK28" i="15"/>
  <c r="BK28" i="18" s="1"/>
  <c r="BK39" i="15"/>
  <c r="BK39" i="18" s="1"/>
  <c r="BK65" i="15"/>
  <c r="BK65" i="18" s="1"/>
  <c r="BK29" i="15"/>
  <c r="BK29" i="18" s="1"/>
  <c r="BK81" i="15"/>
  <c r="BK81" i="18" s="1"/>
  <c r="BK60" i="15"/>
  <c r="BK60" i="18" s="1"/>
  <c r="BK50" i="15"/>
  <c r="BK50" i="18" s="1"/>
  <c r="BK48" i="15"/>
  <c r="BK48" i="18" s="1"/>
  <c r="BK49" i="15"/>
  <c r="BK49" i="18" s="1"/>
  <c r="BK79" i="15"/>
  <c r="BK79" i="18" s="1"/>
  <c r="BK46" i="15"/>
  <c r="BK46" i="18" s="1"/>
  <c r="BK42" i="15"/>
  <c r="BK42" i="18" s="1"/>
  <c r="BK24" i="15"/>
  <c r="BK24" i="18" s="1"/>
  <c r="BK54" i="15"/>
  <c r="BK54" i="18" s="1"/>
  <c r="BK63" i="15"/>
  <c r="BK63" i="18" s="1"/>
  <c r="BK36" i="15"/>
  <c r="BK36" i="18" s="1"/>
  <c r="BK55" i="15"/>
  <c r="BK55" i="18" s="1"/>
  <c r="BK44" i="15"/>
  <c r="BK44" i="18" s="1"/>
  <c r="BJ82" i="15"/>
  <c r="BJ82" i="18" s="1"/>
  <c r="BK67" i="15"/>
  <c r="BK67" i="18" s="1"/>
  <c r="BK41" i="15"/>
  <c r="BK41" i="18" s="1"/>
  <c r="BK32" i="15"/>
  <c r="BK32" i="18" s="1"/>
  <c r="BK73" i="15"/>
  <c r="BK73" i="18" s="1"/>
  <c r="BK61" i="15"/>
  <c r="BK61" i="18" s="1"/>
  <c r="BK35" i="15"/>
  <c r="BK35" i="18" s="1"/>
  <c r="BK78" i="15"/>
  <c r="BK78" i="18" s="1"/>
  <c r="BK45" i="15"/>
  <c r="BK45" i="18" s="1"/>
  <c r="BK56" i="15"/>
  <c r="BK56" i="18" s="1"/>
  <c r="BK22" i="15"/>
  <c r="BK23" i="15"/>
  <c r="BK23" i="18" s="1"/>
  <c r="BK71" i="15"/>
  <c r="BK71" i="18" s="1"/>
  <c r="BK31" i="15"/>
  <c r="BK31" i="18" s="1"/>
  <c r="BK40" i="15"/>
  <c r="BK40" i="18" s="1"/>
  <c r="BK34" i="15"/>
  <c r="BK34" i="18" s="1"/>
  <c r="BK51" i="15"/>
  <c r="BK51" i="18" s="1"/>
  <c r="BK37" i="15"/>
  <c r="BK37" i="18" s="1"/>
  <c r="BK43" i="15"/>
  <c r="BK43" i="18" s="1"/>
  <c r="BK80" i="15"/>
  <c r="BK80" i="18" s="1"/>
  <c r="BK58" i="15"/>
  <c r="BK58" i="18" s="1"/>
  <c r="BK77" i="15"/>
  <c r="BK77" i="18" s="1"/>
  <c r="BK74" i="15"/>
  <c r="BK74" i="18" s="1"/>
  <c r="BK53" i="15"/>
  <c r="BK53" i="18" s="1"/>
  <c r="BK59" i="15"/>
  <c r="BK59" i="18" s="1"/>
  <c r="BK30" i="15"/>
  <c r="BK30" i="18" s="1"/>
  <c r="BK72" i="15"/>
  <c r="BK72" i="18" s="1"/>
  <c r="BK47" i="15"/>
  <c r="BK47" i="18" s="1"/>
  <c r="BK52" i="15"/>
  <c r="BK52" i="18" s="1"/>
  <c r="BK75" i="15"/>
  <c r="BK75" i="18" s="1"/>
  <c r="BK68" i="15"/>
  <c r="BK68" i="18" s="1"/>
  <c r="BK27" i="15"/>
  <c r="BK27" i="18" s="1"/>
  <c r="BK64" i="15"/>
  <c r="BK64" i="18" s="1"/>
  <c r="BK62" i="15"/>
  <c r="BK62" i="18" s="1"/>
  <c r="BK25" i="15"/>
  <c r="BK25" i="18" s="1"/>
  <c r="BK26" i="15"/>
  <c r="BK26" i="18" s="1"/>
  <c r="BK66" i="15"/>
  <c r="BK66" i="18" s="1"/>
  <c r="BK76" i="15"/>
  <c r="BK76" i="18" s="1"/>
  <c r="BK57" i="15"/>
  <c r="BK57" i="18" s="1"/>
  <c r="BK82" i="15"/>
  <c r="BK82" i="18" s="1"/>
  <c r="BK69" i="15"/>
  <c r="BK69" i="18" s="1"/>
  <c r="BK33" i="15"/>
  <c r="BK33" i="18" s="1"/>
  <c r="BK70" i="15"/>
  <c r="BK70" i="18" s="1"/>
  <c r="BK38" i="15"/>
  <c r="BK38" i="18" s="1"/>
  <c r="BN39" i="6"/>
  <c r="BO19" i="6"/>
  <c r="BL31" i="6" l="1"/>
  <c r="BL40" i="6" s="1"/>
  <c r="BK73" i="6"/>
  <c r="BM29" i="6"/>
  <c r="BM30" i="6"/>
  <c r="BI72" i="6"/>
  <c r="BI75"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2" i="6"/>
  <c r="BJ53" i="6"/>
  <c r="BJ65" i="6"/>
  <c r="BI20" i="14" s="1"/>
  <c r="BI80" i="14" s="1"/>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L47" i="6"/>
  <c r="BL70" i="6"/>
  <c r="BL10" i="6"/>
  <c r="BM9" i="6" s="1"/>
  <c r="BI71" i="6"/>
  <c r="BI74" i="6"/>
  <c r="BL61" i="6"/>
  <c r="BL52" i="6"/>
  <c r="BN49" i="6"/>
  <c r="BL19" i="15"/>
  <c r="BL19" i="18"/>
  <c r="BM51" i="6"/>
  <c r="BL77" i="15"/>
  <c r="BL77" i="18" s="1"/>
  <c r="BL29" i="15"/>
  <c r="BL29" i="18" s="1"/>
  <c r="BL41" i="15"/>
  <c r="BL41" i="18" s="1"/>
  <c r="BL32" i="15"/>
  <c r="BL32" i="18" s="1"/>
  <c r="BL38" i="15"/>
  <c r="BL38" i="18" s="1"/>
  <c r="BL54" i="15"/>
  <c r="BL54" i="18" s="1"/>
  <c r="BL28" i="15"/>
  <c r="BL28" i="18" s="1"/>
  <c r="BL68" i="15"/>
  <c r="BL68" i="18" s="1"/>
  <c r="BL72" i="15"/>
  <c r="BL72" i="18" s="1"/>
  <c r="BL63" i="15"/>
  <c r="BL63" i="18" s="1"/>
  <c r="BK83" i="15"/>
  <c r="BK83" i="18" s="1"/>
  <c r="BL30" i="15"/>
  <c r="BL30" i="18" s="1"/>
  <c r="BL83" i="15"/>
  <c r="BL83" i="18" s="1"/>
  <c r="BL44" i="15"/>
  <c r="BL44" i="18" s="1"/>
  <c r="BL67" i="15"/>
  <c r="BL67" i="18" s="1"/>
  <c r="BL66" i="15"/>
  <c r="BL66" i="18" s="1"/>
  <c r="BL62" i="15"/>
  <c r="BL62" i="18" s="1"/>
  <c r="BL58" i="15"/>
  <c r="BL58" i="18" s="1"/>
  <c r="BL57" i="15"/>
  <c r="BL57" i="18" s="1"/>
  <c r="BL52" i="15"/>
  <c r="BL52" i="18" s="1"/>
  <c r="BL23" i="15"/>
  <c r="BL23" i="18" s="1"/>
  <c r="BL45" i="15"/>
  <c r="BL45" i="18" s="1"/>
  <c r="BL55" i="15"/>
  <c r="BL55" i="18" s="1"/>
  <c r="BL22" i="15"/>
  <c r="BL69" i="15"/>
  <c r="BL69" i="18" s="1"/>
  <c r="BL50" i="15"/>
  <c r="BL50" i="18" s="1"/>
  <c r="BL64" i="15"/>
  <c r="BL64" i="18" s="1"/>
  <c r="BL82" i="15"/>
  <c r="BL82" i="18" s="1"/>
  <c r="BL60" i="15"/>
  <c r="BL60" i="18" s="1"/>
  <c r="BL46" i="15"/>
  <c r="BL46" i="18" s="1"/>
  <c r="BL31" i="15"/>
  <c r="BL31" i="18" s="1"/>
  <c r="BL47" i="15"/>
  <c r="BL47" i="18" s="1"/>
  <c r="BL39" i="15"/>
  <c r="BL39" i="18" s="1"/>
  <c r="BL56" i="15"/>
  <c r="BL56" i="18" s="1"/>
  <c r="BL81" i="15"/>
  <c r="BL81" i="18" s="1"/>
  <c r="BL78" i="15"/>
  <c r="BL78" i="18" s="1"/>
  <c r="BL34" i="15"/>
  <c r="BL34" i="18" s="1"/>
  <c r="BL79" i="15"/>
  <c r="BL79" i="18" s="1"/>
  <c r="BL65" i="15"/>
  <c r="BL65" i="18" s="1"/>
  <c r="BL53" i="15"/>
  <c r="BL53" i="18" s="1"/>
  <c r="BL51" i="15"/>
  <c r="BL51" i="18" s="1"/>
  <c r="BL37" i="15"/>
  <c r="BL37" i="18" s="1"/>
  <c r="BL40" i="15"/>
  <c r="BL40" i="18" s="1"/>
  <c r="BL27" i="15"/>
  <c r="BL27" i="18" s="1"/>
  <c r="BL26" i="15"/>
  <c r="BL26" i="18" s="1"/>
  <c r="BL74" i="15"/>
  <c r="BL74" i="18" s="1"/>
  <c r="BL33" i="15"/>
  <c r="BL33" i="18" s="1"/>
  <c r="BL42" i="15"/>
  <c r="BL42" i="18" s="1"/>
  <c r="BL48" i="15"/>
  <c r="BL48" i="18" s="1"/>
  <c r="BL43" i="15"/>
  <c r="BL43" i="18" s="1"/>
  <c r="BL36" i="15"/>
  <c r="BL36" i="18" s="1"/>
  <c r="BL71" i="15"/>
  <c r="BL71" i="18" s="1"/>
  <c r="BL70" i="15"/>
  <c r="BL70" i="18" s="1"/>
  <c r="BL80" i="15"/>
  <c r="BL80" i="18" s="1"/>
  <c r="BL76" i="15"/>
  <c r="BL76" i="18" s="1"/>
  <c r="BL24" i="15"/>
  <c r="BL24" i="18" s="1"/>
  <c r="BL73" i="15"/>
  <c r="BL73" i="18" s="1"/>
  <c r="BL75" i="15"/>
  <c r="BL75" i="18" s="1"/>
  <c r="BL25" i="15"/>
  <c r="BL25" i="18" s="1"/>
  <c r="BL61" i="15"/>
  <c r="BL61" i="18" s="1"/>
  <c r="BL35" i="15"/>
  <c r="BL35" i="18" s="1"/>
  <c r="BL59" i="15"/>
  <c r="BL59" i="18" s="1"/>
  <c r="BL49" i="15"/>
  <c r="BL49" i="18" s="1"/>
  <c r="BI68" i="6"/>
  <c r="BK54" i="6"/>
  <c r="BK55" i="6" s="1"/>
  <c r="BK22" i="18"/>
  <c r="BK56" i="6"/>
  <c r="BO39" i="6"/>
  <c r="BP19" i="6"/>
  <c r="BM31" i="6" l="1"/>
  <c r="BM40" i="6" s="1"/>
  <c r="BN30" i="6"/>
  <c r="BN29" i="6"/>
  <c r="BJ72" i="6"/>
  <c r="BJ75" i="6"/>
  <c r="BL56" i="6"/>
  <c r="BM47" i="6"/>
  <c r="BM70" i="6"/>
  <c r="BM10" i="6"/>
  <c r="BN9" i="6" s="1"/>
  <c r="BL73" i="6"/>
  <c r="BK62" i="6"/>
  <c r="BK65" i="6"/>
  <c r="BK67" i="6" s="1"/>
  <c r="BJ66" i="6"/>
  <c r="BJ67" i="6" s="1"/>
  <c r="BM61" i="6"/>
  <c r="BM52" i="6"/>
  <c r="BM60" i="15"/>
  <c r="BM60" i="18" s="1"/>
  <c r="BM53" i="15"/>
  <c r="BM53" i="18" s="1"/>
  <c r="BM47" i="15"/>
  <c r="BM47" i="18" s="1"/>
  <c r="BM43" i="15"/>
  <c r="BM43" i="18" s="1"/>
  <c r="BM51" i="15"/>
  <c r="BM51" i="18" s="1"/>
  <c r="BM54" i="15"/>
  <c r="BM54" i="18" s="1"/>
  <c r="BM45" i="15"/>
  <c r="BM45" i="18" s="1"/>
  <c r="BM75" i="15"/>
  <c r="BM75" i="18" s="1"/>
  <c r="BM49" i="15"/>
  <c r="BM49" i="18" s="1"/>
  <c r="BM50" i="15"/>
  <c r="BM50" i="18" s="1"/>
  <c r="BM80" i="15"/>
  <c r="BM80" i="18" s="1"/>
  <c r="BM62" i="15"/>
  <c r="BM62" i="18" s="1"/>
  <c r="BM55" i="15"/>
  <c r="BM55" i="18" s="1"/>
  <c r="BM70" i="15"/>
  <c r="BM70" i="18" s="1"/>
  <c r="BM35" i="15"/>
  <c r="BM35" i="18" s="1"/>
  <c r="BM32" i="15"/>
  <c r="BM32" i="18" s="1"/>
  <c r="BM68" i="15"/>
  <c r="BM68" i="18" s="1"/>
  <c r="BM71" i="15"/>
  <c r="BM71" i="18" s="1"/>
  <c r="BM73" i="15"/>
  <c r="BM73" i="18" s="1"/>
  <c r="BM64" i="15"/>
  <c r="BM64" i="18" s="1"/>
  <c r="BM28" i="15"/>
  <c r="BM28" i="18" s="1"/>
  <c r="BM58" i="15"/>
  <c r="BM58" i="18" s="1"/>
  <c r="BM25" i="15"/>
  <c r="BM25" i="18" s="1"/>
  <c r="BM82" i="15"/>
  <c r="BM82" i="18" s="1"/>
  <c r="BM24" i="15"/>
  <c r="BM24" i="18" s="1"/>
  <c r="BM48" i="15"/>
  <c r="BM48" i="18" s="1"/>
  <c r="BM78" i="15"/>
  <c r="BM78" i="18" s="1"/>
  <c r="BM52" i="15"/>
  <c r="BM52" i="18" s="1"/>
  <c r="BM42" i="15"/>
  <c r="BM42" i="18" s="1"/>
  <c r="BM36" i="15"/>
  <c r="BM36" i="18" s="1"/>
  <c r="BM61" i="15"/>
  <c r="BM61" i="18" s="1"/>
  <c r="BM41" i="15"/>
  <c r="BM41" i="18" s="1"/>
  <c r="BM59" i="15"/>
  <c r="BM59" i="18" s="1"/>
  <c r="BM65" i="15"/>
  <c r="BM65" i="18" s="1"/>
  <c r="BM46" i="15"/>
  <c r="BM46" i="18" s="1"/>
  <c r="BM37" i="15"/>
  <c r="BM37" i="18" s="1"/>
  <c r="BM44" i="15"/>
  <c r="BM44" i="18" s="1"/>
  <c r="BM27" i="15"/>
  <c r="BM27" i="18" s="1"/>
  <c r="BM29" i="15"/>
  <c r="BM29" i="18" s="1"/>
  <c r="BM63" i="15"/>
  <c r="BM63" i="18" s="1"/>
  <c r="BL84" i="15"/>
  <c r="BL84" i="18" s="1"/>
  <c r="BM26" i="15"/>
  <c r="BM26" i="18" s="1"/>
  <c r="BM34" i="15"/>
  <c r="BM34" i="18" s="1"/>
  <c r="BM57" i="15"/>
  <c r="BM57" i="18" s="1"/>
  <c r="BM39" i="15"/>
  <c r="BM39" i="18" s="1"/>
  <c r="BM69" i="15"/>
  <c r="BM69" i="18" s="1"/>
  <c r="BM67" i="15"/>
  <c r="BM67" i="18" s="1"/>
  <c r="BM76" i="15"/>
  <c r="BM76" i="18" s="1"/>
  <c r="BM74" i="15"/>
  <c r="BM74" i="18" s="1"/>
  <c r="BM38" i="15"/>
  <c r="BM38" i="18" s="1"/>
  <c r="BM33" i="15"/>
  <c r="BM33" i="18" s="1"/>
  <c r="BM84" i="15"/>
  <c r="BM84" i="18" s="1"/>
  <c r="BM30" i="15"/>
  <c r="BM30" i="18" s="1"/>
  <c r="BM22" i="15"/>
  <c r="BM31" i="15"/>
  <c r="BM31" i="18" s="1"/>
  <c r="BM81" i="15"/>
  <c r="BM81" i="18" s="1"/>
  <c r="BM79" i="15"/>
  <c r="BM79" i="18" s="1"/>
  <c r="BM23" i="15"/>
  <c r="BM23" i="18" s="1"/>
  <c r="BM72" i="15"/>
  <c r="BM72" i="18" s="1"/>
  <c r="BM77" i="15"/>
  <c r="BM77" i="18" s="1"/>
  <c r="BM66" i="15"/>
  <c r="BM66" i="18" s="1"/>
  <c r="BM56" i="15"/>
  <c r="BM56" i="18" s="1"/>
  <c r="BM83" i="15"/>
  <c r="BM83" i="18" s="1"/>
  <c r="BM40" i="15"/>
  <c r="BM40" i="18" s="1"/>
  <c r="BM19" i="15"/>
  <c r="BM19" i="18"/>
  <c r="BN51" i="6"/>
  <c r="BO49" i="6"/>
  <c r="BL54" i="6"/>
  <c r="BL55" i="6" s="1"/>
  <c r="BL22" i="18"/>
  <c r="BK53" i="6"/>
  <c r="BP39" i="6"/>
  <c r="BQ19" i="6"/>
  <c r="BN31" i="6" l="1"/>
  <c r="BN40" i="6" s="1"/>
  <c r="BO30" i="6"/>
  <c r="BO29" i="6"/>
  <c r="BM73" i="6"/>
  <c r="BN10" i="6"/>
  <c r="BO9" i="6" s="1"/>
  <c r="BN47" i="6"/>
  <c r="BN70" i="6"/>
  <c r="BM56" i="6"/>
  <c r="BM54" i="6"/>
  <c r="BM55" i="6" s="1"/>
  <c r="BL65" i="6"/>
  <c r="BL67" i="6" s="1"/>
  <c r="BL62" i="6"/>
  <c r="BM22" i="18"/>
  <c r="BO51" i="6"/>
  <c r="BN19" i="15"/>
  <c r="BN19" i="18"/>
  <c r="BP49" i="6"/>
  <c r="BN52" i="6"/>
  <c r="BN61" i="6"/>
  <c r="BJ71" i="6"/>
  <c r="BJ74" i="6"/>
  <c r="BJ68" i="6"/>
  <c r="BK68" i="6" s="1"/>
  <c r="BN48" i="15"/>
  <c r="BN48" i="18" s="1"/>
  <c r="BN55" i="15"/>
  <c r="BN55" i="18" s="1"/>
  <c r="BN65" i="15"/>
  <c r="BN65" i="18" s="1"/>
  <c r="BN38" i="15"/>
  <c r="BN38" i="18" s="1"/>
  <c r="BN76" i="15"/>
  <c r="BN76" i="18" s="1"/>
  <c r="BN66" i="15"/>
  <c r="BN66" i="18" s="1"/>
  <c r="BN57" i="15"/>
  <c r="BN57" i="18" s="1"/>
  <c r="BN29" i="15"/>
  <c r="BN29" i="18" s="1"/>
  <c r="BN35" i="15"/>
  <c r="BN35" i="18" s="1"/>
  <c r="BN69" i="15"/>
  <c r="BN69" i="18" s="1"/>
  <c r="BN46" i="15"/>
  <c r="BN46" i="18" s="1"/>
  <c r="BN39" i="15"/>
  <c r="BN39" i="18" s="1"/>
  <c r="BN68" i="15"/>
  <c r="BN68" i="18" s="1"/>
  <c r="BN54" i="15"/>
  <c r="BN54" i="18" s="1"/>
  <c r="BN40" i="15"/>
  <c r="BN40" i="18" s="1"/>
  <c r="BN24" i="15"/>
  <c r="BN24" i="18" s="1"/>
  <c r="BN84" i="15"/>
  <c r="BN84" i="18" s="1"/>
  <c r="BN31" i="15"/>
  <c r="BN31" i="18" s="1"/>
  <c r="BN50" i="15"/>
  <c r="BN50" i="18" s="1"/>
  <c r="BN70" i="15"/>
  <c r="BN70" i="18" s="1"/>
  <c r="BN74" i="15"/>
  <c r="BN74" i="18" s="1"/>
  <c r="BN26" i="15"/>
  <c r="BN26" i="18" s="1"/>
  <c r="BN43" i="15"/>
  <c r="BN43" i="18" s="1"/>
  <c r="BN28" i="15"/>
  <c r="BN28" i="18" s="1"/>
  <c r="BN78" i="15"/>
  <c r="BN78" i="18" s="1"/>
  <c r="BN51" i="15"/>
  <c r="BN51" i="18" s="1"/>
  <c r="BN80" i="15"/>
  <c r="BN80" i="18" s="1"/>
  <c r="BN77" i="15"/>
  <c r="BN77" i="18" s="1"/>
  <c r="BN58" i="15"/>
  <c r="BN58" i="18" s="1"/>
  <c r="BN71" i="15"/>
  <c r="BN71" i="18" s="1"/>
  <c r="BN81" i="15"/>
  <c r="BN81" i="18" s="1"/>
  <c r="BN79" i="15"/>
  <c r="BN79" i="18" s="1"/>
  <c r="BN47" i="15"/>
  <c r="BN47" i="18" s="1"/>
  <c r="BN41" i="15"/>
  <c r="BN41" i="18" s="1"/>
  <c r="BN75" i="15"/>
  <c r="BN75" i="18" s="1"/>
  <c r="BM85" i="15"/>
  <c r="BM85" i="18" s="1"/>
  <c r="BN32" i="15"/>
  <c r="BN32" i="18" s="1"/>
  <c r="BN83" i="15"/>
  <c r="BN83" i="18" s="1"/>
  <c r="BN42" i="15"/>
  <c r="BN42" i="18" s="1"/>
  <c r="BN52" i="15"/>
  <c r="BN52" i="18" s="1"/>
  <c r="BN60" i="15"/>
  <c r="BN60" i="18" s="1"/>
  <c r="BN25" i="15"/>
  <c r="BN25" i="18" s="1"/>
  <c r="BN33" i="15"/>
  <c r="BN33" i="18" s="1"/>
  <c r="BN73" i="15"/>
  <c r="BN73" i="18" s="1"/>
  <c r="BN62" i="15"/>
  <c r="BN62" i="18" s="1"/>
  <c r="BN61" i="15"/>
  <c r="BN61" i="18" s="1"/>
  <c r="BN67" i="15"/>
  <c r="BN67" i="18" s="1"/>
  <c r="BN56" i="15"/>
  <c r="BN56" i="18" s="1"/>
  <c r="BN27" i="15"/>
  <c r="BN27" i="18" s="1"/>
  <c r="BN85" i="15"/>
  <c r="BN85" i="18" s="1"/>
  <c r="BN44" i="15"/>
  <c r="BN44" i="18" s="1"/>
  <c r="BN72" i="15"/>
  <c r="BN72" i="18" s="1"/>
  <c r="BN22" i="15"/>
  <c r="BN63" i="15"/>
  <c r="BN63" i="18" s="1"/>
  <c r="BN37" i="15"/>
  <c r="BN37" i="18" s="1"/>
  <c r="BN59" i="15"/>
  <c r="BN59" i="18" s="1"/>
  <c r="BN49" i="15"/>
  <c r="BN49" i="18" s="1"/>
  <c r="BN23" i="15"/>
  <c r="BN23" i="18" s="1"/>
  <c r="BN64" i="15"/>
  <c r="BN64" i="18" s="1"/>
  <c r="BN36" i="15"/>
  <c r="BN36" i="18" s="1"/>
  <c r="BN45" i="15"/>
  <c r="BN45" i="18" s="1"/>
  <c r="BN53" i="15"/>
  <c r="BN53" i="18" s="1"/>
  <c r="BN82" i="15"/>
  <c r="BN82" i="18" s="1"/>
  <c r="BN30" i="15"/>
  <c r="BN30" i="18" s="1"/>
  <c r="BN34" i="15"/>
  <c r="BN34" i="18" s="1"/>
  <c r="BK71" i="6"/>
  <c r="BK74" i="6"/>
  <c r="BL53" i="6"/>
  <c r="BK75" i="6"/>
  <c r="BJ20" i="14"/>
  <c r="BK72" i="6"/>
  <c r="BQ39" i="6"/>
  <c r="BR19" i="6"/>
  <c r="BO31" i="6" l="1"/>
  <c r="BO40" i="6" s="1"/>
  <c r="BP30" i="6"/>
  <c r="BP29" i="6"/>
  <c r="BM62" i="6"/>
  <c r="BM53" i="6"/>
  <c r="BM65" i="6"/>
  <c r="BM67" i="6" s="1"/>
  <c r="BM74" i="6" s="1"/>
  <c r="BO70" i="6"/>
  <c r="BO47" i="6"/>
  <c r="BO10" i="6"/>
  <c r="BP9" i="6" s="1"/>
  <c r="BN73" i="6"/>
  <c r="BL68" i="6"/>
  <c r="BQ49" i="6"/>
  <c r="BO19" i="18"/>
  <c r="BP51" i="6"/>
  <c r="BO19" i="15"/>
  <c r="BO34" i="15"/>
  <c r="BO34" i="18" s="1"/>
  <c r="BO40" i="15"/>
  <c r="BO40" i="18" s="1"/>
  <c r="BO84" i="15"/>
  <c r="BO84" i="18" s="1"/>
  <c r="BO46" i="15"/>
  <c r="BO46" i="18" s="1"/>
  <c r="BO79" i="15"/>
  <c r="BO79" i="18" s="1"/>
  <c r="BO53" i="15"/>
  <c r="BO53" i="18" s="1"/>
  <c r="BO66" i="15"/>
  <c r="BO66" i="18" s="1"/>
  <c r="BO48" i="15"/>
  <c r="BO48" i="18" s="1"/>
  <c r="BO80" i="15"/>
  <c r="BO80" i="18" s="1"/>
  <c r="BO50" i="15"/>
  <c r="BO50" i="18" s="1"/>
  <c r="BO41" i="15"/>
  <c r="BO41" i="18" s="1"/>
  <c r="BO82" i="15"/>
  <c r="BO82" i="18" s="1"/>
  <c r="BO69" i="15"/>
  <c r="BO69" i="18" s="1"/>
  <c r="BO27" i="15"/>
  <c r="BO27" i="18" s="1"/>
  <c r="BO47" i="15"/>
  <c r="BO47" i="18" s="1"/>
  <c r="BO33" i="15"/>
  <c r="BO33" i="18" s="1"/>
  <c r="BO60" i="15"/>
  <c r="BO60" i="18" s="1"/>
  <c r="BO28" i="15"/>
  <c r="BO28" i="18" s="1"/>
  <c r="BO37" i="15"/>
  <c r="BO37" i="18" s="1"/>
  <c r="BO55" i="15"/>
  <c r="BO55" i="18" s="1"/>
  <c r="BO64" i="15"/>
  <c r="BO64" i="18" s="1"/>
  <c r="BO63" i="15"/>
  <c r="BO63" i="18" s="1"/>
  <c r="BO81" i="15"/>
  <c r="BO81" i="18" s="1"/>
  <c r="BO73" i="15"/>
  <c r="BO73" i="18" s="1"/>
  <c r="BO56" i="15"/>
  <c r="BO56" i="18" s="1"/>
  <c r="BO59" i="15"/>
  <c r="BO59" i="18" s="1"/>
  <c r="BO29" i="15"/>
  <c r="BO29" i="18" s="1"/>
  <c r="BO62" i="15"/>
  <c r="BO62" i="18" s="1"/>
  <c r="BO68" i="15"/>
  <c r="BO68" i="18" s="1"/>
  <c r="BO86" i="15"/>
  <c r="BO86" i="18" s="1"/>
  <c r="BO77" i="15"/>
  <c r="BO77" i="18" s="1"/>
  <c r="BO49" i="15"/>
  <c r="BO49" i="18" s="1"/>
  <c r="BO32" i="15"/>
  <c r="BO32" i="18" s="1"/>
  <c r="BO67" i="15"/>
  <c r="BO67" i="18" s="1"/>
  <c r="BO72" i="15"/>
  <c r="BO72" i="18" s="1"/>
  <c r="BO38" i="15"/>
  <c r="BO38" i="18" s="1"/>
  <c r="BO22" i="15"/>
  <c r="BO85" i="15"/>
  <c r="BO85" i="18" s="1"/>
  <c r="BO31" i="15"/>
  <c r="BO31" i="18" s="1"/>
  <c r="BO51" i="15"/>
  <c r="BO51" i="18" s="1"/>
  <c r="BO76" i="15"/>
  <c r="BO76" i="18" s="1"/>
  <c r="BO57" i="15"/>
  <c r="BO57" i="18" s="1"/>
  <c r="BO36" i="15"/>
  <c r="BO36" i="18" s="1"/>
  <c r="BO45" i="15"/>
  <c r="BO45" i="18" s="1"/>
  <c r="BO43" i="15"/>
  <c r="BO43" i="18" s="1"/>
  <c r="BO52" i="15"/>
  <c r="BO52" i="18" s="1"/>
  <c r="BO35" i="15"/>
  <c r="BO35" i="18" s="1"/>
  <c r="BO54" i="15"/>
  <c r="BO54" i="18" s="1"/>
  <c r="BO61" i="15"/>
  <c r="BO61" i="18" s="1"/>
  <c r="BO70" i="15"/>
  <c r="BO70" i="18" s="1"/>
  <c r="BO42" i="15"/>
  <c r="BO42" i="18" s="1"/>
  <c r="BO75" i="15"/>
  <c r="BO75" i="18" s="1"/>
  <c r="BO65" i="15"/>
  <c r="BO65" i="18" s="1"/>
  <c r="BO83" i="15"/>
  <c r="BO83" i="18" s="1"/>
  <c r="BO30" i="15"/>
  <c r="BO30" i="18" s="1"/>
  <c r="BO25" i="15"/>
  <c r="BO25" i="18" s="1"/>
  <c r="BN86" i="15"/>
  <c r="BN86" i="18" s="1"/>
  <c r="BO58" i="15"/>
  <c r="BO58" i="18" s="1"/>
  <c r="BO39" i="15"/>
  <c r="BO39" i="18" s="1"/>
  <c r="BO23" i="15"/>
  <c r="BO23" i="18" s="1"/>
  <c r="BO78" i="15"/>
  <c r="BO78" i="18" s="1"/>
  <c r="BO24" i="15"/>
  <c r="BO24" i="18" s="1"/>
  <c r="BO44" i="15"/>
  <c r="BO44" i="18" s="1"/>
  <c r="BO26" i="15"/>
  <c r="BO26" i="18" s="1"/>
  <c r="BO71" i="15"/>
  <c r="BO71" i="18" s="1"/>
  <c r="BO74" i="15"/>
  <c r="BO74" i="18" s="1"/>
  <c r="BO52" i="6"/>
  <c r="BO61" i="6"/>
  <c r="BJ81" i="14"/>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N56" i="6"/>
  <c r="BN22" i="18"/>
  <c r="BN54" i="6"/>
  <c r="BN55" i="6" s="1"/>
  <c r="BL74" i="6"/>
  <c r="BL71" i="6"/>
  <c r="BL72" i="6"/>
  <c r="BL75" i="6"/>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R39" i="6"/>
  <c r="BS19" i="6"/>
  <c r="BP31" i="6" l="1"/>
  <c r="BP40" i="6" s="1"/>
  <c r="BQ29" i="6"/>
  <c r="BQ30" i="6"/>
  <c r="BM75" i="6"/>
  <c r="BM72"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68" i="6"/>
  <c r="BM71" i="6"/>
  <c r="BN53" i="6"/>
  <c r="BO54" i="6"/>
  <c r="BO55" i="6" s="1"/>
  <c r="BP70" i="6"/>
  <c r="BP10" i="6"/>
  <c r="BQ9" i="6" s="1"/>
  <c r="BP47" i="6"/>
  <c r="BO73" i="6"/>
  <c r="BO56" i="6"/>
  <c r="BO22" i="18"/>
  <c r="BP58" i="15"/>
  <c r="BP58" i="18" s="1"/>
  <c r="BP35" i="15"/>
  <c r="BP35" i="18" s="1"/>
  <c r="BP48" i="15"/>
  <c r="BP48" i="18" s="1"/>
  <c r="BP87" i="15"/>
  <c r="BP87" i="18" s="1"/>
  <c r="BO87" i="15"/>
  <c r="BO87" i="18" s="1"/>
  <c r="BP69" i="15"/>
  <c r="BP69" i="18" s="1"/>
  <c r="BP82" i="15"/>
  <c r="BP82" i="18" s="1"/>
  <c r="BP40" i="15"/>
  <c r="BP40" i="18" s="1"/>
  <c r="BP85" i="15"/>
  <c r="BP85" i="18" s="1"/>
  <c r="BP83" i="15"/>
  <c r="BP83" i="18" s="1"/>
  <c r="BP57" i="15"/>
  <c r="BP57" i="18" s="1"/>
  <c r="BP71" i="15"/>
  <c r="BP71" i="18" s="1"/>
  <c r="BP53" i="15"/>
  <c r="BP53" i="18" s="1"/>
  <c r="BP27" i="15"/>
  <c r="BP27" i="18" s="1"/>
  <c r="BP56" i="15"/>
  <c r="BP56" i="18" s="1"/>
  <c r="BP76" i="15"/>
  <c r="BP76" i="18" s="1"/>
  <c r="BP70" i="15"/>
  <c r="BP70" i="18" s="1"/>
  <c r="BP33" i="15"/>
  <c r="BP33" i="18" s="1"/>
  <c r="BP51" i="15"/>
  <c r="BP51" i="18" s="1"/>
  <c r="BP22" i="15"/>
  <c r="BP49" i="15"/>
  <c r="BP49" i="18" s="1"/>
  <c r="BP61" i="15"/>
  <c r="BP61" i="18" s="1"/>
  <c r="BP41" i="15"/>
  <c r="BP41" i="18" s="1"/>
  <c r="BP30" i="15"/>
  <c r="BP30" i="18" s="1"/>
  <c r="BP84" i="15"/>
  <c r="BP84" i="18" s="1"/>
  <c r="BP28" i="15"/>
  <c r="BP28" i="18" s="1"/>
  <c r="BP25" i="15"/>
  <c r="BP25" i="18" s="1"/>
  <c r="BP62" i="15"/>
  <c r="BP62" i="18" s="1"/>
  <c r="BP75" i="15"/>
  <c r="BP75" i="18" s="1"/>
  <c r="BP73" i="15"/>
  <c r="BP73" i="18" s="1"/>
  <c r="BP65" i="15"/>
  <c r="BP65" i="18" s="1"/>
  <c r="BP64" i="15"/>
  <c r="BP64" i="18" s="1"/>
  <c r="BP43" i="15"/>
  <c r="BP43" i="18" s="1"/>
  <c r="BP86" i="15"/>
  <c r="BP86" i="18" s="1"/>
  <c r="BP55" i="15"/>
  <c r="BP55" i="18" s="1"/>
  <c r="BP77" i="15"/>
  <c r="BP77" i="18" s="1"/>
  <c r="BP23" i="15"/>
  <c r="BP23" i="18" s="1"/>
  <c r="BP46" i="15"/>
  <c r="BP46" i="18" s="1"/>
  <c r="BP31" i="15"/>
  <c r="BP31" i="18" s="1"/>
  <c r="BP32" i="15"/>
  <c r="BP32" i="18" s="1"/>
  <c r="BP63" i="15"/>
  <c r="BP63" i="18" s="1"/>
  <c r="BP80" i="15"/>
  <c r="BP80" i="18" s="1"/>
  <c r="BP34" i="15"/>
  <c r="BP34" i="18" s="1"/>
  <c r="BP78" i="15"/>
  <c r="BP78" i="18" s="1"/>
  <c r="BP72" i="15"/>
  <c r="BP72" i="18" s="1"/>
  <c r="BP37" i="15"/>
  <c r="BP37" i="18" s="1"/>
  <c r="BP38" i="15"/>
  <c r="BP38" i="18" s="1"/>
  <c r="BP54" i="15"/>
  <c r="BP54" i="18" s="1"/>
  <c r="BP79" i="15"/>
  <c r="BP79" i="18" s="1"/>
  <c r="BP47" i="15"/>
  <c r="BP47" i="18" s="1"/>
  <c r="BP66" i="15"/>
  <c r="BP66" i="18" s="1"/>
  <c r="BP74" i="15"/>
  <c r="BP74" i="18" s="1"/>
  <c r="BP81" i="15"/>
  <c r="BP81" i="18" s="1"/>
  <c r="BP26" i="15"/>
  <c r="BP26" i="18" s="1"/>
  <c r="BP67" i="15"/>
  <c r="BP67" i="18" s="1"/>
  <c r="BP24" i="15"/>
  <c r="BP24" i="18" s="1"/>
  <c r="BP60" i="15"/>
  <c r="BP60" i="18" s="1"/>
  <c r="BP29" i="15"/>
  <c r="BP29" i="18" s="1"/>
  <c r="BP42" i="15"/>
  <c r="BP42" i="18" s="1"/>
  <c r="BP52" i="15"/>
  <c r="BP52" i="18" s="1"/>
  <c r="BP39" i="15"/>
  <c r="BP39" i="18" s="1"/>
  <c r="BP36" i="15"/>
  <c r="BP36" i="18" s="1"/>
  <c r="BP45" i="15"/>
  <c r="BP45" i="18" s="1"/>
  <c r="BP59" i="15"/>
  <c r="BP59" i="18" s="1"/>
  <c r="BP44" i="15"/>
  <c r="BP44" i="18" s="1"/>
  <c r="BP68" i="15"/>
  <c r="BP68" i="18" s="1"/>
  <c r="BP50" i="15"/>
  <c r="BP50" i="18" s="1"/>
  <c r="BP61" i="6"/>
  <c r="BP52" i="6"/>
  <c r="BR49" i="6"/>
  <c r="BP19" i="18"/>
  <c r="BQ51" i="6"/>
  <c r="BP19" i="15"/>
  <c r="BN62" i="6"/>
  <c r="BN65" i="6"/>
  <c r="BN67" i="6" s="1"/>
  <c r="BS39" i="6"/>
  <c r="BT19" i="6"/>
  <c r="BQ31" i="6" l="1"/>
  <c r="BQ40" i="6" s="1"/>
  <c r="BR29" i="6"/>
  <c r="BR30" i="6"/>
  <c r="BN68" i="6"/>
  <c r="BO62" i="6"/>
  <c r="BO65" i="6"/>
  <c r="BO67" i="6" s="1"/>
  <c r="BO74" i="6" s="1"/>
  <c r="BO53" i="6"/>
  <c r="BQ70" i="6"/>
  <c r="BQ10" i="6"/>
  <c r="BR9" i="6" s="1"/>
  <c r="BQ47" i="6"/>
  <c r="BP73" i="6"/>
  <c r="BP56" i="6"/>
  <c r="BQ72" i="15"/>
  <c r="BQ72" i="18" s="1"/>
  <c r="BQ48" i="15"/>
  <c r="BQ48" i="18" s="1"/>
  <c r="BQ47" i="15"/>
  <c r="BQ47" i="18" s="1"/>
  <c r="BQ79" i="15"/>
  <c r="BQ79" i="18" s="1"/>
  <c r="BQ45" i="15"/>
  <c r="BQ45" i="18" s="1"/>
  <c r="BQ37" i="15"/>
  <c r="BQ37" i="18" s="1"/>
  <c r="BQ86" i="15"/>
  <c r="BQ86" i="18" s="1"/>
  <c r="BQ22" i="15"/>
  <c r="BQ41" i="15"/>
  <c r="BQ41" i="18" s="1"/>
  <c r="BQ53" i="15"/>
  <c r="BQ53" i="18" s="1"/>
  <c r="BQ58" i="15"/>
  <c r="BQ58" i="18" s="1"/>
  <c r="BQ85" i="15"/>
  <c r="BQ85" i="18" s="1"/>
  <c r="BQ38" i="15"/>
  <c r="BQ38" i="18" s="1"/>
  <c r="BQ23" i="15"/>
  <c r="BQ23" i="18" s="1"/>
  <c r="BQ50" i="15"/>
  <c r="BQ50" i="18" s="1"/>
  <c r="BQ67" i="15"/>
  <c r="BQ67" i="18" s="1"/>
  <c r="BQ71" i="15"/>
  <c r="BQ71" i="18" s="1"/>
  <c r="BQ63" i="15"/>
  <c r="BQ63" i="18" s="1"/>
  <c r="BQ51" i="15"/>
  <c r="BQ51" i="18" s="1"/>
  <c r="BQ77" i="15"/>
  <c r="BQ77" i="18" s="1"/>
  <c r="BQ65" i="15"/>
  <c r="BQ65" i="18" s="1"/>
  <c r="BQ26" i="15"/>
  <c r="BQ26" i="18" s="1"/>
  <c r="BQ42" i="15"/>
  <c r="BQ42" i="18" s="1"/>
  <c r="BQ60" i="15"/>
  <c r="BQ60" i="18" s="1"/>
  <c r="BQ43" i="15"/>
  <c r="BQ43" i="18" s="1"/>
  <c r="BQ52" i="15"/>
  <c r="BQ52" i="18" s="1"/>
  <c r="BQ25" i="15"/>
  <c r="BQ25" i="18" s="1"/>
  <c r="BQ82" i="15"/>
  <c r="BQ82" i="18" s="1"/>
  <c r="BQ69" i="15"/>
  <c r="BQ69" i="18" s="1"/>
  <c r="BQ24" i="15"/>
  <c r="BQ24" i="18" s="1"/>
  <c r="BP88" i="15"/>
  <c r="BP88" i="18" s="1"/>
  <c r="BQ73" i="15"/>
  <c r="BQ73" i="18" s="1"/>
  <c r="BQ56" i="15"/>
  <c r="BQ56" i="18" s="1"/>
  <c r="BQ61" i="15"/>
  <c r="BQ61" i="18" s="1"/>
  <c r="BQ35" i="15"/>
  <c r="BQ35" i="18" s="1"/>
  <c r="BQ68" i="15"/>
  <c r="BQ68" i="18" s="1"/>
  <c r="BQ27" i="15"/>
  <c r="BQ27" i="18" s="1"/>
  <c r="BQ30" i="15"/>
  <c r="BQ30" i="18" s="1"/>
  <c r="BQ34" i="15"/>
  <c r="BQ34" i="18" s="1"/>
  <c r="BQ44" i="15"/>
  <c r="BQ44" i="18" s="1"/>
  <c r="BQ40" i="15"/>
  <c r="BQ40" i="18" s="1"/>
  <c r="BQ88" i="15"/>
  <c r="BQ88" i="18" s="1"/>
  <c r="BQ55" i="15"/>
  <c r="BQ55" i="18" s="1"/>
  <c r="BQ74" i="15"/>
  <c r="BQ74" i="18" s="1"/>
  <c r="BQ57" i="15"/>
  <c r="BQ57" i="18" s="1"/>
  <c r="BQ32" i="15"/>
  <c r="BQ32" i="18" s="1"/>
  <c r="BQ59" i="15"/>
  <c r="BQ59" i="18" s="1"/>
  <c r="BQ70" i="15"/>
  <c r="BQ70" i="18" s="1"/>
  <c r="BQ75" i="15"/>
  <c r="BQ75" i="18" s="1"/>
  <c r="BQ36" i="15"/>
  <c r="BQ36" i="18" s="1"/>
  <c r="BQ76" i="15"/>
  <c r="BQ76" i="18" s="1"/>
  <c r="BQ84" i="15"/>
  <c r="BQ84" i="18" s="1"/>
  <c r="BQ62" i="15"/>
  <c r="BQ62" i="18" s="1"/>
  <c r="BQ64" i="15"/>
  <c r="BQ64" i="18" s="1"/>
  <c r="BQ81" i="15"/>
  <c r="BQ81" i="18" s="1"/>
  <c r="BQ66" i="15"/>
  <c r="BQ66" i="18" s="1"/>
  <c r="BQ39" i="15"/>
  <c r="BQ39" i="18" s="1"/>
  <c r="BQ31" i="15"/>
  <c r="BQ31" i="18" s="1"/>
  <c r="BQ87" i="15"/>
  <c r="BQ87" i="18" s="1"/>
  <c r="BQ78" i="15"/>
  <c r="BQ78" i="18" s="1"/>
  <c r="BQ54" i="15"/>
  <c r="BQ54" i="18" s="1"/>
  <c r="BQ83" i="15"/>
  <c r="BQ83" i="18" s="1"/>
  <c r="BQ28" i="15"/>
  <c r="BQ28" i="18" s="1"/>
  <c r="BQ33" i="15"/>
  <c r="BQ33" i="18" s="1"/>
  <c r="BQ29" i="15"/>
  <c r="BQ29" i="18" s="1"/>
  <c r="BQ46" i="15"/>
  <c r="BQ46" i="18" s="1"/>
  <c r="BQ80" i="15"/>
  <c r="BQ80" i="18" s="1"/>
  <c r="BQ49" i="15"/>
  <c r="BQ49" i="18" s="1"/>
  <c r="BQ52" i="6"/>
  <c r="BQ61" i="6"/>
  <c r="BP22" i="18"/>
  <c r="BP54" i="6"/>
  <c r="BP55" i="6" s="1"/>
  <c r="BN72" i="6"/>
  <c r="BN75" i="6"/>
  <c r="BM20" i="14"/>
  <c r="BS49" i="6"/>
  <c r="BQ19" i="15"/>
  <c r="BQ19" i="18"/>
  <c r="BR51" i="6"/>
  <c r="BN74" i="6"/>
  <c r="BN71" i="6"/>
  <c r="BT39" i="6"/>
  <c r="BU19" i="6"/>
  <c r="BR31" i="6" l="1"/>
  <c r="BR40" i="6" s="1"/>
  <c r="BS30" i="6"/>
  <c r="BS29" i="6"/>
  <c r="BO72" i="6"/>
  <c r="BO71" i="6"/>
  <c r="BO68" i="6"/>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O75" i="6"/>
  <c r="BQ54" i="6"/>
  <c r="BQ55" i="6" s="1"/>
  <c r="BQ56" i="6"/>
  <c r="BP62" i="6"/>
  <c r="BP53" i="6"/>
  <c r="BP65" i="6"/>
  <c r="BO20" i="14" s="1"/>
  <c r="BO86" i="14" s="1"/>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Q73" i="6"/>
  <c r="BR47" i="6"/>
  <c r="BR70" i="6"/>
  <c r="BR10" i="6"/>
  <c r="BS9" i="6" s="1"/>
  <c r="BR54" i="15"/>
  <c r="BR54" i="18" s="1"/>
  <c r="BR73" i="15"/>
  <c r="BR73" i="18" s="1"/>
  <c r="BR76" i="15"/>
  <c r="BR76" i="18" s="1"/>
  <c r="BR32" i="15"/>
  <c r="BR32" i="18" s="1"/>
  <c r="BR35" i="15"/>
  <c r="BR35" i="18" s="1"/>
  <c r="BR42" i="15"/>
  <c r="BR42" i="18" s="1"/>
  <c r="BR31" i="15"/>
  <c r="BR31" i="18" s="1"/>
  <c r="BR22" i="15"/>
  <c r="BR72" i="15"/>
  <c r="BR72" i="18" s="1"/>
  <c r="BR59" i="15"/>
  <c r="BR59" i="18" s="1"/>
  <c r="BR47" i="15"/>
  <c r="BR47" i="18" s="1"/>
  <c r="BR79" i="15"/>
  <c r="BR79" i="18" s="1"/>
  <c r="BR85" i="15"/>
  <c r="BR85" i="18" s="1"/>
  <c r="BR75" i="15"/>
  <c r="BR75" i="18" s="1"/>
  <c r="BR64" i="15"/>
  <c r="BR64" i="18" s="1"/>
  <c r="BR50" i="15"/>
  <c r="BR50" i="18" s="1"/>
  <c r="BR49" i="15"/>
  <c r="BR49" i="18" s="1"/>
  <c r="BR56" i="15"/>
  <c r="BR56" i="18" s="1"/>
  <c r="BR62" i="15"/>
  <c r="BR62" i="18" s="1"/>
  <c r="BR37" i="15"/>
  <c r="BR37" i="18" s="1"/>
  <c r="BR84" i="15"/>
  <c r="BR84" i="18" s="1"/>
  <c r="BR34" i="15"/>
  <c r="BR34" i="18" s="1"/>
  <c r="BR36" i="15"/>
  <c r="BR36" i="18" s="1"/>
  <c r="BR61" i="15"/>
  <c r="BR61" i="18" s="1"/>
  <c r="BR66" i="15"/>
  <c r="BR66" i="18" s="1"/>
  <c r="BR82" i="15"/>
  <c r="BR82" i="18" s="1"/>
  <c r="BR43" i="15"/>
  <c r="BR43" i="18" s="1"/>
  <c r="BR40" i="15"/>
  <c r="BR40" i="18" s="1"/>
  <c r="BR30" i="15"/>
  <c r="BR30" i="18" s="1"/>
  <c r="BR74" i="15"/>
  <c r="BR74" i="18" s="1"/>
  <c r="BR25" i="15"/>
  <c r="BR25" i="18" s="1"/>
  <c r="BR51" i="15"/>
  <c r="BR51" i="18" s="1"/>
  <c r="BR68" i="15"/>
  <c r="BR68" i="18" s="1"/>
  <c r="BR55" i="15"/>
  <c r="BR55" i="18" s="1"/>
  <c r="BR46" i="15"/>
  <c r="BR46" i="18" s="1"/>
  <c r="BR29" i="15"/>
  <c r="BR29" i="18" s="1"/>
  <c r="BR26" i="15"/>
  <c r="BR26" i="18" s="1"/>
  <c r="BR89" i="15"/>
  <c r="BR89" i="18" s="1"/>
  <c r="BR39" i="15"/>
  <c r="BR39" i="18" s="1"/>
  <c r="BR48" i="15"/>
  <c r="BR48" i="18" s="1"/>
  <c r="BR77" i="15"/>
  <c r="BR77" i="18" s="1"/>
  <c r="BR69" i="15"/>
  <c r="BR69" i="18" s="1"/>
  <c r="BR71" i="15"/>
  <c r="BR71" i="18" s="1"/>
  <c r="BR81" i="15"/>
  <c r="BR81" i="18" s="1"/>
  <c r="BR27" i="15"/>
  <c r="BR27" i="18" s="1"/>
  <c r="BR78" i="15"/>
  <c r="BR78" i="18" s="1"/>
  <c r="BR28" i="15"/>
  <c r="BR28" i="18" s="1"/>
  <c r="BR87" i="15"/>
  <c r="BR87" i="18" s="1"/>
  <c r="BR44" i="15"/>
  <c r="BR44" i="18" s="1"/>
  <c r="BR70" i="15"/>
  <c r="BR70" i="18" s="1"/>
  <c r="BR63" i="15"/>
  <c r="BR63" i="18" s="1"/>
  <c r="BR53" i="15"/>
  <c r="BR53" i="18" s="1"/>
  <c r="BR23" i="15"/>
  <c r="BR23" i="18" s="1"/>
  <c r="BR58" i="15"/>
  <c r="BR58" i="18" s="1"/>
  <c r="BR45" i="15"/>
  <c r="BR45" i="18" s="1"/>
  <c r="BR88" i="15"/>
  <c r="BR88" i="18" s="1"/>
  <c r="BQ89" i="15"/>
  <c r="BQ89" i="18" s="1"/>
  <c r="BR33" i="15"/>
  <c r="BR33" i="18" s="1"/>
  <c r="BR86" i="15"/>
  <c r="BR86" i="18" s="1"/>
  <c r="BR83" i="15"/>
  <c r="BR83" i="18" s="1"/>
  <c r="BR41" i="15"/>
  <c r="BR41" i="18" s="1"/>
  <c r="BR52" i="15"/>
  <c r="BR52" i="18" s="1"/>
  <c r="BR57" i="15"/>
  <c r="BR57" i="18" s="1"/>
  <c r="BR80" i="15"/>
  <c r="BR80" i="18" s="1"/>
  <c r="BR67" i="15"/>
  <c r="BR67" i="18" s="1"/>
  <c r="BR65" i="15"/>
  <c r="BR65" i="18" s="1"/>
  <c r="BR24" i="15"/>
  <c r="BR24" i="18" s="1"/>
  <c r="BR60" i="15"/>
  <c r="BR60" i="18" s="1"/>
  <c r="BR38" i="15"/>
  <c r="BR38" i="18" s="1"/>
  <c r="BT49" i="6"/>
  <c r="BR19" i="18"/>
  <c r="BS51" i="6"/>
  <c r="BR19" i="15"/>
  <c r="BR52" i="6"/>
  <c r="BR61" i="6"/>
  <c r="BQ22" i="18"/>
  <c r="BM84" i="14"/>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U39" i="6"/>
  <c r="BV19" i="6"/>
  <c r="BS31" i="6" l="1"/>
  <c r="BS40" i="6" s="1"/>
  <c r="BQ65" i="6"/>
  <c r="BQ67" i="6" s="1"/>
  <c r="BQ71" i="6" s="1"/>
  <c r="BT30" i="6"/>
  <c r="BT29" i="6"/>
  <c r="BQ53" i="6"/>
  <c r="BQ62" i="6"/>
  <c r="BP72" i="6"/>
  <c r="BP75" i="6"/>
  <c r="BR73" i="6"/>
  <c r="BS10" i="6"/>
  <c r="BT9" i="6" s="1"/>
  <c r="BS70" i="6"/>
  <c r="BS47" i="6"/>
  <c r="BS61" i="6"/>
  <c r="BS52" i="6"/>
  <c r="BR22" i="18"/>
  <c r="BS19" i="18"/>
  <c r="BT51" i="6"/>
  <c r="BU49" i="6"/>
  <c r="BS19" i="15"/>
  <c r="BP66" i="6"/>
  <c r="BP67" i="6" s="1"/>
  <c r="BR54" i="6"/>
  <c r="BR55" i="6" s="1"/>
  <c r="BS64" i="15"/>
  <c r="BS64" i="18" s="1"/>
  <c r="BS24" i="15"/>
  <c r="BS24" i="18" s="1"/>
  <c r="BS23" i="15"/>
  <c r="BS23" i="18" s="1"/>
  <c r="BS70" i="15"/>
  <c r="BS70" i="18" s="1"/>
  <c r="BS63" i="15"/>
  <c r="BS63" i="18" s="1"/>
  <c r="BS30" i="15"/>
  <c r="BS30" i="18" s="1"/>
  <c r="BS46" i="15"/>
  <c r="BS46" i="18" s="1"/>
  <c r="BS56" i="15"/>
  <c r="BS56" i="18" s="1"/>
  <c r="BS34" i="15"/>
  <c r="BS34" i="18" s="1"/>
  <c r="BS60" i="15"/>
  <c r="BS60" i="18" s="1"/>
  <c r="BS66" i="15"/>
  <c r="BS66" i="18" s="1"/>
  <c r="BS77" i="15"/>
  <c r="BS77" i="18" s="1"/>
  <c r="BS40" i="15"/>
  <c r="BS40" i="18" s="1"/>
  <c r="BS25" i="15"/>
  <c r="BS25" i="18" s="1"/>
  <c r="BR90" i="15"/>
  <c r="BR90" i="18" s="1"/>
  <c r="BS26" i="15"/>
  <c r="BS26" i="18" s="1"/>
  <c r="BS73" i="15"/>
  <c r="BS73" i="18" s="1"/>
  <c r="BS36" i="15"/>
  <c r="BS36" i="18" s="1"/>
  <c r="BS35" i="15"/>
  <c r="BS35" i="18" s="1"/>
  <c r="BS61" i="15"/>
  <c r="BS61" i="18" s="1"/>
  <c r="BS81" i="15"/>
  <c r="BS81" i="18" s="1"/>
  <c r="BS51" i="15"/>
  <c r="BS51" i="18" s="1"/>
  <c r="BS74" i="15"/>
  <c r="BS74" i="18" s="1"/>
  <c r="BS67" i="15"/>
  <c r="BS67" i="18" s="1"/>
  <c r="BS72" i="15"/>
  <c r="BS72" i="18" s="1"/>
  <c r="BS68" i="15"/>
  <c r="BS68" i="18" s="1"/>
  <c r="BS88" i="15"/>
  <c r="BS88" i="18" s="1"/>
  <c r="BS84" i="15"/>
  <c r="BS84" i="18" s="1"/>
  <c r="BS80" i="15"/>
  <c r="BS80" i="18" s="1"/>
  <c r="BS59" i="15"/>
  <c r="BS59" i="18" s="1"/>
  <c r="BS82" i="15"/>
  <c r="BS82" i="18" s="1"/>
  <c r="BS76" i="15"/>
  <c r="BS76" i="18" s="1"/>
  <c r="BS62" i="15"/>
  <c r="BS62" i="18" s="1"/>
  <c r="BS49" i="15"/>
  <c r="BS49" i="18" s="1"/>
  <c r="BS47" i="15"/>
  <c r="BS47" i="18" s="1"/>
  <c r="BS31" i="15"/>
  <c r="BS31" i="18" s="1"/>
  <c r="BS29" i="15"/>
  <c r="BS29" i="18" s="1"/>
  <c r="BS55" i="15"/>
  <c r="BS55" i="18" s="1"/>
  <c r="BS71" i="15"/>
  <c r="BS71" i="18" s="1"/>
  <c r="BS28" i="15"/>
  <c r="BS28" i="18" s="1"/>
  <c r="BS50" i="15"/>
  <c r="BS50" i="18" s="1"/>
  <c r="BS41" i="15"/>
  <c r="BS41" i="18" s="1"/>
  <c r="BS22" i="15"/>
  <c r="BS27" i="15"/>
  <c r="BS27" i="18" s="1"/>
  <c r="BS79" i="15"/>
  <c r="BS79" i="18" s="1"/>
  <c r="BS86" i="15"/>
  <c r="BS86" i="18" s="1"/>
  <c r="BS90" i="15"/>
  <c r="BS90" i="18" s="1"/>
  <c r="BS43" i="15"/>
  <c r="BS43" i="18" s="1"/>
  <c r="BS53" i="15"/>
  <c r="BS53" i="18" s="1"/>
  <c r="BS87" i="15"/>
  <c r="BS87" i="18" s="1"/>
  <c r="BS38" i="15"/>
  <c r="BS38" i="18" s="1"/>
  <c r="BS75" i="15"/>
  <c r="BS75" i="18" s="1"/>
  <c r="BS69" i="15"/>
  <c r="BS69" i="18" s="1"/>
  <c r="BS37" i="15"/>
  <c r="BS37" i="18" s="1"/>
  <c r="BS52" i="15"/>
  <c r="BS52" i="18" s="1"/>
  <c r="BS89" i="15"/>
  <c r="BS89" i="18" s="1"/>
  <c r="BS85" i="15"/>
  <c r="BS85" i="18" s="1"/>
  <c r="BS44" i="15"/>
  <c r="BS44" i="18" s="1"/>
  <c r="BS83" i="15"/>
  <c r="BS83" i="18" s="1"/>
  <c r="BS58" i="15"/>
  <c r="BS58" i="18" s="1"/>
  <c r="BS48" i="15"/>
  <c r="BS48" i="18" s="1"/>
  <c r="BS33" i="15"/>
  <c r="BS33" i="18" s="1"/>
  <c r="BS39" i="15"/>
  <c r="BS39" i="18" s="1"/>
  <c r="BS78" i="15"/>
  <c r="BS78" i="18" s="1"/>
  <c r="BS54" i="15"/>
  <c r="BS54" i="18" s="1"/>
  <c r="BS65" i="15"/>
  <c r="BS65" i="18" s="1"/>
  <c r="BS32" i="15"/>
  <c r="BS32" i="18" s="1"/>
  <c r="BS45" i="15"/>
  <c r="BS45" i="18" s="1"/>
  <c r="BS42" i="15"/>
  <c r="BS42" i="18" s="1"/>
  <c r="BS57" i="15"/>
  <c r="BS57" i="18" s="1"/>
  <c r="BR56" i="6"/>
  <c r="BV39" i="6"/>
  <c r="BW19" i="6"/>
  <c r="BT31" i="6" l="1"/>
  <c r="BT40" i="6" s="1"/>
  <c r="BQ74" i="6"/>
  <c r="BP20" i="14"/>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Q72" i="6"/>
  <c r="BQ75" i="6"/>
  <c r="BU29" i="6"/>
  <c r="BU30" i="6"/>
  <c r="BS73" i="6"/>
  <c r="BS56" i="6"/>
  <c r="BT10" i="6"/>
  <c r="BU9" i="6" s="1"/>
  <c r="BT47" i="6"/>
  <c r="BT70" i="6"/>
  <c r="BR53" i="6"/>
  <c r="BR62" i="6"/>
  <c r="BP74" i="6"/>
  <c r="BP71" i="6"/>
  <c r="BP68" i="6"/>
  <c r="BQ68" i="6" s="1"/>
  <c r="BT45" i="15"/>
  <c r="BT45" i="18" s="1"/>
  <c r="BT65" i="15"/>
  <c r="BT65" i="18" s="1"/>
  <c r="BT89" i="15"/>
  <c r="BT89" i="18" s="1"/>
  <c r="BT29" i="15"/>
  <c r="BT29" i="18" s="1"/>
  <c r="BT63" i="15"/>
  <c r="BT63" i="18" s="1"/>
  <c r="BT46" i="15"/>
  <c r="BT46" i="18" s="1"/>
  <c r="BT26" i="15"/>
  <c r="BT26" i="18" s="1"/>
  <c r="BT61" i="15"/>
  <c r="BT61" i="18" s="1"/>
  <c r="BT84" i="15"/>
  <c r="BT84" i="18" s="1"/>
  <c r="BT39" i="15"/>
  <c r="BT39" i="18" s="1"/>
  <c r="BT23" i="15"/>
  <c r="BT23" i="18" s="1"/>
  <c r="BS91" i="15"/>
  <c r="BS91" i="18" s="1"/>
  <c r="BT69" i="15"/>
  <c r="BT69" i="18" s="1"/>
  <c r="BT86" i="15"/>
  <c r="BT86" i="18" s="1"/>
  <c r="BT82" i="15"/>
  <c r="BT82" i="18" s="1"/>
  <c r="BT34" i="15"/>
  <c r="BT34" i="18" s="1"/>
  <c r="BT50" i="15"/>
  <c r="BT50" i="18" s="1"/>
  <c r="BT49" i="15"/>
  <c r="BT49" i="18" s="1"/>
  <c r="BT68" i="15"/>
  <c r="BT68" i="18" s="1"/>
  <c r="BT28" i="15"/>
  <c r="BT28" i="18" s="1"/>
  <c r="BT31" i="15"/>
  <c r="BT31" i="18" s="1"/>
  <c r="BT40" i="15"/>
  <c r="BT40" i="18" s="1"/>
  <c r="BT81" i="15"/>
  <c r="BT81" i="18" s="1"/>
  <c r="BT74" i="15"/>
  <c r="BT74" i="18" s="1"/>
  <c r="BT91" i="15"/>
  <c r="BT91" i="18" s="1"/>
  <c r="BT85" i="15"/>
  <c r="BT85" i="18" s="1"/>
  <c r="BT59" i="15"/>
  <c r="BT59" i="18" s="1"/>
  <c r="BT54" i="15"/>
  <c r="BT54" i="18" s="1"/>
  <c r="BT56" i="15"/>
  <c r="BT56" i="18" s="1"/>
  <c r="BT58" i="15"/>
  <c r="BT58" i="18" s="1"/>
  <c r="BT71" i="15"/>
  <c r="BT71" i="18" s="1"/>
  <c r="BT57" i="15"/>
  <c r="BT57" i="18" s="1"/>
  <c r="BT41" i="15"/>
  <c r="BT41" i="18" s="1"/>
  <c r="BT30" i="15"/>
  <c r="BT30" i="18" s="1"/>
  <c r="BT43" i="15"/>
  <c r="BT43" i="18" s="1"/>
  <c r="BT64" i="15"/>
  <c r="BT64" i="18" s="1"/>
  <c r="BT62" i="15"/>
  <c r="BT62" i="18" s="1"/>
  <c r="BT48" i="15"/>
  <c r="BT48" i="18" s="1"/>
  <c r="BT36" i="15"/>
  <c r="BT36" i="18" s="1"/>
  <c r="BT70" i="15"/>
  <c r="BT70" i="18" s="1"/>
  <c r="BT35" i="15"/>
  <c r="BT35" i="18" s="1"/>
  <c r="BT53" i="15"/>
  <c r="BT53" i="18" s="1"/>
  <c r="BT67" i="15"/>
  <c r="BT67" i="18" s="1"/>
  <c r="BT38" i="15"/>
  <c r="BT38" i="18" s="1"/>
  <c r="BT47" i="15"/>
  <c r="BT47" i="18" s="1"/>
  <c r="BT77" i="15"/>
  <c r="BT77" i="18" s="1"/>
  <c r="BT80" i="15"/>
  <c r="BT80" i="18" s="1"/>
  <c r="BT27" i="15"/>
  <c r="BT27" i="18" s="1"/>
  <c r="BT78" i="15"/>
  <c r="BT78" i="18" s="1"/>
  <c r="BT24" i="15"/>
  <c r="BT24" i="18" s="1"/>
  <c r="BT51" i="15"/>
  <c r="BT51" i="18" s="1"/>
  <c r="BT79" i="15"/>
  <c r="BT79" i="18" s="1"/>
  <c r="BT25" i="15"/>
  <c r="BT25" i="18" s="1"/>
  <c r="BT60" i="15"/>
  <c r="BT60" i="18" s="1"/>
  <c r="BT90" i="15"/>
  <c r="BT90" i="18" s="1"/>
  <c r="BT42" i="15"/>
  <c r="BT42" i="18" s="1"/>
  <c r="BT72" i="15"/>
  <c r="BT72" i="18" s="1"/>
  <c r="BT87" i="15"/>
  <c r="BT87" i="18" s="1"/>
  <c r="BT33" i="15"/>
  <c r="BT33" i="18" s="1"/>
  <c r="BT55" i="15"/>
  <c r="BT55" i="18" s="1"/>
  <c r="BT73" i="15"/>
  <c r="BT73" i="18" s="1"/>
  <c r="BT88" i="15"/>
  <c r="BT88" i="18" s="1"/>
  <c r="BT83" i="15"/>
  <c r="BT83" i="18" s="1"/>
  <c r="BT44" i="15"/>
  <c r="BT44" i="18" s="1"/>
  <c r="BT52" i="15"/>
  <c r="BT52" i="18" s="1"/>
  <c r="BT66" i="15"/>
  <c r="BT66" i="18" s="1"/>
  <c r="BT76" i="15"/>
  <c r="BT76" i="18" s="1"/>
  <c r="BT75" i="15"/>
  <c r="BT75" i="18" s="1"/>
  <c r="BT22" i="15"/>
  <c r="BT37" i="15"/>
  <c r="BT37" i="18" s="1"/>
  <c r="BT32" i="15"/>
  <c r="BT32" i="18" s="1"/>
  <c r="BT19" i="18"/>
  <c r="BV49" i="6"/>
  <c r="BT19" i="15"/>
  <c r="BU51" i="6"/>
  <c r="BT61" i="6"/>
  <c r="BT52" i="6"/>
  <c r="BS22" i="18"/>
  <c r="BS54" i="6"/>
  <c r="BS55" i="6" s="1"/>
  <c r="BR65" i="6"/>
  <c r="BR67" i="6" s="1"/>
  <c r="BW39" i="6"/>
  <c r="BX19" i="6"/>
  <c r="BU31" i="6" l="1"/>
  <c r="BU40" i="6" s="1"/>
  <c r="BV30" i="6"/>
  <c r="BV29" i="6"/>
  <c r="BS53" i="6"/>
  <c r="BS62" i="6"/>
  <c r="BU70" i="6"/>
  <c r="BU10" i="6"/>
  <c r="BV9" i="6" s="1"/>
  <c r="BU47" i="6"/>
  <c r="BT73" i="6"/>
  <c r="BT56" i="6"/>
  <c r="BU61" i="6"/>
  <c r="BU52" i="6"/>
  <c r="BU32" i="15"/>
  <c r="BU32" i="18" s="1"/>
  <c r="BU74" i="15"/>
  <c r="BU74" i="18" s="1"/>
  <c r="BU67" i="15"/>
  <c r="BU67" i="18" s="1"/>
  <c r="BU92" i="15"/>
  <c r="BU92" i="18" s="1"/>
  <c r="BU61" i="15"/>
  <c r="BU61" i="18" s="1"/>
  <c r="BU57" i="15"/>
  <c r="BU57" i="18" s="1"/>
  <c r="BU84" i="15"/>
  <c r="BU84" i="18" s="1"/>
  <c r="BU66" i="15"/>
  <c r="BU66" i="18" s="1"/>
  <c r="BU46" i="15"/>
  <c r="BU46" i="18" s="1"/>
  <c r="BU65" i="15"/>
  <c r="BU65" i="18" s="1"/>
  <c r="BU79" i="15"/>
  <c r="BU79" i="18" s="1"/>
  <c r="BU83" i="15"/>
  <c r="BU83" i="18" s="1"/>
  <c r="BU88" i="15"/>
  <c r="BU88" i="18" s="1"/>
  <c r="BU76" i="15"/>
  <c r="BU76" i="18" s="1"/>
  <c r="BU35" i="15"/>
  <c r="BU35" i="18" s="1"/>
  <c r="BU51" i="15"/>
  <c r="BU51" i="18" s="1"/>
  <c r="BU62" i="15"/>
  <c r="BU62" i="18" s="1"/>
  <c r="BU69" i="15"/>
  <c r="BU69" i="18" s="1"/>
  <c r="BT92" i="15"/>
  <c r="BT92" i="18" s="1"/>
  <c r="BU75" i="15"/>
  <c r="BU75" i="18" s="1"/>
  <c r="BU49" i="15"/>
  <c r="BU49" i="18" s="1"/>
  <c r="BU86" i="15"/>
  <c r="BU86" i="18" s="1"/>
  <c r="BU90" i="15"/>
  <c r="BU90" i="18" s="1"/>
  <c r="BU58" i="15"/>
  <c r="BU58" i="18" s="1"/>
  <c r="BU80" i="15"/>
  <c r="BU80" i="18" s="1"/>
  <c r="BU48" i="15"/>
  <c r="BU48" i="18" s="1"/>
  <c r="BU91" i="15"/>
  <c r="BU91" i="18" s="1"/>
  <c r="BU81" i="15"/>
  <c r="BU81" i="18" s="1"/>
  <c r="BU55" i="15"/>
  <c r="BU55" i="18" s="1"/>
  <c r="BU22" i="15"/>
  <c r="BU30" i="15"/>
  <c r="BU30" i="18" s="1"/>
  <c r="BU47" i="15"/>
  <c r="BU47" i="18" s="1"/>
  <c r="BU27" i="15"/>
  <c r="BU27" i="18" s="1"/>
  <c r="BU42" i="15"/>
  <c r="BU42" i="18" s="1"/>
  <c r="BU77" i="15"/>
  <c r="BU77" i="18" s="1"/>
  <c r="BU36" i="15"/>
  <c r="BU36" i="18" s="1"/>
  <c r="BU33" i="15"/>
  <c r="BU33" i="18" s="1"/>
  <c r="BU38" i="15"/>
  <c r="BU38" i="18" s="1"/>
  <c r="BU68" i="15"/>
  <c r="BU68" i="18" s="1"/>
  <c r="BU34" i="15"/>
  <c r="BU34" i="18" s="1"/>
  <c r="BU63" i="15"/>
  <c r="BU63" i="18" s="1"/>
  <c r="BU60" i="15"/>
  <c r="BU60" i="18" s="1"/>
  <c r="BU31" i="15"/>
  <c r="BU31" i="18" s="1"/>
  <c r="BU23" i="15"/>
  <c r="BU23" i="18" s="1"/>
  <c r="BU39" i="15"/>
  <c r="BU39" i="18" s="1"/>
  <c r="BU50" i="15"/>
  <c r="BU50" i="18" s="1"/>
  <c r="BU28" i="15"/>
  <c r="BU28" i="18" s="1"/>
  <c r="BU44" i="15"/>
  <c r="BU44" i="18" s="1"/>
  <c r="BU53" i="15"/>
  <c r="BU53" i="18" s="1"/>
  <c r="BU24" i="15"/>
  <c r="BU24" i="18" s="1"/>
  <c r="BU40" i="15"/>
  <c r="BU40" i="18" s="1"/>
  <c r="BU54" i="15"/>
  <c r="BU54" i="18" s="1"/>
  <c r="BU37" i="15"/>
  <c r="BU37" i="18" s="1"/>
  <c r="BU85" i="15"/>
  <c r="BU85" i="18" s="1"/>
  <c r="BU29" i="15"/>
  <c r="BU29" i="18" s="1"/>
  <c r="BU73" i="15"/>
  <c r="BU73" i="18" s="1"/>
  <c r="BU87" i="15"/>
  <c r="BU87" i="18" s="1"/>
  <c r="BU64" i="15"/>
  <c r="BU64" i="18" s="1"/>
  <c r="BU78" i="15"/>
  <c r="BU78" i="18" s="1"/>
  <c r="BU59" i="15"/>
  <c r="BU59" i="18" s="1"/>
  <c r="BU52" i="15"/>
  <c r="BU52" i="18" s="1"/>
  <c r="BU26" i="15"/>
  <c r="BU26" i="18" s="1"/>
  <c r="BU45" i="15"/>
  <c r="BU45" i="18" s="1"/>
  <c r="BU72" i="15"/>
  <c r="BU72" i="18" s="1"/>
  <c r="BU82" i="15"/>
  <c r="BU82" i="18" s="1"/>
  <c r="BU25" i="15"/>
  <c r="BU25" i="18" s="1"/>
  <c r="BU70" i="15"/>
  <c r="BU70" i="18" s="1"/>
  <c r="BU43" i="15"/>
  <c r="BU43" i="18" s="1"/>
  <c r="BU41" i="15"/>
  <c r="BU41" i="18" s="1"/>
  <c r="BU89" i="15"/>
  <c r="BU89" i="18" s="1"/>
  <c r="BU71" i="15"/>
  <c r="BU71" i="18" s="1"/>
  <c r="BU56" i="15"/>
  <c r="BU56" i="18" s="1"/>
  <c r="BU19" i="18"/>
  <c r="BU19" i="15"/>
  <c r="BV51" i="6"/>
  <c r="BW49" i="6"/>
  <c r="BQ20" i="14"/>
  <c r="BR75" i="6"/>
  <c r="BR72" i="6"/>
  <c r="BT22" i="18"/>
  <c r="BR71" i="6"/>
  <c r="BR74" i="6"/>
  <c r="BS65" i="6"/>
  <c r="BS67" i="6" s="1"/>
  <c r="BR68" i="6"/>
  <c r="BT54" i="6"/>
  <c r="BT55" i="6" s="1"/>
  <c r="BX39" i="6"/>
  <c r="BY19" i="6"/>
  <c r="BV31" i="6" l="1"/>
  <c r="BV40" i="6" s="1"/>
  <c r="BW29" i="6"/>
  <c r="BW30" i="6"/>
  <c r="BU73" i="6"/>
  <c r="BV47" i="6"/>
  <c r="BV70" i="6"/>
  <c r="BV10" i="6"/>
  <c r="BW9" i="6" s="1"/>
  <c r="BS68" i="6"/>
  <c r="BU56" i="6"/>
  <c r="BT53" i="6"/>
  <c r="BU22" i="18"/>
  <c r="BQ88" i="14"/>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V19" i="15"/>
  <c r="BX49" i="6"/>
  <c r="BV19" i="18"/>
  <c r="BW51" i="6"/>
  <c r="BV52" i="6"/>
  <c r="BV61" i="6"/>
  <c r="BV87" i="15"/>
  <c r="BV87" i="18" s="1"/>
  <c r="BV22" i="15"/>
  <c r="BV61" i="15"/>
  <c r="BV61" i="18" s="1"/>
  <c r="BV69" i="15"/>
  <c r="BV69" i="18" s="1"/>
  <c r="BV38" i="15"/>
  <c r="BV38" i="18" s="1"/>
  <c r="BV27" i="15"/>
  <c r="BV27" i="18" s="1"/>
  <c r="BV68" i="15"/>
  <c r="BV68" i="18" s="1"/>
  <c r="BV75" i="15"/>
  <c r="BV75" i="18" s="1"/>
  <c r="BV74" i="15"/>
  <c r="BV74" i="18" s="1"/>
  <c r="BV83" i="15"/>
  <c r="BV83" i="18" s="1"/>
  <c r="BV47" i="15"/>
  <c r="BV47" i="18" s="1"/>
  <c r="BV33" i="15"/>
  <c r="BV33" i="18" s="1"/>
  <c r="BV46" i="15"/>
  <c r="BV46" i="18" s="1"/>
  <c r="BV79" i="15"/>
  <c r="BV79" i="18" s="1"/>
  <c r="BV35" i="15"/>
  <c r="BV35" i="18" s="1"/>
  <c r="BV66" i="15"/>
  <c r="BV66" i="18" s="1"/>
  <c r="BV49" i="15"/>
  <c r="BV49" i="18" s="1"/>
  <c r="BV64" i="15"/>
  <c r="BV64" i="18" s="1"/>
  <c r="BV48" i="15"/>
  <c r="BV48" i="18" s="1"/>
  <c r="BV37" i="15"/>
  <c r="BV37" i="18" s="1"/>
  <c r="BV77" i="15"/>
  <c r="BV77" i="18" s="1"/>
  <c r="BV57" i="15"/>
  <c r="BV57" i="18" s="1"/>
  <c r="BV88" i="15"/>
  <c r="BV88" i="18" s="1"/>
  <c r="BV65" i="15"/>
  <c r="BV65" i="18" s="1"/>
  <c r="BV23" i="15"/>
  <c r="BV23" i="18" s="1"/>
  <c r="BV67" i="15"/>
  <c r="BV67" i="18" s="1"/>
  <c r="BV80" i="15"/>
  <c r="BV80" i="18" s="1"/>
  <c r="BV39" i="15"/>
  <c r="BV39" i="18" s="1"/>
  <c r="BV82" i="15"/>
  <c r="BV82" i="18" s="1"/>
  <c r="BV92" i="15"/>
  <c r="BV92" i="18" s="1"/>
  <c r="BV32" i="15"/>
  <c r="BV32" i="18" s="1"/>
  <c r="BV90" i="15"/>
  <c r="BV90" i="18" s="1"/>
  <c r="BV63" i="15"/>
  <c r="BV63" i="18" s="1"/>
  <c r="BV76" i="15"/>
  <c r="BV76" i="18" s="1"/>
  <c r="BV85" i="15"/>
  <c r="BV85" i="18" s="1"/>
  <c r="BV72" i="15"/>
  <c r="BV72" i="18" s="1"/>
  <c r="BV93" i="15"/>
  <c r="BV93" i="18" s="1"/>
  <c r="BV43" i="15"/>
  <c r="BV43" i="18" s="1"/>
  <c r="BV54" i="15"/>
  <c r="BV54" i="18" s="1"/>
  <c r="BV44" i="15"/>
  <c r="BV44" i="18" s="1"/>
  <c r="BV89" i="15"/>
  <c r="BV89" i="18" s="1"/>
  <c r="BV53" i="15"/>
  <c r="BV53" i="18" s="1"/>
  <c r="BV91" i="15"/>
  <c r="BV91" i="18" s="1"/>
  <c r="BV62" i="15"/>
  <c r="BV62" i="18" s="1"/>
  <c r="BV29" i="15"/>
  <c r="BV29" i="18" s="1"/>
  <c r="BV45" i="15"/>
  <c r="BV45" i="18" s="1"/>
  <c r="BV42" i="15"/>
  <c r="BV42" i="18" s="1"/>
  <c r="BV71" i="15"/>
  <c r="BV71" i="18" s="1"/>
  <c r="BV31" i="15"/>
  <c r="BV31" i="18" s="1"/>
  <c r="BV56" i="15"/>
  <c r="BV56" i="18" s="1"/>
  <c r="BV40" i="15"/>
  <c r="BV40" i="18" s="1"/>
  <c r="BU93" i="15"/>
  <c r="BU93" i="18" s="1"/>
  <c r="BV52" i="15"/>
  <c r="BV52" i="18" s="1"/>
  <c r="BV60" i="15"/>
  <c r="BV60" i="18" s="1"/>
  <c r="BV51" i="15"/>
  <c r="BV51" i="18" s="1"/>
  <c r="BV58" i="15"/>
  <c r="BV58" i="18" s="1"/>
  <c r="BV73" i="15"/>
  <c r="BV73" i="18" s="1"/>
  <c r="BV28" i="15"/>
  <c r="BV28" i="18" s="1"/>
  <c r="BV41" i="15"/>
  <c r="BV41" i="18" s="1"/>
  <c r="BV59" i="15"/>
  <c r="BV59" i="18" s="1"/>
  <c r="BV30" i="15"/>
  <c r="BV30" i="18" s="1"/>
  <c r="BV34" i="15"/>
  <c r="BV34" i="18" s="1"/>
  <c r="BV24" i="15"/>
  <c r="BV24" i="18" s="1"/>
  <c r="BV81" i="15"/>
  <c r="BV81" i="18" s="1"/>
  <c r="BV78" i="15"/>
  <c r="BV78" i="18" s="1"/>
  <c r="BV55" i="15"/>
  <c r="BV55" i="18" s="1"/>
  <c r="BV86" i="15"/>
  <c r="BV86" i="18" s="1"/>
  <c r="BV70" i="15"/>
  <c r="BV70" i="18" s="1"/>
  <c r="BV26" i="15"/>
  <c r="BV26" i="18" s="1"/>
  <c r="BV36" i="15"/>
  <c r="BV36" i="18" s="1"/>
  <c r="BV50" i="15"/>
  <c r="BV50" i="18" s="1"/>
  <c r="BV84" i="15"/>
  <c r="BV84" i="18" s="1"/>
  <c r="BV25" i="15"/>
  <c r="BV25" i="18" s="1"/>
  <c r="BT65" i="6"/>
  <c r="BT62" i="6"/>
  <c r="BS74" i="6"/>
  <c r="BS71" i="6"/>
  <c r="BR20" i="14"/>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75" i="6"/>
  <c r="BS72" i="6"/>
  <c r="BU54" i="6"/>
  <c r="BU55" i="6" s="1"/>
  <c r="BY39" i="6"/>
  <c r="BZ19" i="6"/>
  <c r="BW31" i="6" l="1"/>
  <c r="BW40" i="6" s="1"/>
  <c r="BX30" i="6"/>
  <c r="BX29" i="6"/>
  <c r="BV73" i="6"/>
  <c r="BW10" i="6"/>
  <c r="BX9" i="6" s="1"/>
  <c r="BW70" i="6"/>
  <c r="BW47" i="6"/>
  <c r="BV54" i="6"/>
  <c r="BV55" i="6" s="1"/>
  <c r="BV22" i="18"/>
  <c r="BW52" i="6"/>
  <c r="BW61" i="6"/>
  <c r="BU65" i="6"/>
  <c r="BU67" i="6" s="1"/>
  <c r="BU62" i="6"/>
  <c r="BW19" i="15"/>
  <c r="BY49" i="6"/>
  <c r="BX51" i="6"/>
  <c r="BW19" i="18"/>
  <c r="BW55" i="15"/>
  <c r="BW55" i="18" s="1"/>
  <c r="BW59" i="15"/>
  <c r="BW59" i="18" s="1"/>
  <c r="BW26" i="15"/>
  <c r="BW26" i="18" s="1"/>
  <c r="BW46" i="15"/>
  <c r="BW46" i="18" s="1"/>
  <c r="BV94" i="15"/>
  <c r="BV94" i="18" s="1"/>
  <c r="BW92" i="15"/>
  <c r="BW92" i="18" s="1"/>
  <c r="BW82" i="15"/>
  <c r="BW82" i="18" s="1"/>
  <c r="BW93" i="15"/>
  <c r="BW93" i="18" s="1"/>
  <c r="BW27" i="15"/>
  <c r="BW27" i="18" s="1"/>
  <c r="BW23" i="15"/>
  <c r="BW23" i="18" s="1"/>
  <c r="BW84" i="15"/>
  <c r="BW84" i="18" s="1"/>
  <c r="BW94" i="15"/>
  <c r="BW94" i="18" s="1"/>
  <c r="BW89" i="15"/>
  <c r="BW89" i="18" s="1"/>
  <c r="BW58" i="15"/>
  <c r="BW58" i="18" s="1"/>
  <c r="BW53" i="15"/>
  <c r="BW53" i="18" s="1"/>
  <c r="BW41" i="15"/>
  <c r="BW41" i="18" s="1"/>
  <c r="BW86" i="15"/>
  <c r="BW86" i="18" s="1"/>
  <c r="BW24" i="15"/>
  <c r="BW24" i="18" s="1"/>
  <c r="BW72" i="15"/>
  <c r="BW72" i="18" s="1"/>
  <c r="BW78" i="15"/>
  <c r="BW78" i="18" s="1"/>
  <c r="BW44" i="15"/>
  <c r="BW44" i="18" s="1"/>
  <c r="BW36" i="15"/>
  <c r="BW36" i="18" s="1"/>
  <c r="BW32" i="15"/>
  <c r="BW32" i="18" s="1"/>
  <c r="BW77" i="15"/>
  <c r="BW77" i="18" s="1"/>
  <c r="BW35" i="15"/>
  <c r="BW35" i="18" s="1"/>
  <c r="BW85" i="15"/>
  <c r="BW85" i="18" s="1"/>
  <c r="BW51" i="15"/>
  <c r="BW51" i="18" s="1"/>
  <c r="BW45" i="15"/>
  <c r="BW45" i="18" s="1"/>
  <c r="BW48" i="15"/>
  <c r="BW48" i="18" s="1"/>
  <c r="BW56" i="15"/>
  <c r="BW56" i="18" s="1"/>
  <c r="BW73" i="15"/>
  <c r="BW73" i="18" s="1"/>
  <c r="BW67" i="15"/>
  <c r="BW67" i="18" s="1"/>
  <c r="BW40" i="15"/>
  <c r="BW40" i="18" s="1"/>
  <c r="BW47" i="15"/>
  <c r="BW47" i="18" s="1"/>
  <c r="BW71" i="15"/>
  <c r="BW71" i="18" s="1"/>
  <c r="BW49" i="15"/>
  <c r="BW49" i="18" s="1"/>
  <c r="BW64" i="15"/>
  <c r="BW64" i="18" s="1"/>
  <c r="BW91" i="15"/>
  <c r="BW91" i="18" s="1"/>
  <c r="BW90" i="15"/>
  <c r="BW90" i="18" s="1"/>
  <c r="BW31" i="15"/>
  <c r="BW31" i="18" s="1"/>
  <c r="BW87" i="15"/>
  <c r="BW87" i="18" s="1"/>
  <c r="BW63" i="15"/>
  <c r="BW63" i="18" s="1"/>
  <c r="BW25" i="15"/>
  <c r="BW25" i="18" s="1"/>
  <c r="BW28" i="15"/>
  <c r="BW28" i="18" s="1"/>
  <c r="BW33" i="15"/>
  <c r="BW33" i="18" s="1"/>
  <c r="BW69" i="15"/>
  <c r="BW69" i="18" s="1"/>
  <c r="BW81" i="15"/>
  <c r="BW81" i="18" s="1"/>
  <c r="BW42" i="15"/>
  <c r="BW42" i="18" s="1"/>
  <c r="BW66" i="15"/>
  <c r="BW66" i="18" s="1"/>
  <c r="BW57" i="15"/>
  <c r="BW57" i="18" s="1"/>
  <c r="BW75" i="15"/>
  <c r="BW75" i="18" s="1"/>
  <c r="BW70" i="15"/>
  <c r="BW70" i="18" s="1"/>
  <c r="BW61" i="15"/>
  <c r="BW61" i="18" s="1"/>
  <c r="BW50" i="15"/>
  <c r="BW50" i="18" s="1"/>
  <c r="BW60" i="15"/>
  <c r="BW60" i="18" s="1"/>
  <c r="BW80" i="15"/>
  <c r="BW80" i="18" s="1"/>
  <c r="BW62" i="15"/>
  <c r="BW62" i="18" s="1"/>
  <c r="BW54" i="15"/>
  <c r="BW54" i="18" s="1"/>
  <c r="BW74" i="15"/>
  <c r="BW74" i="18" s="1"/>
  <c r="BW22" i="15"/>
  <c r="BW83" i="15"/>
  <c r="BW83" i="18" s="1"/>
  <c r="BW34" i="15"/>
  <c r="BW34" i="18" s="1"/>
  <c r="BW30" i="15"/>
  <c r="BW30" i="18" s="1"/>
  <c r="BW43" i="15"/>
  <c r="BW43" i="18" s="1"/>
  <c r="BW39" i="15"/>
  <c r="BW39" i="18" s="1"/>
  <c r="BW52" i="15"/>
  <c r="BW52" i="18" s="1"/>
  <c r="BW76" i="15"/>
  <c r="BW76" i="18" s="1"/>
  <c r="BW38" i="15"/>
  <c r="BW38" i="18" s="1"/>
  <c r="BW88" i="15"/>
  <c r="BW88" i="18" s="1"/>
  <c r="BW29" i="15"/>
  <c r="BW29" i="18" s="1"/>
  <c r="BW68" i="15"/>
  <c r="BW68" i="18" s="1"/>
  <c r="BW37" i="15"/>
  <c r="BW37" i="18" s="1"/>
  <c r="BW79" i="15"/>
  <c r="BW79" i="18" s="1"/>
  <c r="BW65" i="15"/>
  <c r="BW65" i="18" s="1"/>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T75" i="6"/>
  <c r="BT72" i="6"/>
  <c r="BU53" i="6"/>
  <c r="BT67" i="6"/>
  <c r="BV56" i="6"/>
  <c r="BZ39" i="6"/>
  <c r="CA19" i="6"/>
  <c r="BX31" i="6" l="1"/>
  <c r="BX40" i="6" s="1"/>
  <c r="BW73" i="6"/>
  <c r="BY29" i="6"/>
  <c r="BY30" i="6"/>
  <c r="BW56" i="6"/>
  <c r="BV65" i="6"/>
  <c r="BU20" i="14" s="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V53" i="6"/>
  <c r="BV62" i="6"/>
  <c r="BX10" i="6"/>
  <c r="BY9" i="6" s="1"/>
  <c r="BX70" i="6"/>
  <c r="BX47" i="6"/>
  <c r="BW54" i="6"/>
  <c r="BW55" i="6" s="1"/>
  <c r="BU71" i="6"/>
  <c r="BU74" i="6"/>
  <c r="BT71" i="6"/>
  <c r="BT74" i="6"/>
  <c r="BT68" i="6"/>
  <c r="BU68" i="6" s="1"/>
  <c r="BX52" i="6"/>
  <c r="BX61" i="6"/>
  <c r="BY51" i="6"/>
  <c r="BX19" i="18"/>
  <c r="BZ49" i="6"/>
  <c r="BX19" i="15"/>
  <c r="BX61" i="15"/>
  <c r="BX61" i="18" s="1"/>
  <c r="BX92" i="15"/>
  <c r="BX92" i="18" s="1"/>
  <c r="BX68" i="15"/>
  <c r="BX68" i="18" s="1"/>
  <c r="BX37" i="15"/>
  <c r="BX37" i="18" s="1"/>
  <c r="BX39" i="15"/>
  <c r="BX39" i="18" s="1"/>
  <c r="BX87" i="15"/>
  <c r="BX87" i="18" s="1"/>
  <c r="BX42" i="15"/>
  <c r="BX42" i="18" s="1"/>
  <c r="BX58" i="15"/>
  <c r="BX58" i="18" s="1"/>
  <c r="BX67" i="15"/>
  <c r="BX67" i="18" s="1"/>
  <c r="BX62" i="15"/>
  <c r="BX62" i="18" s="1"/>
  <c r="BX40" i="15"/>
  <c r="BX40" i="18" s="1"/>
  <c r="BX43" i="15"/>
  <c r="BX43" i="18" s="1"/>
  <c r="BX70" i="15"/>
  <c r="BX70" i="18" s="1"/>
  <c r="BX49" i="15"/>
  <c r="BX49" i="18" s="1"/>
  <c r="BX78" i="15"/>
  <c r="BX78" i="18" s="1"/>
  <c r="BX53" i="15"/>
  <c r="BX53" i="18" s="1"/>
  <c r="BX36" i="15"/>
  <c r="BX36" i="18" s="1"/>
  <c r="BX48" i="15"/>
  <c r="BX48" i="18" s="1"/>
  <c r="BX29" i="15"/>
  <c r="BX29" i="18" s="1"/>
  <c r="BX55" i="15"/>
  <c r="BX55" i="18" s="1"/>
  <c r="BX41" i="15"/>
  <c r="BX41" i="18" s="1"/>
  <c r="BX65" i="15"/>
  <c r="BX65" i="18" s="1"/>
  <c r="BX32" i="15"/>
  <c r="BX32" i="18" s="1"/>
  <c r="BX77" i="15"/>
  <c r="BX77" i="18" s="1"/>
  <c r="BX83" i="15"/>
  <c r="BX83" i="18" s="1"/>
  <c r="BX28" i="15"/>
  <c r="BX28" i="18" s="1"/>
  <c r="BX52" i="15"/>
  <c r="BX52" i="18" s="1"/>
  <c r="BX45" i="15"/>
  <c r="BX45" i="18" s="1"/>
  <c r="BX73" i="15"/>
  <c r="BX73" i="18" s="1"/>
  <c r="BX94" i="15"/>
  <c r="BX94" i="18" s="1"/>
  <c r="BX35" i="15"/>
  <c r="BX35" i="18" s="1"/>
  <c r="BX26" i="15"/>
  <c r="BX26" i="18" s="1"/>
  <c r="BX90" i="15"/>
  <c r="BX90" i="18" s="1"/>
  <c r="BX24" i="15"/>
  <c r="BX24" i="18" s="1"/>
  <c r="BX47" i="15"/>
  <c r="BX47" i="18" s="1"/>
  <c r="BX38" i="15"/>
  <c r="BX38" i="18" s="1"/>
  <c r="BX79" i="15"/>
  <c r="BX79" i="18" s="1"/>
  <c r="BX51" i="15"/>
  <c r="BX51" i="18" s="1"/>
  <c r="BX72" i="15"/>
  <c r="BX72" i="18" s="1"/>
  <c r="BX89" i="15"/>
  <c r="BX89" i="18" s="1"/>
  <c r="BX91" i="15"/>
  <c r="BX91" i="18" s="1"/>
  <c r="BX69" i="15"/>
  <c r="BX69" i="18" s="1"/>
  <c r="BX34" i="15"/>
  <c r="BX34" i="18" s="1"/>
  <c r="BX80" i="15"/>
  <c r="BX80" i="18" s="1"/>
  <c r="BX84" i="15"/>
  <c r="BX84" i="18" s="1"/>
  <c r="BX93" i="15"/>
  <c r="BX93" i="18" s="1"/>
  <c r="BX57" i="15"/>
  <c r="BX57" i="18" s="1"/>
  <c r="BX63" i="15"/>
  <c r="BX63" i="18" s="1"/>
  <c r="BX74" i="15"/>
  <c r="BX74" i="18" s="1"/>
  <c r="BW95" i="15"/>
  <c r="BW95" i="18" s="1"/>
  <c r="BX25" i="15"/>
  <c r="BX25" i="18" s="1"/>
  <c r="BX23" i="15"/>
  <c r="BX23" i="18" s="1"/>
  <c r="BX44" i="15"/>
  <c r="BX44" i="18" s="1"/>
  <c r="BX46" i="15"/>
  <c r="BX46" i="18" s="1"/>
  <c r="BX60" i="15"/>
  <c r="BX60" i="18" s="1"/>
  <c r="BX71" i="15"/>
  <c r="BX71" i="18" s="1"/>
  <c r="BX59" i="15"/>
  <c r="BX59" i="18" s="1"/>
  <c r="BX81" i="15"/>
  <c r="BX81" i="18" s="1"/>
  <c r="BX88" i="15"/>
  <c r="BX88" i="18" s="1"/>
  <c r="BX86" i="15"/>
  <c r="BX86" i="18" s="1"/>
  <c r="BX54" i="15"/>
  <c r="BX54" i="18" s="1"/>
  <c r="BX31" i="15"/>
  <c r="BX31" i="18" s="1"/>
  <c r="BX95" i="15"/>
  <c r="BX95" i="18" s="1"/>
  <c r="BX50" i="15"/>
  <c r="BX50" i="18" s="1"/>
  <c r="BX56" i="15"/>
  <c r="BX56" i="18" s="1"/>
  <c r="BX22" i="15"/>
  <c r="BX75" i="15"/>
  <c r="BX75" i="18" s="1"/>
  <c r="BX82" i="15"/>
  <c r="BX82" i="18" s="1"/>
  <c r="BX30" i="15"/>
  <c r="BX30" i="18" s="1"/>
  <c r="BX33" i="15"/>
  <c r="BX33" i="18" s="1"/>
  <c r="BX85" i="15"/>
  <c r="BX85" i="18" s="1"/>
  <c r="BX76" i="15"/>
  <c r="BX76" i="18" s="1"/>
  <c r="BX66" i="15"/>
  <c r="BX66" i="18" s="1"/>
  <c r="BX27" i="15"/>
  <c r="BX27" i="18" s="1"/>
  <c r="BX64" i="15"/>
  <c r="BX64" i="18" s="1"/>
  <c r="BW22" i="18"/>
  <c r="BU75"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2" i="6"/>
  <c r="CA39" i="6"/>
  <c r="CB19" i="6"/>
  <c r="BY31" i="6" l="1"/>
  <c r="BY40" i="6" s="1"/>
  <c r="BZ29" i="6"/>
  <c r="BZ30" i="6"/>
  <c r="BV72" i="6"/>
  <c r="BV75" i="6"/>
  <c r="BW65" i="6"/>
  <c r="BW75" i="6" s="1"/>
  <c r="BX54" i="6"/>
  <c r="BX55" i="6" s="1"/>
  <c r="BY10" i="6"/>
  <c r="BZ9" i="6" s="1"/>
  <c r="BY70" i="6"/>
  <c r="BY47" i="6"/>
  <c r="BX73" i="6"/>
  <c r="BW62" i="6"/>
  <c r="BW53" i="6"/>
  <c r="BZ51" i="6"/>
  <c r="CA49" i="6"/>
  <c r="BY19" i="15"/>
  <c r="BY19" i="18"/>
  <c r="BY61" i="6"/>
  <c r="BY52" i="6"/>
  <c r="BV66" i="6"/>
  <c r="BV67" i="6" s="1"/>
  <c r="BV68" i="6" s="1"/>
  <c r="BX22" i="18"/>
  <c r="BX56" i="6"/>
  <c r="BY56" i="15"/>
  <c r="BY56" i="18" s="1"/>
  <c r="BY81" i="15"/>
  <c r="BY81" i="18" s="1"/>
  <c r="BY60" i="15"/>
  <c r="BY60" i="18" s="1"/>
  <c r="BY32" i="15"/>
  <c r="BY32" i="18" s="1"/>
  <c r="BY41" i="15"/>
  <c r="BY41" i="18" s="1"/>
  <c r="BY50" i="15"/>
  <c r="BY50" i="18" s="1"/>
  <c r="BY86" i="15"/>
  <c r="BY86" i="18" s="1"/>
  <c r="BY84" i="15"/>
  <c r="BY84" i="18" s="1"/>
  <c r="BY47" i="15"/>
  <c r="BY47" i="18" s="1"/>
  <c r="BY92" i="15"/>
  <c r="BY92" i="18" s="1"/>
  <c r="BY66" i="15"/>
  <c r="BY66" i="18" s="1"/>
  <c r="BY96" i="15"/>
  <c r="BY96" i="18" s="1"/>
  <c r="BY31" i="15"/>
  <c r="BY31" i="18" s="1"/>
  <c r="BY75" i="15"/>
  <c r="BY75" i="18" s="1"/>
  <c r="BY52" i="15"/>
  <c r="BY52" i="18" s="1"/>
  <c r="BY24" i="15"/>
  <c r="BY24" i="18" s="1"/>
  <c r="BY54" i="15"/>
  <c r="BY54" i="18" s="1"/>
  <c r="BY44" i="15"/>
  <c r="BY44" i="18" s="1"/>
  <c r="BY43" i="15"/>
  <c r="BY43" i="18" s="1"/>
  <c r="BX96" i="15"/>
  <c r="BX96" i="18" s="1"/>
  <c r="BY53" i="15"/>
  <c r="BY53" i="18" s="1"/>
  <c r="BY37" i="15"/>
  <c r="BY37" i="18" s="1"/>
  <c r="BY22" i="15"/>
  <c r="BY48" i="15"/>
  <c r="BY48" i="18" s="1"/>
  <c r="BY45" i="15"/>
  <c r="BY45" i="18" s="1"/>
  <c r="BY70" i="15"/>
  <c r="BY70" i="18" s="1"/>
  <c r="BY87" i="15"/>
  <c r="BY87" i="18" s="1"/>
  <c r="BY49" i="15"/>
  <c r="BY49" i="18" s="1"/>
  <c r="BY25" i="15"/>
  <c r="BY25" i="18" s="1"/>
  <c r="BY76" i="15"/>
  <c r="BY76" i="18" s="1"/>
  <c r="BY29" i="15"/>
  <c r="BY29" i="18" s="1"/>
  <c r="BY38" i="15"/>
  <c r="BY38" i="18" s="1"/>
  <c r="BY77" i="15"/>
  <c r="BY77" i="18" s="1"/>
  <c r="BY39" i="15"/>
  <c r="BY39" i="18" s="1"/>
  <c r="BY79" i="15"/>
  <c r="BY79" i="18" s="1"/>
  <c r="BY83" i="15"/>
  <c r="BY83" i="18" s="1"/>
  <c r="BY68" i="15"/>
  <c r="BY68" i="18" s="1"/>
  <c r="BY90" i="15"/>
  <c r="BY90" i="18" s="1"/>
  <c r="BY36" i="15"/>
  <c r="BY36" i="18" s="1"/>
  <c r="BY93" i="15"/>
  <c r="BY93" i="18" s="1"/>
  <c r="BY42" i="15"/>
  <c r="BY42" i="18" s="1"/>
  <c r="BY46" i="15"/>
  <c r="BY46" i="18" s="1"/>
  <c r="BY64" i="15"/>
  <c r="BY64" i="18" s="1"/>
  <c r="BY33" i="15"/>
  <c r="BY33" i="18" s="1"/>
  <c r="BY88" i="15"/>
  <c r="BY88" i="18" s="1"/>
  <c r="BY63" i="15"/>
  <c r="BY63" i="18" s="1"/>
  <c r="BY82" i="15"/>
  <c r="BY82" i="18" s="1"/>
  <c r="BY30" i="15"/>
  <c r="BY30" i="18" s="1"/>
  <c r="BY23" i="15"/>
  <c r="BY23" i="18" s="1"/>
  <c r="BY35" i="15"/>
  <c r="BY35" i="18" s="1"/>
  <c r="BY73" i="15"/>
  <c r="BY73" i="18" s="1"/>
  <c r="BY61" i="15"/>
  <c r="BY61" i="18" s="1"/>
  <c r="BY72" i="15"/>
  <c r="BY72" i="18" s="1"/>
  <c r="BY58" i="15"/>
  <c r="BY58" i="18" s="1"/>
  <c r="BY62" i="15"/>
  <c r="BY62" i="18" s="1"/>
  <c r="BY27" i="15"/>
  <c r="BY27" i="18" s="1"/>
  <c r="BY95" i="15"/>
  <c r="BY95" i="18" s="1"/>
  <c r="BY69" i="15"/>
  <c r="BY69" i="18" s="1"/>
  <c r="BY89" i="15"/>
  <c r="BY89" i="18" s="1"/>
  <c r="BY51" i="15"/>
  <c r="BY51" i="18" s="1"/>
  <c r="BY74" i="15"/>
  <c r="BY74" i="18" s="1"/>
  <c r="BY59" i="15"/>
  <c r="BY59" i="18" s="1"/>
  <c r="BY34" i="15"/>
  <c r="BY34" i="18" s="1"/>
  <c r="BY65" i="15"/>
  <c r="BY65" i="18" s="1"/>
  <c r="BY55" i="15"/>
  <c r="BY55" i="18" s="1"/>
  <c r="BY91" i="15"/>
  <c r="BY91" i="18" s="1"/>
  <c r="BY78" i="15"/>
  <c r="BY78" i="18" s="1"/>
  <c r="BY67" i="15"/>
  <c r="BY67" i="18" s="1"/>
  <c r="BY28" i="15"/>
  <c r="BY28" i="18" s="1"/>
  <c r="BY71" i="15"/>
  <c r="BY71" i="18" s="1"/>
  <c r="BY57" i="15"/>
  <c r="BY57" i="18" s="1"/>
  <c r="BY40" i="15"/>
  <c r="BY40" i="18" s="1"/>
  <c r="BY85" i="15"/>
  <c r="BY85" i="18" s="1"/>
  <c r="BY26" i="15"/>
  <c r="BY26" i="18" s="1"/>
  <c r="BY94" i="15"/>
  <c r="BY94" i="18" s="1"/>
  <c r="BY80" i="15"/>
  <c r="BY80" i="18" s="1"/>
  <c r="CB39" i="6"/>
  <c r="CC19" i="6"/>
  <c r="BZ31" i="6" l="1"/>
  <c r="BZ40" i="6" s="1"/>
  <c r="BY73" i="6"/>
  <c r="CA29" i="6"/>
  <c r="CA30" i="6"/>
  <c r="BW72" i="6"/>
  <c r="BX65" i="6"/>
  <c r="BW20" i="14" s="1"/>
  <c r="BX53" i="6"/>
  <c r="BX62" i="6"/>
  <c r="BW67" i="6"/>
  <c r="BW68" i="6" s="1"/>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Z10" i="6"/>
  <c r="CA9" i="6" s="1"/>
  <c r="BZ70" i="6"/>
  <c r="BZ47" i="6"/>
  <c r="BY54" i="6"/>
  <c r="BY55" i="6" s="1"/>
  <c r="BY56" i="6"/>
  <c r="BY22" i="18"/>
  <c r="BV71" i="6"/>
  <c r="BV74" i="6"/>
  <c r="BZ29" i="15"/>
  <c r="BZ29" i="18" s="1"/>
  <c r="BZ97" i="15"/>
  <c r="BZ97" i="18" s="1"/>
  <c r="BZ62" i="15"/>
  <c r="BZ62" i="18" s="1"/>
  <c r="BZ96" i="15"/>
  <c r="BZ96" i="18" s="1"/>
  <c r="BZ24" i="15"/>
  <c r="BZ24" i="18" s="1"/>
  <c r="BZ63" i="15"/>
  <c r="BZ63" i="18" s="1"/>
  <c r="BZ67" i="15"/>
  <c r="BZ67" i="18" s="1"/>
  <c r="BZ95" i="15"/>
  <c r="BZ95" i="18" s="1"/>
  <c r="BZ89" i="15"/>
  <c r="BZ89" i="18" s="1"/>
  <c r="BZ65" i="15"/>
  <c r="BZ65" i="18" s="1"/>
  <c r="BZ83" i="15"/>
  <c r="BZ83" i="18" s="1"/>
  <c r="BZ76" i="15"/>
  <c r="BZ76" i="18" s="1"/>
  <c r="BZ50" i="15"/>
  <c r="BZ50" i="18" s="1"/>
  <c r="BZ85" i="15"/>
  <c r="BZ85" i="18" s="1"/>
  <c r="BZ87" i="15"/>
  <c r="BZ87" i="18" s="1"/>
  <c r="BZ52" i="15"/>
  <c r="BZ52" i="18" s="1"/>
  <c r="BZ59" i="15"/>
  <c r="BZ59" i="18" s="1"/>
  <c r="BZ70" i="15"/>
  <c r="BZ70" i="18" s="1"/>
  <c r="BZ73" i="15"/>
  <c r="BZ73" i="18" s="1"/>
  <c r="BZ91" i="15"/>
  <c r="BZ91" i="18" s="1"/>
  <c r="BZ44" i="15"/>
  <c r="BZ44" i="18" s="1"/>
  <c r="BZ53" i="15"/>
  <c r="BZ53" i="18" s="1"/>
  <c r="BZ58" i="15"/>
  <c r="BZ58" i="18" s="1"/>
  <c r="BZ22" i="15"/>
  <c r="BZ61" i="15"/>
  <c r="BZ61" i="18" s="1"/>
  <c r="BZ88" i="15"/>
  <c r="BZ88" i="18" s="1"/>
  <c r="BZ47" i="15"/>
  <c r="BZ47" i="18" s="1"/>
  <c r="BZ23" i="15"/>
  <c r="BZ23" i="18" s="1"/>
  <c r="BZ66" i="15"/>
  <c r="BZ66" i="18" s="1"/>
  <c r="BZ94" i="15"/>
  <c r="BZ94" i="18" s="1"/>
  <c r="BZ43" i="15"/>
  <c r="BZ43" i="18" s="1"/>
  <c r="BZ84" i="15"/>
  <c r="BZ84" i="18" s="1"/>
  <c r="BZ75" i="15"/>
  <c r="BZ75" i="18" s="1"/>
  <c r="BZ77" i="15"/>
  <c r="BZ77" i="18" s="1"/>
  <c r="BZ55" i="15"/>
  <c r="BZ55" i="18" s="1"/>
  <c r="BZ28" i="15"/>
  <c r="BZ28" i="18" s="1"/>
  <c r="BZ36" i="15"/>
  <c r="BZ36" i="18" s="1"/>
  <c r="BZ40" i="15"/>
  <c r="BZ40" i="18" s="1"/>
  <c r="BZ57" i="15"/>
  <c r="BZ57" i="18" s="1"/>
  <c r="BZ46" i="15"/>
  <c r="BZ46" i="18" s="1"/>
  <c r="BZ49" i="15"/>
  <c r="BZ49" i="18" s="1"/>
  <c r="BZ74" i="15"/>
  <c r="BZ74" i="18" s="1"/>
  <c r="BZ81" i="15"/>
  <c r="BZ81" i="18" s="1"/>
  <c r="BZ31" i="15"/>
  <c r="BZ31" i="18" s="1"/>
  <c r="BZ27" i="15"/>
  <c r="BZ27" i="18" s="1"/>
  <c r="BZ60" i="15"/>
  <c r="BZ60" i="18" s="1"/>
  <c r="BZ34" i="15"/>
  <c r="BZ34" i="18" s="1"/>
  <c r="BZ38" i="15"/>
  <c r="BZ38" i="18" s="1"/>
  <c r="BZ41" i="15"/>
  <c r="BZ41" i="18" s="1"/>
  <c r="BZ39" i="15"/>
  <c r="BZ39" i="18" s="1"/>
  <c r="BZ72" i="15"/>
  <c r="BZ72" i="18" s="1"/>
  <c r="BZ86" i="15"/>
  <c r="BZ86" i="18" s="1"/>
  <c r="BZ54" i="15"/>
  <c r="BZ54" i="18" s="1"/>
  <c r="BZ45" i="15"/>
  <c r="BZ45" i="18" s="1"/>
  <c r="BZ78" i="15"/>
  <c r="BZ78" i="18" s="1"/>
  <c r="BZ32" i="15"/>
  <c r="BZ32" i="18" s="1"/>
  <c r="BZ35" i="15"/>
  <c r="BZ35" i="18" s="1"/>
  <c r="BZ56" i="15"/>
  <c r="BZ56" i="18" s="1"/>
  <c r="BZ90" i="15"/>
  <c r="BZ90" i="18" s="1"/>
  <c r="BZ71" i="15"/>
  <c r="BZ71" i="18" s="1"/>
  <c r="BZ25" i="15"/>
  <c r="BZ25" i="18" s="1"/>
  <c r="BZ51" i="15"/>
  <c r="BZ51" i="18" s="1"/>
  <c r="BZ93" i="15"/>
  <c r="BZ93" i="18" s="1"/>
  <c r="BY97" i="15"/>
  <c r="BY97" i="18" s="1"/>
  <c r="BZ48" i="15"/>
  <c r="BZ48" i="18" s="1"/>
  <c r="BZ92" i="15"/>
  <c r="BZ92" i="18" s="1"/>
  <c r="BZ37" i="15"/>
  <c r="BZ37" i="18" s="1"/>
  <c r="BZ68" i="15"/>
  <c r="BZ68" i="18" s="1"/>
  <c r="BZ26" i="15"/>
  <c r="BZ26" i="18" s="1"/>
  <c r="BZ82" i="15"/>
  <c r="BZ82" i="18" s="1"/>
  <c r="BZ80" i="15"/>
  <c r="BZ80" i="18" s="1"/>
  <c r="BZ69" i="15"/>
  <c r="BZ69" i="18" s="1"/>
  <c r="BZ33" i="15"/>
  <c r="BZ33" i="18" s="1"/>
  <c r="BZ30" i="15"/>
  <c r="BZ30" i="18" s="1"/>
  <c r="BZ64" i="15"/>
  <c r="BZ64" i="18" s="1"/>
  <c r="BZ42" i="15"/>
  <c r="BZ42" i="18" s="1"/>
  <c r="BZ79" i="15"/>
  <c r="BZ79" i="18" s="1"/>
  <c r="BZ19" i="15"/>
  <c r="CB49" i="6"/>
  <c r="BZ19" i="18"/>
  <c r="CA51" i="6"/>
  <c r="BZ52" i="6"/>
  <c r="BZ61" i="6"/>
  <c r="CC39" i="6"/>
  <c r="CD19" i="6"/>
  <c r="CA31" i="6" l="1"/>
  <c r="CA40" i="6" s="1"/>
  <c r="CB30" i="6"/>
  <c r="CB29" i="6"/>
  <c r="BW74" i="6"/>
  <c r="BW71" i="6"/>
  <c r="BX67" i="6"/>
  <c r="BX68" i="6" s="1"/>
  <c r="BX75" i="6"/>
  <c r="BX72" i="6"/>
  <c r="CA47" i="6"/>
  <c r="CA10" i="6"/>
  <c r="CB9" i="6" s="1"/>
  <c r="CA70" i="6"/>
  <c r="BZ73" i="6"/>
  <c r="BY62" i="6"/>
  <c r="CB51" i="6"/>
  <c r="CA19" i="15"/>
  <c r="CA19" i="18"/>
  <c r="CC49" i="6"/>
  <c r="CA47" i="15"/>
  <c r="CA47" i="18" s="1"/>
  <c r="CA79" i="15"/>
  <c r="CA79" i="18" s="1"/>
  <c r="CA40" i="15"/>
  <c r="CA40" i="18" s="1"/>
  <c r="CA44" i="15"/>
  <c r="CA44" i="18" s="1"/>
  <c r="CA73" i="15"/>
  <c r="CA73" i="18" s="1"/>
  <c r="CA77" i="15"/>
  <c r="CA77" i="18" s="1"/>
  <c r="CA58" i="15"/>
  <c r="CA58" i="18" s="1"/>
  <c r="CA87" i="15"/>
  <c r="CA87" i="18" s="1"/>
  <c r="CA25" i="15"/>
  <c r="CA25" i="18" s="1"/>
  <c r="CA22" i="15"/>
  <c r="CA32" i="15"/>
  <c r="CA32" i="18" s="1"/>
  <c r="CA50" i="15"/>
  <c r="CA50" i="18" s="1"/>
  <c r="CA61" i="15"/>
  <c r="CA61" i="18" s="1"/>
  <c r="CA93" i="15"/>
  <c r="CA93" i="18" s="1"/>
  <c r="CA83" i="15"/>
  <c r="CA83" i="18" s="1"/>
  <c r="CA88" i="15"/>
  <c r="CA88" i="18" s="1"/>
  <c r="CA71" i="15"/>
  <c r="CA71" i="18" s="1"/>
  <c r="CA66" i="15"/>
  <c r="CA66" i="18" s="1"/>
  <c r="CA53" i="15"/>
  <c r="CA53" i="18" s="1"/>
  <c r="CA97" i="15"/>
  <c r="CA97" i="18" s="1"/>
  <c r="CA60" i="15"/>
  <c r="CA60" i="18" s="1"/>
  <c r="CA90" i="15"/>
  <c r="CA90" i="18" s="1"/>
  <c r="CA28" i="15"/>
  <c r="CA28" i="18" s="1"/>
  <c r="CA35" i="15"/>
  <c r="CA35" i="18" s="1"/>
  <c r="CA30" i="15"/>
  <c r="CA30" i="18" s="1"/>
  <c r="CA37" i="15"/>
  <c r="CA37" i="18" s="1"/>
  <c r="CA68" i="15"/>
  <c r="CA68" i="18" s="1"/>
  <c r="CA80" i="15"/>
  <c r="CA80" i="18" s="1"/>
  <c r="CA59" i="15"/>
  <c r="CA59" i="18" s="1"/>
  <c r="CA92" i="15"/>
  <c r="CA92" i="18" s="1"/>
  <c r="CA55" i="15"/>
  <c r="CA55" i="18" s="1"/>
  <c r="CA78" i="15"/>
  <c r="CA78" i="18" s="1"/>
  <c r="CA43" i="15"/>
  <c r="CA43" i="18" s="1"/>
  <c r="CA57" i="15"/>
  <c r="CA57" i="18" s="1"/>
  <c r="CA86" i="15"/>
  <c r="CA86" i="18" s="1"/>
  <c r="CA56" i="15"/>
  <c r="CA56" i="18" s="1"/>
  <c r="CA64" i="15"/>
  <c r="CA64" i="18" s="1"/>
  <c r="CA82" i="15"/>
  <c r="CA82" i="18" s="1"/>
  <c r="CA95" i="15"/>
  <c r="CA95" i="18" s="1"/>
  <c r="CA29" i="15"/>
  <c r="CA29" i="18" s="1"/>
  <c r="CA46" i="15"/>
  <c r="CA46" i="18" s="1"/>
  <c r="CA63" i="15"/>
  <c r="CA63" i="18" s="1"/>
  <c r="CA41" i="15"/>
  <c r="CA41" i="18" s="1"/>
  <c r="CA70" i="15"/>
  <c r="CA70" i="18" s="1"/>
  <c r="CA36" i="15"/>
  <c r="CA36" i="18" s="1"/>
  <c r="CA54" i="15"/>
  <c r="CA54" i="18" s="1"/>
  <c r="CA34" i="15"/>
  <c r="CA34" i="18" s="1"/>
  <c r="CA69" i="15"/>
  <c r="CA69" i="18" s="1"/>
  <c r="CA31" i="15"/>
  <c r="CA31" i="18" s="1"/>
  <c r="CA49" i="15"/>
  <c r="CA49" i="18" s="1"/>
  <c r="CA85" i="15"/>
  <c r="CA85" i="18" s="1"/>
  <c r="CA62" i="15"/>
  <c r="CA62" i="18" s="1"/>
  <c r="CA45" i="15"/>
  <c r="CA45" i="18" s="1"/>
  <c r="CA65" i="15"/>
  <c r="CA65" i="18" s="1"/>
  <c r="CA24" i="15"/>
  <c r="CA24" i="18" s="1"/>
  <c r="CA75" i="15"/>
  <c r="CA75" i="18" s="1"/>
  <c r="CA42" i="15"/>
  <c r="CA42" i="18" s="1"/>
  <c r="CA94" i="15"/>
  <c r="CA94" i="18" s="1"/>
  <c r="CA26" i="15"/>
  <c r="CA26" i="18" s="1"/>
  <c r="CA51" i="15"/>
  <c r="CA51" i="18" s="1"/>
  <c r="CA52" i="15"/>
  <c r="CA52" i="18" s="1"/>
  <c r="BZ98" i="15"/>
  <c r="BZ98" i="18" s="1"/>
  <c r="CA96" i="15"/>
  <c r="CA96" i="18" s="1"/>
  <c r="CA67" i="15"/>
  <c r="CA67" i="18" s="1"/>
  <c r="CA23" i="15"/>
  <c r="CA23" i="18" s="1"/>
  <c r="CA48" i="15"/>
  <c r="CA48" i="18" s="1"/>
  <c r="CA98" i="15"/>
  <c r="CA98" i="18" s="1"/>
  <c r="CA84" i="15"/>
  <c r="CA84" i="18" s="1"/>
  <c r="CA89" i="15"/>
  <c r="CA89" i="18" s="1"/>
  <c r="CA74" i="15"/>
  <c r="CA74" i="18" s="1"/>
  <c r="CA72" i="15"/>
  <c r="CA72" i="18" s="1"/>
  <c r="CA76" i="15"/>
  <c r="CA76" i="18" s="1"/>
  <c r="CA91" i="15"/>
  <c r="CA91" i="18" s="1"/>
  <c r="CA27" i="15"/>
  <c r="CA27" i="18" s="1"/>
  <c r="CA39" i="15"/>
  <c r="CA39" i="18" s="1"/>
  <c r="CA33" i="15"/>
  <c r="CA33" i="18" s="1"/>
  <c r="CA38" i="15"/>
  <c r="CA38" i="18" s="1"/>
  <c r="CA81" i="15"/>
  <c r="CA81" i="18" s="1"/>
  <c r="BZ54" i="6"/>
  <c r="BZ55" i="6" s="1"/>
  <c r="BZ56" i="6"/>
  <c r="BY65" i="6"/>
  <c r="BY67" i="6" s="1"/>
  <c r="BZ22" i="18"/>
  <c r="BY53" i="6"/>
  <c r="CA52" i="6"/>
  <c r="CA61" i="6"/>
  <c r="BW94" i="14"/>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CD39" i="6"/>
  <c r="CE19" i="6"/>
  <c r="CB31" i="6" l="1"/>
  <c r="CB40" i="6" s="1"/>
  <c r="CC29" i="6"/>
  <c r="CC30" i="6"/>
  <c r="BX71" i="6"/>
  <c r="CA73" i="6"/>
  <c r="BX74" i="6"/>
  <c r="CA54" i="6"/>
  <c r="CA55" i="6" s="1"/>
  <c r="CA56" i="6"/>
  <c r="CB47" i="6"/>
  <c r="CB10" i="6"/>
  <c r="CC9" i="6" s="1"/>
  <c r="CB70" i="6"/>
  <c r="BY74" i="6"/>
  <c r="BY71" i="6"/>
  <c r="BY68" i="6"/>
  <c r="CA22" i="18"/>
  <c r="BZ62" i="6"/>
  <c r="BZ53" i="6"/>
  <c r="BX20" i="14"/>
  <c r="BY72" i="6"/>
  <c r="BY75" i="6"/>
  <c r="CD49" i="6"/>
  <c r="CC51" i="6"/>
  <c r="CB19" i="15"/>
  <c r="CB19" i="18"/>
  <c r="CB90" i="15"/>
  <c r="CB90" i="18" s="1"/>
  <c r="CB97" i="15"/>
  <c r="CB97" i="18" s="1"/>
  <c r="CB40" i="15"/>
  <c r="CB40" i="18" s="1"/>
  <c r="CB99" i="15"/>
  <c r="CB99" i="18" s="1"/>
  <c r="CB85" i="15"/>
  <c r="CB85" i="18" s="1"/>
  <c r="CB28" i="15"/>
  <c r="CB28" i="18" s="1"/>
  <c r="CB87" i="15"/>
  <c r="CB87" i="18" s="1"/>
  <c r="CB46" i="15"/>
  <c r="CB46" i="18" s="1"/>
  <c r="CA99" i="15"/>
  <c r="CA99" i="18" s="1"/>
  <c r="CB58" i="15"/>
  <c r="CB58" i="18" s="1"/>
  <c r="CB76" i="15"/>
  <c r="CB76" i="18" s="1"/>
  <c r="CB48" i="15"/>
  <c r="CB48" i="18" s="1"/>
  <c r="CB57" i="15"/>
  <c r="CB57" i="18" s="1"/>
  <c r="CB59" i="15"/>
  <c r="CB59" i="18" s="1"/>
  <c r="CB60" i="15"/>
  <c r="CB60" i="18" s="1"/>
  <c r="CB35" i="15"/>
  <c r="CB35" i="18" s="1"/>
  <c r="CB71" i="15"/>
  <c r="CB71" i="18" s="1"/>
  <c r="CB55" i="15"/>
  <c r="CB55" i="18" s="1"/>
  <c r="CB56" i="15"/>
  <c r="CB56" i="18" s="1"/>
  <c r="CB50" i="15"/>
  <c r="CB50" i="18" s="1"/>
  <c r="CB26" i="15"/>
  <c r="CB26" i="18" s="1"/>
  <c r="CB78" i="15"/>
  <c r="CB78" i="18" s="1"/>
  <c r="CB70" i="15"/>
  <c r="CB70" i="18" s="1"/>
  <c r="CB33" i="15"/>
  <c r="CB33" i="18" s="1"/>
  <c r="CB41" i="15"/>
  <c r="CB41" i="18" s="1"/>
  <c r="CB44" i="15"/>
  <c r="CB44" i="18" s="1"/>
  <c r="CB47" i="15"/>
  <c r="CB47" i="18" s="1"/>
  <c r="CB25" i="15"/>
  <c r="CB25" i="18" s="1"/>
  <c r="CB29" i="15"/>
  <c r="CB29" i="18" s="1"/>
  <c r="CB51" i="15"/>
  <c r="CB51" i="18" s="1"/>
  <c r="CB93" i="15"/>
  <c r="CB93" i="18" s="1"/>
  <c r="CB64" i="15"/>
  <c r="CB64" i="18" s="1"/>
  <c r="CB53" i="15"/>
  <c r="CB53" i="18" s="1"/>
  <c r="CB27" i="15"/>
  <c r="CB27" i="18" s="1"/>
  <c r="CB72" i="15"/>
  <c r="CB72" i="18" s="1"/>
  <c r="CB34" i="15"/>
  <c r="CB34" i="18" s="1"/>
  <c r="CB42" i="15"/>
  <c r="CB42" i="18" s="1"/>
  <c r="CB80" i="15"/>
  <c r="CB80" i="18" s="1"/>
  <c r="CB92" i="15"/>
  <c r="CB92" i="18" s="1"/>
  <c r="CB79" i="15"/>
  <c r="CB79" i="18" s="1"/>
  <c r="CB39" i="15"/>
  <c r="CB39" i="18" s="1"/>
  <c r="CB67" i="15"/>
  <c r="CB67" i="18" s="1"/>
  <c r="CB91" i="15"/>
  <c r="CB91" i="18" s="1"/>
  <c r="CB68" i="15"/>
  <c r="CB68" i="18" s="1"/>
  <c r="CB61" i="15"/>
  <c r="CB61" i="18" s="1"/>
  <c r="CB49" i="15"/>
  <c r="CB49" i="18" s="1"/>
  <c r="CB86" i="15"/>
  <c r="CB86" i="18" s="1"/>
  <c r="CB98" i="15"/>
  <c r="CB98" i="18" s="1"/>
  <c r="CB22" i="15"/>
  <c r="CB62" i="15"/>
  <c r="CB62" i="18" s="1"/>
  <c r="CB83" i="15"/>
  <c r="CB83" i="18" s="1"/>
  <c r="CB69" i="15"/>
  <c r="CB69" i="18" s="1"/>
  <c r="CB30" i="15"/>
  <c r="CB30" i="18" s="1"/>
  <c r="CB24" i="15"/>
  <c r="CB24" i="18" s="1"/>
  <c r="CB77" i="15"/>
  <c r="CB77" i="18" s="1"/>
  <c r="CB23" i="15"/>
  <c r="CB23" i="18" s="1"/>
  <c r="CB94" i="15"/>
  <c r="CB94" i="18" s="1"/>
  <c r="CB81" i="15"/>
  <c r="CB81" i="18" s="1"/>
  <c r="CB37" i="15"/>
  <c r="CB37" i="18" s="1"/>
  <c r="CB74" i="15"/>
  <c r="CB74" i="18" s="1"/>
  <c r="CB52" i="15"/>
  <c r="CB52" i="18" s="1"/>
  <c r="CB75" i="15"/>
  <c r="CB75" i="18" s="1"/>
  <c r="CB38" i="15"/>
  <c r="CB38" i="18" s="1"/>
  <c r="CB54" i="15"/>
  <c r="CB54" i="18" s="1"/>
  <c r="CB45" i="15"/>
  <c r="CB45" i="18" s="1"/>
  <c r="CB36" i="15"/>
  <c r="CB36" i="18" s="1"/>
  <c r="CB63" i="15"/>
  <c r="CB63" i="18" s="1"/>
  <c r="CB65" i="15"/>
  <c r="CB65" i="18" s="1"/>
  <c r="CB89" i="15"/>
  <c r="CB89" i="18" s="1"/>
  <c r="CB82" i="15"/>
  <c r="CB82" i="18" s="1"/>
  <c r="CB66" i="15"/>
  <c r="CB66" i="18" s="1"/>
  <c r="CB31" i="15"/>
  <c r="CB31" i="18" s="1"/>
  <c r="CB95" i="15"/>
  <c r="CB95" i="18" s="1"/>
  <c r="CB43" i="15"/>
  <c r="CB43" i="18" s="1"/>
  <c r="CB88" i="15"/>
  <c r="CB88" i="18" s="1"/>
  <c r="CB84" i="15"/>
  <c r="CB84" i="18" s="1"/>
  <c r="CB73" i="15"/>
  <c r="CB73" i="18" s="1"/>
  <c r="CB96" i="15"/>
  <c r="CB96" i="18" s="1"/>
  <c r="CB32" i="15"/>
  <c r="CB32" i="18" s="1"/>
  <c r="BZ65" i="6"/>
  <c r="BZ67" i="6" s="1"/>
  <c r="CB61" i="6"/>
  <c r="CB52" i="6"/>
  <c r="CE39" i="6"/>
  <c r="CF19" i="6"/>
  <c r="CC31" i="6" l="1"/>
  <c r="CC40" i="6" s="1"/>
  <c r="CD30" i="6"/>
  <c r="CD29" i="6"/>
  <c r="CA62" i="6"/>
  <c r="CA65" i="6"/>
  <c r="CA67" i="6" s="1"/>
  <c r="CA74" i="6" s="1"/>
  <c r="CA53" i="6"/>
  <c r="CB56" i="6"/>
  <c r="CC10" i="6"/>
  <c r="CD9" i="6" s="1"/>
  <c r="CC47" i="6"/>
  <c r="CC70" i="6"/>
  <c r="CB73" i="6"/>
  <c r="BZ71" i="6"/>
  <c r="BZ74" i="6"/>
  <c r="CB22" i="18"/>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72" i="6"/>
  <c r="BZ75" i="6"/>
  <c r="CC33" i="15"/>
  <c r="CC33" i="18" s="1"/>
  <c r="CC90" i="15"/>
  <c r="CC90" i="18" s="1"/>
  <c r="CC93" i="15"/>
  <c r="CC93" i="18" s="1"/>
  <c r="CC46" i="15"/>
  <c r="CC46" i="18" s="1"/>
  <c r="CC23" i="15"/>
  <c r="CC23" i="18" s="1"/>
  <c r="CC37" i="15"/>
  <c r="CC37" i="18" s="1"/>
  <c r="CC60" i="15"/>
  <c r="CC60" i="18" s="1"/>
  <c r="CC99" i="15"/>
  <c r="CC99" i="18" s="1"/>
  <c r="CC97" i="15"/>
  <c r="CC97" i="18" s="1"/>
  <c r="CC31" i="15"/>
  <c r="CC31" i="18" s="1"/>
  <c r="CC87" i="15"/>
  <c r="CC87" i="18" s="1"/>
  <c r="CC30" i="15"/>
  <c r="CC30" i="18" s="1"/>
  <c r="CC50" i="15"/>
  <c r="CC50" i="18" s="1"/>
  <c r="CC100" i="15"/>
  <c r="CC100" i="18" s="1"/>
  <c r="CC71" i="15"/>
  <c r="CC71" i="18" s="1"/>
  <c r="CB100" i="15"/>
  <c r="CB100" i="18" s="1"/>
  <c r="CC22" i="15"/>
  <c r="CC68" i="15"/>
  <c r="CC68" i="18" s="1"/>
  <c r="CC54" i="15"/>
  <c r="CC54" i="18" s="1"/>
  <c r="CC82" i="15"/>
  <c r="CC82" i="18" s="1"/>
  <c r="CC64" i="15"/>
  <c r="CC64" i="18" s="1"/>
  <c r="CC75" i="15"/>
  <c r="CC75" i="18" s="1"/>
  <c r="CC65" i="15"/>
  <c r="CC65" i="18" s="1"/>
  <c r="CC70" i="15"/>
  <c r="CC70" i="18" s="1"/>
  <c r="CC94" i="15"/>
  <c r="CC94" i="18" s="1"/>
  <c r="CC67" i="15"/>
  <c r="CC67" i="18" s="1"/>
  <c r="CC52" i="15"/>
  <c r="CC52" i="18" s="1"/>
  <c r="CC47" i="15"/>
  <c r="CC47" i="18" s="1"/>
  <c r="CC53" i="15"/>
  <c r="CC53" i="18" s="1"/>
  <c r="CC34" i="15"/>
  <c r="CC34" i="18" s="1"/>
  <c r="CC91" i="15"/>
  <c r="CC91" i="18" s="1"/>
  <c r="CC80" i="15"/>
  <c r="CC80" i="18" s="1"/>
  <c r="CC36" i="15"/>
  <c r="CC36" i="18" s="1"/>
  <c r="CC98" i="15"/>
  <c r="CC98" i="18" s="1"/>
  <c r="CC96" i="15"/>
  <c r="CC96" i="18" s="1"/>
  <c r="CC83" i="15"/>
  <c r="CC83" i="18" s="1"/>
  <c r="CC78" i="15"/>
  <c r="CC78" i="18" s="1"/>
  <c r="CC43" i="15"/>
  <c r="CC43" i="18" s="1"/>
  <c r="CC58" i="15"/>
  <c r="CC58" i="18" s="1"/>
  <c r="CC42" i="15"/>
  <c r="CC42" i="18" s="1"/>
  <c r="CC48" i="15"/>
  <c r="CC48" i="18" s="1"/>
  <c r="CC49" i="15"/>
  <c r="CC49" i="18" s="1"/>
  <c r="CC95" i="15"/>
  <c r="CC95" i="18" s="1"/>
  <c r="CC35" i="15"/>
  <c r="CC35" i="18" s="1"/>
  <c r="CC79" i="15"/>
  <c r="CC79" i="18" s="1"/>
  <c r="CC86" i="15"/>
  <c r="CC86" i="18" s="1"/>
  <c r="CC74" i="15"/>
  <c r="CC74" i="18" s="1"/>
  <c r="CC45" i="15"/>
  <c r="CC45" i="18" s="1"/>
  <c r="CC89" i="15"/>
  <c r="CC89" i="18" s="1"/>
  <c r="CC69" i="15"/>
  <c r="CC69" i="18" s="1"/>
  <c r="CC88" i="15"/>
  <c r="CC88" i="18" s="1"/>
  <c r="CC59" i="15"/>
  <c r="CC59" i="18" s="1"/>
  <c r="CC84" i="15"/>
  <c r="CC84" i="18" s="1"/>
  <c r="CC32" i="15"/>
  <c r="CC32" i="18" s="1"/>
  <c r="CC26" i="15"/>
  <c r="CC26" i="18" s="1"/>
  <c r="CC24" i="15"/>
  <c r="CC24" i="18" s="1"/>
  <c r="CC85" i="15"/>
  <c r="CC85" i="18" s="1"/>
  <c r="CC72" i="15"/>
  <c r="CC72" i="18" s="1"/>
  <c r="CC39" i="15"/>
  <c r="CC39" i="18" s="1"/>
  <c r="CC76" i="15"/>
  <c r="CC76" i="18" s="1"/>
  <c r="CC29" i="15"/>
  <c r="CC29" i="18" s="1"/>
  <c r="CC41" i="15"/>
  <c r="CC41" i="18" s="1"/>
  <c r="CC38" i="15"/>
  <c r="CC38" i="18" s="1"/>
  <c r="CC92" i="15"/>
  <c r="CC92" i="18" s="1"/>
  <c r="CC66" i="15"/>
  <c r="CC66" i="18" s="1"/>
  <c r="CC51" i="15"/>
  <c r="CC51" i="18" s="1"/>
  <c r="CC61" i="15"/>
  <c r="CC61" i="18" s="1"/>
  <c r="CC62" i="15"/>
  <c r="CC62" i="18" s="1"/>
  <c r="CC40" i="15"/>
  <c r="CC40" i="18" s="1"/>
  <c r="CC44" i="15"/>
  <c r="CC44" i="18" s="1"/>
  <c r="CC25" i="15"/>
  <c r="CC25" i="18" s="1"/>
  <c r="CC77" i="15"/>
  <c r="CC77" i="18" s="1"/>
  <c r="CC73" i="15"/>
  <c r="CC73" i="18" s="1"/>
  <c r="CC56" i="15"/>
  <c r="CC56" i="18" s="1"/>
  <c r="CC27" i="15"/>
  <c r="CC27" i="18" s="1"/>
  <c r="CC55" i="15"/>
  <c r="CC55" i="18" s="1"/>
  <c r="CC81" i="15"/>
  <c r="CC81" i="18" s="1"/>
  <c r="CC57" i="15"/>
  <c r="CC57" i="18" s="1"/>
  <c r="CC63" i="15"/>
  <c r="CC63" i="18" s="1"/>
  <c r="CC28" i="15"/>
  <c r="CC28" i="18" s="1"/>
  <c r="CC61" i="6"/>
  <c r="CC52" i="6"/>
  <c r="CE49" i="6"/>
  <c r="CC19" i="18"/>
  <c r="CC19" i="15"/>
  <c r="CD51" i="6"/>
  <c r="BX95" i="14"/>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CB54" i="6"/>
  <c r="CB55" i="6" s="1"/>
  <c r="BZ68" i="6"/>
  <c r="CF39" i="6"/>
  <c r="CG19" i="6"/>
  <c r="CD31" i="6" l="1"/>
  <c r="CD40" i="6" s="1"/>
  <c r="CC73" i="6"/>
  <c r="CE30" i="6"/>
  <c r="CE29" i="6"/>
  <c r="CA75" i="6"/>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2" i="6"/>
  <c r="CA71" i="6"/>
  <c r="CA68" i="6"/>
  <c r="CB65" i="6"/>
  <c r="CB72" i="6" s="1"/>
  <c r="CD70" i="6"/>
  <c r="CD47" i="6"/>
  <c r="CD10" i="6"/>
  <c r="CE9" i="6" s="1"/>
  <c r="CB62" i="6"/>
  <c r="CD42" i="15"/>
  <c r="CD42" i="18" s="1"/>
  <c r="CD97" i="15"/>
  <c r="CD97" i="18" s="1"/>
  <c r="CD57" i="15"/>
  <c r="CD57" i="18" s="1"/>
  <c r="CD35" i="15"/>
  <c r="CD35" i="18" s="1"/>
  <c r="CD26" i="15"/>
  <c r="CD26" i="18" s="1"/>
  <c r="CD41" i="15"/>
  <c r="CD41" i="18" s="1"/>
  <c r="CC101" i="15"/>
  <c r="CC101" i="18" s="1"/>
  <c r="CD85" i="15"/>
  <c r="CD85" i="18" s="1"/>
  <c r="CD80" i="15"/>
  <c r="CD80" i="18" s="1"/>
  <c r="CD75" i="15"/>
  <c r="CD75" i="18" s="1"/>
  <c r="CD83" i="15"/>
  <c r="CD83" i="18" s="1"/>
  <c r="CD84" i="15"/>
  <c r="CD84" i="18" s="1"/>
  <c r="CD43" i="15"/>
  <c r="CD43" i="18" s="1"/>
  <c r="CD76" i="15"/>
  <c r="CD76" i="18" s="1"/>
  <c r="CD64" i="15"/>
  <c r="CD64" i="18" s="1"/>
  <c r="CD93" i="15"/>
  <c r="CD93" i="18" s="1"/>
  <c r="CD47" i="15"/>
  <c r="CD47" i="18" s="1"/>
  <c r="CD32" i="15"/>
  <c r="CD32" i="18" s="1"/>
  <c r="CD101" i="15"/>
  <c r="CD101" i="18" s="1"/>
  <c r="CD40" i="15"/>
  <c r="CD40" i="18" s="1"/>
  <c r="CD81" i="15"/>
  <c r="CD81" i="18" s="1"/>
  <c r="CD86" i="15"/>
  <c r="CD86" i="18" s="1"/>
  <c r="CD70" i="15"/>
  <c r="CD70" i="18" s="1"/>
  <c r="CD89" i="15"/>
  <c r="CD89" i="18" s="1"/>
  <c r="CD90" i="15"/>
  <c r="CD90" i="18" s="1"/>
  <c r="CD52" i="15"/>
  <c r="CD52" i="18" s="1"/>
  <c r="CD73" i="15"/>
  <c r="CD73" i="18" s="1"/>
  <c r="CD63" i="15"/>
  <c r="CD63" i="18" s="1"/>
  <c r="CD87" i="15"/>
  <c r="CD87" i="18" s="1"/>
  <c r="CD36" i="15"/>
  <c r="CD36" i="18" s="1"/>
  <c r="CD56" i="15"/>
  <c r="CD56" i="18" s="1"/>
  <c r="CD25" i="15"/>
  <c r="CD25" i="18" s="1"/>
  <c r="CD95" i="15"/>
  <c r="CD95" i="18" s="1"/>
  <c r="CD29" i="15"/>
  <c r="CD29" i="18" s="1"/>
  <c r="CD31" i="15"/>
  <c r="CD31" i="18" s="1"/>
  <c r="CD55" i="15"/>
  <c r="CD55" i="18" s="1"/>
  <c r="CD30" i="15"/>
  <c r="CD30" i="18" s="1"/>
  <c r="CD66" i="15"/>
  <c r="CD66" i="18" s="1"/>
  <c r="CD38" i="15"/>
  <c r="CD38" i="18" s="1"/>
  <c r="CD69" i="15"/>
  <c r="CD69" i="18" s="1"/>
  <c r="CD60" i="15"/>
  <c r="CD60" i="18" s="1"/>
  <c r="CD68" i="15"/>
  <c r="CD68" i="18" s="1"/>
  <c r="CD99" i="15"/>
  <c r="CD99" i="18" s="1"/>
  <c r="CD61" i="15"/>
  <c r="CD61" i="18" s="1"/>
  <c r="CD34" i="15"/>
  <c r="CD34" i="18" s="1"/>
  <c r="CD22" i="15"/>
  <c r="CD28" i="15"/>
  <c r="CD28" i="18" s="1"/>
  <c r="CD65" i="15"/>
  <c r="CD65" i="18" s="1"/>
  <c r="CD49" i="15"/>
  <c r="CD49" i="18" s="1"/>
  <c r="CD100" i="15"/>
  <c r="CD100" i="18" s="1"/>
  <c r="CD37" i="15"/>
  <c r="CD37" i="18" s="1"/>
  <c r="CD98" i="15"/>
  <c r="CD98" i="18" s="1"/>
  <c r="CD58" i="15"/>
  <c r="CD58" i="18" s="1"/>
  <c r="CD27" i="15"/>
  <c r="CD27" i="18" s="1"/>
  <c r="CD91" i="15"/>
  <c r="CD91" i="18" s="1"/>
  <c r="CD94" i="15"/>
  <c r="CD94" i="18" s="1"/>
  <c r="CD78" i="15"/>
  <c r="CD78" i="18" s="1"/>
  <c r="CD39" i="15"/>
  <c r="CD39" i="18" s="1"/>
  <c r="CD71" i="15"/>
  <c r="CD71" i="18" s="1"/>
  <c r="CD51" i="15"/>
  <c r="CD51" i="18" s="1"/>
  <c r="CD53" i="15"/>
  <c r="CD53" i="18" s="1"/>
  <c r="CD96" i="15"/>
  <c r="CD96" i="18" s="1"/>
  <c r="CD44" i="15"/>
  <c r="CD44" i="18" s="1"/>
  <c r="CD46" i="15"/>
  <c r="CD46" i="18" s="1"/>
  <c r="CD67" i="15"/>
  <c r="CD67" i="18" s="1"/>
  <c r="CD77" i="15"/>
  <c r="CD77" i="18" s="1"/>
  <c r="CD59" i="15"/>
  <c r="CD59" i="18" s="1"/>
  <c r="CD50" i="15"/>
  <c r="CD50" i="18" s="1"/>
  <c r="CD45" i="15"/>
  <c r="CD45" i="18" s="1"/>
  <c r="CD82" i="15"/>
  <c r="CD82" i="18" s="1"/>
  <c r="CD33" i="15"/>
  <c r="CD33" i="18" s="1"/>
  <c r="CD62" i="15"/>
  <c r="CD62" i="18" s="1"/>
  <c r="CD48" i="15"/>
  <c r="CD48" i="18" s="1"/>
  <c r="CD74" i="15"/>
  <c r="CD74" i="18" s="1"/>
  <c r="CD92" i="15"/>
  <c r="CD92" i="18" s="1"/>
  <c r="CD79" i="15"/>
  <c r="CD79" i="18" s="1"/>
  <c r="CD23" i="15"/>
  <c r="CD23" i="18" s="1"/>
  <c r="CD72" i="15"/>
  <c r="CD72" i="18" s="1"/>
  <c r="CD88" i="15"/>
  <c r="CD88" i="18" s="1"/>
  <c r="CD24" i="15"/>
  <c r="CD24" i="18" s="1"/>
  <c r="CD54" i="15"/>
  <c r="CD54" i="18" s="1"/>
  <c r="CD61" i="6"/>
  <c r="CD52" i="6"/>
  <c r="CE51" i="6"/>
  <c r="CD19" i="15"/>
  <c r="CF49" i="6"/>
  <c r="CD19" i="18"/>
  <c r="CC22" i="18"/>
  <c r="CC54" i="6"/>
  <c r="CC55" i="6" s="1"/>
  <c r="CC56" i="6"/>
  <c r="CB53" i="6"/>
  <c r="CG39" i="6"/>
  <c r="CH19" i="6"/>
  <c r="CE31" i="6" l="1"/>
  <c r="CE40" i="6" s="1"/>
  <c r="CB75" i="6"/>
  <c r="CF30" i="6"/>
  <c r="CF29" i="6"/>
  <c r="CA20" i="14"/>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CE47" i="6"/>
  <c r="CE10" i="6"/>
  <c r="CF9" i="6" s="1"/>
  <c r="CE70" i="6"/>
  <c r="CD73" i="6"/>
  <c r="CC53" i="6"/>
  <c r="CD56" i="6"/>
  <c r="CC62" i="6"/>
  <c r="CD22" i="18"/>
  <c r="CC65" i="6"/>
  <c r="CC67" i="6" s="1"/>
  <c r="CE19" i="15"/>
  <c r="CG49" i="6"/>
  <c r="CE19" i="18"/>
  <c r="CF51" i="6"/>
  <c r="CE48" i="15"/>
  <c r="CE48" i="18" s="1"/>
  <c r="CE37" i="15"/>
  <c r="CE37" i="18" s="1"/>
  <c r="CE43" i="15"/>
  <c r="CE43" i="18" s="1"/>
  <c r="CE90" i="15"/>
  <c r="CE90" i="18" s="1"/>
  <c r="CE79" i="15"/>
  <c r="CE79" i="18" s="1"/>
  <c r="CE94" i="15"/>
  <c r="CE94" i="18" s="1"/>
  <c r="CE83" i="15"/>
  <c r="CE83" i="18" s="1"/>
  <c r="CE77" i="15"/>
  <c r="CE77" i="18" s="1"/>
  <c r="CE49" i="15"/>
  <c r="CE49" i="18" s="1"/>
  <c r="CE62" i="15"/>
  <c r="CE62" i="18" s="1"/>
  <c r="CE24" i="15"/>
  <c r="CE24" i="18" s="1"/>
  <c r="CE85" i="15"/>
  <c r="CE85" i="18" s="1"/>
  <c r="CE23" i="15"/>
  <c r="CE23" i="18" s="1"/>
  <c r="CE50" i="15"/>
  <c r="CE50" i="18" s="1"/>
  <c r="CE30" i="15"/>
  <c r="CE30" i="18" s="1"/>
  <c r="CE65" i="15"/>
  <c r="CE65" i="18" s="1"/>
  <c r="CE95" i="15"/>
  <c r="CE95" i="18" s="1"/>
  <c r="CE22" i="15"/>
  <c r="CE39" i="15"/>
  <c r="CE39" i="18" s="1"/>
  <c r="CE89" i="15"/>
  <c r="CE89" i="18" s="1"/>
  <c r="CE51" i="15"/>
  <c r="CE51" i="18" s="1"/>
  <c r="CE73" i="15"/>
  <c r="CE73" i="18" s="1"/>
  <c r="CE91" i="15"/>
  <c r="CE91" i="18" s="1"/>
  <c r="CE61" i="15"/>
  <c r="CE61" i="18" s="1"/>
  <c r="CE69" i="15"/>
  <c r="CE69" i="18" s="1"/>
  <c r="CE70" i="15"/>
  <c r="CE70" i="18" s="1"/>
  <c r="CE42" i="15"/>
  <c r="CE42" i="18" s="1"/>
  <c r="CE67" i="15"/>
  <c r="CE67" i="18" s="1"/>
  <c r="CE45" i="15"/>
  <c r="CE45" i="18" s="1"/>
  <c r="CE71" i="15"/>
  <c r="CE71" i="18" s="1"/>
  <c r="CE44" i="15"/>
  <c r="CE44" i="18" s="1"/>
  <c r="CE35" i="15"/>
  <c r="CE35" i="18" s="1"/>
  <c r="CE55" i="15"/>
  <c r="CE55" i="18" s="1"/>
  <c r="CE72" i="15"/>
  <c r="CE72" i="18" s="1"/>
  <c r="CE59" i="15"/>
  <c r="CE59" i="18" s="1"/>
  <c r="CE34" i="15"/>
  <c r="CE34" i="18" s="1"/>
  <c r="CE76" i="15"/>
  <c r="CE76" i="18" s="1"/>
  <c r="CE75" i="15"/>
  <c r="CE75" i="18" s="1"/>
  <c r="CE68" i="15"/>
  <c r="CE68" i="18" s="1"/>
  <c r="CE88" i="15"/>
  <c r="CE88" i="18" s="1"/>
  <c r="CE27" i="15"/>
  <c r="CE27" i="18" s="1"/>
  <c r="CE53" i="15"/>
  <c r="CE53" i="18" s="1"/>
  <c r="CE74" i="15"/>
  <c r="CE74" i="18" s="1"/>
  <c r="CD102" i="15"/>
  <c r="CD102" i="18" s="1"/>
  <c r="CE58" i="15"/>
  <c r="CE58" i="18" s="1"/>
  <c r="CE101" i="15"/>
  <c r="CE101" i="18" s="1"/>
  <c r="CE92" i="15"/>
  <c r="CE92" i="18" s="1"/>
  <c r="CE33" i="15"/>
  <c r="CE33" i="18" s="1"/>
  <c r="CE64" i="15"/>
  <c r="CE64" i="18" s="1"/>
  <c r="CE28" i="15"/>
  <c r="CE28" i="18" s="1"/>
  <c r="CE87" i="15"/>
  <c r="CE87" i="18" s="1"/>
  <c r="CE32" i="15"/>
  <c r="CE32" i="18" s="1"/>
  <c r="CE78" i="15"/>
  <c r="CE78" i="18" s="1"/>
  <c r="CE81" i="15"/>
  <c r="CE81" i="18" s="1"/>
  <c r="CE82" i="15"/>
  <c r="CE82" i="18" s="1"/>
  <c r="CE98" i="15"/>
  <c r="CE98" i="18" s="1"/>
  <c r="CE97" i="15"/>
  <c r="CE97" i="18" s="1"/>
  <c r="CE86" i="15"/>
  <c r="CE86" i="18" s="1"/>
  <c r="CE96" i="15"/>
  <c r="CE96" i="18" s="1"/>
  <c r="CE60" i="15"/>
  <c r="CE60" i="18" s="1"/>
  <c r="CE57" i="15"/>
  <c r="CE57" i="18" s="1"/>
  <c r="CE26" i="15"/>
  <c r="CE26" i="18" s="1"/>
  <c r="CE100" i="15"/>
  <c r="CE100" i="18" s="1"/>
  <c r="CE38" i="15"/>
  <c r="CE38" i="18" s="1"/>
  <c r="CE46" i="15"/>
  <c r="CE46" i="18" s="1"/>
  <c r="CE29" i="15"/>
  <c r="CE29" i="18" s="1"/>
  <c r="CE31" i="15"/>
  <c r="CE31" i="18" s="1"/>
  <c r="CE54" i="15"/>
  <c r="CE54" i="18" s="1"/>
  <c r="CE52" i="15"/>
  <c r="CE52" i="18" s="1"/>
  <c r="CE66" i="15"/>
  <c r="CE66" i="18" s="1"/>
  <c r="CE93" i="15"/>
  <c r="CE93" i="18" s="1"/>
  <c r="CE99" i="15"/>
  <c r="CE99" i="18" s="1"/>
  <c r="CE102" i="15"/>
  <c r="CE102" i="18" s="1"/>
  <c r="CE40" i="15"/>
  <c r="CE40" i="18" s="1"/>
  <c r="CE41" i="15"/>
  <c r="CE41" i="18" s="1"/>
  <c r="CE56" i="15"/>
  <c r="CE56" i="18" s="1"/>
  <c r="CE63" i="15"/>
  <c r="CE63" i="18" s="1"/>
  <c r="CE84" i="15"/>
  <c r="CE84" i="18" s="1"/>
  <c r="CE25" i="15"/>
  <c r="CE25" i="18" s="1"/>
  <c r="CE47" i="15"/>
  <c r="CE47" i="18" s="1"/>
  <c r="CE36" i="15"/>
  <c r="CE36" i="18" s="1"/>
  <c r="CE80" i="15"/>
  <c r="CE80" i="18" s="1"/>
  <c r="CE61" i="6"/>
  <c r="CE52" i="6"/>
  <c r="CD54" i="6"/>
  <c r="CD55" i="6" s="1"/>
  <c r="CH39" i="6"/>
  <c r="CI19" i="6"/>
  <c r="CF31" i="6" l="1"/>
  <c r="CF40" i="6" s="1"/>
  <c r="CE73" i="6"/>
  <c r="CG29" i="6"/>
  <c r="CG30" i="6"/>
  <c r="CB66" i="6"/>
  <c r="CB67" i="6" s="1"/>
  <c r="CB74" i="6" s="1"/>
  <c r="CF47" i="6"/>
  <c r="CF70" i="6"/>
  <c r="CF10" i="6"/>
  <c r="CG9" i="6" s="1"/>
  <c r="CD53" i="6"/>
  <c r="CD62" i="6"/>
  <c r="CE22" i="18"/>
  <c r="CF52" i="6"/>
  <c r="CF61" i="6"/>
  <c r="CF19" i="15"/>
  <c r="CH49" i="6"/>
  <c r="CF19" i="18"/>
  <c r="CG51" i="6"/>
  <c r="CF60" i="15"/>
  <c r="CF60" i="18" s="1"/>
  <c r="CF72" i="15"/>
  <c r="CF72" i="18" s="1"/>
  <c r="CF23" i="15"/>
  <c r="CF23" i="18" s="1"/>
  <c r="CF99" i="15"/>
  <c r="CF99" i="18" s="1"/>
  <c r="CF31" i="15"/>
  <c r="CF31" i="18" s="1"/>
  <c r="CF86" i="15"/>
  <c r="CF86" i="18" s="1"/>
  <c r="CF43" i="15"/>
  <c r="CF43" i="18" s="1"/>
  <c r="CF53" i="15"/>
  <c r="CF53" i="18" s="1"/>
  <c r="CE103" i="15"/>
  <c r="CE103" i="18" s="1"/>
  <c r="CF38" i="15"/>
  <c r="CF38" i="18" s="1"/>
  <c r="CF92" i="15"/>
  <c r="CF92" i="18" s="1"/>
  <c r="CF27" i="15"/>
  <c r="CF27" i="18" s="1"/>
  <c r="CF74" i="15"/>
  <c r="CF74" i="18" s="1"/>
  <c r="CF64" i="15"/>
  <c r="CF64" i="18" s="1"/>
  <c r="CF57" i="15"/>
  <c r="CF57" i="18" s="1"/>
  <c r="CF34" i="15"/>
  <c r="CF34" i="18" s="1"/>
  <c r="CF76" i="15"/>
  <c r="CF76" i="18" s="1"/>
  <c r="CF47" i="15"/>
  <c r="CF47" i="18" s="1"/>
  <c r="CF83" i="15"/>
  <c r="CF83" i="18" s="1"/>
  <c r="CF80" i="15"/>
  <c r="CF80" i="18" s="1"/>
  <c r="CF85" i="15"/>
  <c r="CF85" i="18" s="1"/>
  <c r="CF93" i="15"/>
  <c r="CF93" i="18" s="1"/>
  <c r="CF97" i="15"/>
  <c r="CF97" i="18" s="1"/>
  <c r="CF100" i="15"/>
  <c r="CF100" i="18" s="1"/>
  <c r="CF42" i="15"/>
  <c r="CF42" i="18" s="1"/>
  <c r="CF29" i="15"/>
  <c r="CF29" i="18" s="1"/>
  <c r="CF40" i="15"/>
  <c r="CF40" i="18" s="1"/>
  <c r="CF30" i="15"/>
  <c r="CF30" i="18" s="1"/>
  <c r="CF73" i="15"/>
  <c r="CF73" i="18" s="1"/>
  <c r="CF55" i="15"/>
  <c r="CF55" i="18" s="1"/>
  <c r="CF49" i="15"/>
  <c r="CF49" i="18" s="1"/>
  <c r="CF91" i="15"/>
  <c r="CF91" i="18" s="1"/>
  <c r="CF41" i="15"/>
  <c r="CF41" i="18" s="1"/>
  <c r="CF82" i="15"/>
  <c r="CF82" i="18" s="1"/>
  <c r="CF68" i="15"/>
  <c r="CF68" i="18" s="1"/>
  <c r="CF59" i="15"/>
  <c r="CF59" i="18" s="1"/>
  <c r="CF96" i="15"/>
  <c r="CF96" i="18" s="1"/>
  <c r="CF51" i="15"/>
  <c r="CF51" i="18" s="1"/>
  <c r="CF90" i="15"/>
  <c r="CF90" i="18" s="1"/>
  <c r="CF95" i="15"/>
  <c r="CF95" i="18" s="1"/>
  <c r="CF89" i="15"/>
  <c r="CF89" i="18" s="1"/>
  <c r="CF65" i="15"/>
  <c r="CF65" i="18" s="1"/>
  <c r="CF45" i="15"/>
  <c r="CF45" i="18" s="1"/>
  <c r="CF94" i="15"/>
  <c r="CF94" i="18" s="1"/>
  <c r="CF48" i="15"/>
  <c r="CF48" i="18" s="1"/>
  <c r="CF75" i="15"/>
  <c r="CF75" i="18" s="1"/>
  <c r="CF67" i="15"/>
  <c r="CF67" i="18" s="1"/>
  <c r="CF69" i="15"/>
  <c r="CF69" i="18" s="1"/>
  <c r="CF22" i="15"/>
  <c r="CF61" i="15"/>
  <c r="CF61" i="18" s="1"/>
  <c r="CF79" i="15"/>
  <c r="CF79" i="18" s="1"/>
  <c r="CF98" i="15"/>
  <c r="CF98" i="18" s="1"/>
  <c r="CF88" i="15"/>
  <c r="CF88" i="18" s="1"/>
  <c r="CF77" i="15"/>
  <c r="CF77" i="18" s="1"/>
  <c r="CF50" i="15"/>
  <c r="CF50" i="18" s="1"/>
  <c r="CF58" i="15"/>
  <c r="CF58" i="18" s="1"/>
  <c r="CF54" i="15"/>
  <c r="CF54" i="18" s="1"/>
  <c r="CF71" i="15"/>
  <c r="CF71" i="18" s="1"/>
  <c r="CF46" i="15"/>
  <c r="CF46" i="18" s="1"/>
  <c r="CF101" i="15"/>
  <c r="CF101" i="18" s="1"/>
  <c r="CF37" i="15"/>
  <c r="CF37" i="18" s="1"/>
  <c r="CF66" i="15"/>
  <c r="CF66" i="18" s="1"/>
  <c r="CF26" i="15"/>
  <c r="CF26" i="18" s="1"/>
  <c r="CF44" i="15"/>
  <c r="CF44" i="18" s="1"/>
  <c r="CF25" i="15"/>
  <c r="CF25" i="18" s="1"/>
  <c r="CF70" i="15"/>
  <c r="CF70" i="18" s="1"/>
  <c r="CF63" i="15"/>
  <c r="CF63" i="18" s="1"/>
  <c r="CF87" i="15"/>
  <c r="CF87" i="18" s="1"/>
  <c r="CF56" i="15"/>
  <c r="CF56" i="18" s="1"/>
  <c r="CF32" i="15"/>
  <c r="CF32" i="18" s="1"/>
  <c r="CF35" i="15"/>
  <c r="CF35" i="18" s="1"/>
  <c r="CF84" i="15"/>
  <c r="CF84" i="18" s="1"/>
  <c r="CF62" i="15"/>
  <c r="CF62" i="18" s="1"/>
  <c r="CF103" i="15"/>
  <c r="CF103" i="18" s="1"/>
  <c r="CF33" i="15"/>
  <c r="CF33" i="18" s="1"/>
  <c r="CF28" i="15"/>
  <c r="CF28" i="18" s="1"/>
  <c r="CF39" i="15"/>
  <c r="CF39" i="18" s="1"/>
  <c r="CF52" i="15"/>
  <c r="CF52" i="18" s="1"/>
  <c r="CF78" i="15"/>
  <c r="CF78" i="18" s="1"/>
  <c r="CF102" i="15"/>
  <c r="CF102" i="18" s="1"/>
  <c r="CF24" i="15"/>
  <c r="CF24" i="18" s="1"/>
  <c r="CF81" i="15"/>
  <c r="CF81" i="18" s="1"/>
  <c r="CF36" i="15"/>
  <c r="CF36" i="18" s="1"/>
  <c r="CC74" i="6"/>
  <c r="CC71" i="6"/>
  <c r="CB20" i="14"/>
  <c r="CC72" i="6"/>
  <c r="CC75" i="6"/>
  <c r="CE56" i="6"/>
  <c r="CE54" i="6"/>
  <c r="CE55" i="6" s="1"/>
  <c r="CD65" i="6"/>
  <c r="CD67" i="6" s="1"/>
  <c r="CI39" i="6"/>
  <c r="CJ19" i="6"/>
  <c r="CG31" i="6" l="1"/>
  <c r="CG40" i="6" s="1"/>
  <c r="CH29" i="6"/>
  <c r="CH30" i="6"/>
  <c r="CB68" i="6"/>
  <c r="CC68" i="6" s="1"/>
  <c r="CD68" i="6" s="1"/>
  <c r="CB71" i="6"/>
  <c r="CF56" i="6"/>
  <c r="CG47" i="6"/>
  <c r="CG70" i="6"/>
  <c r="CG10" i="6"/>
  <c r="CH9" i="6" s="1"/>
  <c r="CF73" i="6"/>
  <c r="CD71" i="6"/>
  <c r="CD74" i="6"/>
  <c r="CE53" i="6"/>
  <c r="CF22" i="18"/>
  <c r="CG52" i="6"/>
  <c r="CG61" i="6"/>
  <c r="CD72" i="6"/>
  <c r="CD75" i="6"/>
  <c r="CC20" i="14"/>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E65" i="6"/>
  <c r="CE67" i="6" s="1"/>
  <c r="CG19" i="15"/>
  <c r="CI49" i="6"/>
  <c r="CH51" i="6"/>
  <c r="CG19" i="18"/>
  <c r="CG39" i="15"/>
  <c r="CG39" i="18" s="1"/>
  <c r="CG34" i="15"/>
  <c r="CG34" i="18" s="1"/>
  <c r="CG87" i="15"/>
  <c r="CG87" i="18" s="1"/>
  <c r="CG63" i="15"/>
  <c r="CG63" i="18" s="1"/>
  <c r="CG86" i="15"/>
  <c r="CG86" i="18" s="1"/>
  <c r="CF104" i="15"/>
  <c r="CF104" i="18" s="1"/>
  <c r="CG71" i="15"/>
  <c r="CG71" i="18" s="1"/>
  <c r="CG97" i="15"/>
  <c r="CG97" i="18" s="1"/>
  <c r="CG82" i="15"/>
  <c r="CG82" i="18" s="1"/>
  <c r="CG83" i="15"/>
  <c r="CG83" i="18" s="1"/>
  <c r="CG49" i="15"/>
  <c r="CG49" i="18" s="1"/>
  <c r="CG61" i="15"/>
  <c r="CG61" i="18" s="1"/>
  <c r="CG42" i="15"/>
  <c r="CG42" i="18" s="1"/>
  <c r="CG96" i="15"/>
  <c r="CG96" i="18" s="1"/>
  <c r="CG44" i="15"/>
  <c r="CG44" i="18" s="1"/>
  <c r="CG50" i="15"/>
  <c r="CG50" i="18" s="1"/>
  <c r="CG22" i="15"/>
  <c r="CG80" i="15"/>
  <c r="CG80" i="18" s="1"/>
  <c r="CG51" i="15"/>
  <c r="CG51" i="18" s="1"/>
  <c r="CG104" i="15"/>
  <c r="CG104" i="18" s="1"/>
  <c r="CG23" i="15"/>
  <c r="CG23" i="18" s="1"/>
  <c r="CG73" i="15"/>
  <c r="CG73" i="18" s="1"/>
  <c r="CG90" i="15"/>
  <c r="CG90" i="18" s="1"/>
  <c r="CG37" i="15"/>
  <c r="CG37" i="18" s="1"/>
  <c r="CG25" i="15"/>
  <c r="CG25" i="18" s="1"/>
  <c r="CG46" i="15"/>
  <c r="CG46" i="18" s="1"/>
  <c r="CG41" i="15"/>
  <c r="CG41" i="18" s="1"/>
  <c r="CG33" i="15"/>
  <c r="CG33" i="18" s="1"/>
  <c r="CG40" i="15"/>
  <c r="CG40" i="18" s="1"/>
  <c r="CG53" i="15"/>
  <c r="CG53" i="18" s="1"/>
  <c r="CG38" i="15"/>
  <c r="CG38" i="18" s="1"/>
  <c r="CG89" i="15"/>
  <c r="CG89" i="18" s="1"/>
  <c r="CG98" i="15"/>
  <c r="CG98" i="18" s="1"/>
  <c r="CG36" i="15"/>
  <c r="CG36" i="18" s="1"/>
  <c r="CG64" i="15"/>
  <c r="CG64" i="18" s="1"/>
  <c r="CG65" i="15"/>
  <c r="CG65" i="18" s="1"/>
  <c r="CG92" i="15"/>
  <c r="CG92" i="18" s="1"/>
  <c r="CG62" i="15"/>
  <c r="CG62" i="18" s="1"/>
  <c r="CG56" i="15"/>
  <c r="CG56" i="18" s="1"/>
  <c r="CG67" i="15"/>
  <c r="CG67" i="18" s="1"/>
  <c r="CG77" i="15"/>
  <c r="CG77" i="18" s="1"/>
  <c r="CG59" i="15"/>
  <c r="CG59" i="18" s="1"/>
  <c r="CG74" i="15"/>
  <c r="CG74" i="18" s="1"/>
  <c r="CG28" i="15"/>
  <c r="CG28" i="18" s="1"/>
  <c r="CG60" i="15"/>
  <c r="CG60" i="18" s="1"/>
  <c r="CG84" i="15"/>
  <c r="CG84" i="18" s="1"/>
  <c r="CG55" i="15"/>
  <c r="CG55" i="18" s="1"/>
  <c r="CG81" i="15"/>
  <c r="CG81" i="18" s="1"/>
  <c r="CG45" i="15"/>
  <c r="CG45" i="18" s="1"/>
  <c r="CG69" i="15"/>
  <c r="CG69" i="18" s="1"/>
  <c r="CG91" i="15"/>
  <c r="CG91" i="18" s="1"/>
  <c r="CG99" i="15"/>
  <c r="CG99" i="18" s="1"/>
  <c r="CG101" i="15"/>
  <c r="CG101" i="18" s="1"/>
  <c r="CG78" i="15"/>
  <c r="CG78" i="18" s="1"/>
  <c r="CG66" i="15"/>
  <c r="CG66" i="18" s="1"/>
  <c r="CG30" i="15"/>
  <c r="CG30" i="18" s="1"/>
  <c r="CG54" i="15"/>
  <c r="CG54" i="18" s="1"/>
  <c r="CG47" i="15"/>
  <c r="CG47" i="18" s="1"/>
  <c r="CG48" i="15"/>
  <c r="CG48" i="18" s="1"/>
  <c r="CG95" i="15"/>
  <c r="CG95" i="18" s="1"/>
  <c r="CG85" i="15"/>
  <c r="CG85" i="18" s="1"/>
  <c r="CG32" i="15"/>
  <c r="CG32" i="18" s="1"/>
  <c r="CG70" i="15"/>
  <c r="CG70" i="18" s="1"/>
  <c r="CG72" i="15"/>
  <c r="CG72" i="18" s="1"/>
  <c r="CG76" i="15"/>
  <c r="CG76" i="18" s="1"/>
  <c r="CG93" i="15"/>
  <c r="CG93" i="18" s="1"/>
  <c r="CG102" i="15"/>
  <c r="CG102" i="18" s="1"/>
  <c r="CG58" i="15"/>
  <c r="CG58" i="18" s="1"/>
  <c r="CG31" i="15"/>
  <c r="CG31" i="18" s="1"/>
  <c r="CG35" i="15"/>
  <c r="CG35" i="18" s="1"/>
  <c r="CG29" i="15"/>
  <c r="CG29" i="18" s="1"/>
  <c r="CG43" i="15"/>
  <c r="CG43" i="18" s="1"/>
  <c r="CG24" i="15"/>
  <c r="CG24" i="18" s="1"/>
  <c r="CG100" i="15"/>
  <c r="CG100" i="18" s="1"/>
  <c r="CG88" i="15"/>
  <c r="CG88" i="18" s="1"/>
  <c r="CG75" i="15"/>
  <c r="CG75" i="18" s="1"/>
  <c r="CG52" i="15"/>
  <c r="CG52" i="18" s="1"/>
  <c r="CG103" i="15"/>
  <c r="CG103" i="18" s="1"/>
  <c r="CG57" i="15"/>
  <c r="CG57" i="18" s="1"/>
  <c r="CG26" i="15"/>
  <c r="CG26" i="18" s="1"/>
  <c r="CG79" i="15"/>
  <c r="CG79" i="18" s="1"/>
  <c r="CG27" i="15"/>
  <c r="CG27" i="18" s="1"/>
  <c r="CG68" i="15"/>
  <c r="CG68" i="18" s="1"/>
  <c r="CG94" i="15"/>
  <c r="CG94" i="18" s="1"/>
  <c r="CB99" i="14"/>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F54" i="6"/>
  <c r="CF55" i="6" s="1"/>
  <c r="CE62" i="6"/>
  <c r="CJ39" i="6"/>
  <c r="CK19" i="6"/>
  <c r="CH31" i="6" l="1"/>
  <c r="CH40" i="6" s="1"/>
  <c r="CI30" i="6"/>
  <c r="CI29" i="6"/>
  <c r="CG73" i="6"/>
  <c r="CH70" i="6"/>
  <c r="CH10" i="6"/>
  <c r="CI9" i="6" s="1"/>
  <c r="CH47" i="6"/>
  <c r="CE68" i="6"/>
  <c r="CI51" i="6"/>
  <c r="CH19" i="18"/>
  <c r="CJ49" i="6"/>
  <c r="CH19" i="15"/>
  <c r="CH42" i="15"/>
  <c r="CH42" i="18" s="1"/>
  <c r="CH40" i="15"/>
  <c r="CH40" i="18" s="1"/>
  <c r="CH23" i="15"/>
  <c r="CH23" i="18" s="1"/>
  <c r="CH74" i="15"/>
  <c r="CH74" i="18" s="1"/>
  <c r="CH84" i="15"/>
  <c r="CH84" i="18" s="1"/>
  <c r="CH70" i="15"/>
  <c r="CH70" i="18" s="1"/>
  <c r="CH98" i="15"/>
  <c r="CH98" i="18" s="1"/>
  <c r="CH80" i="15"/>
  <c r="CH80" i="18" s="1"/>
  <c r="CH87" i="15"/>
  <c r="CH87" i="18" s="1"/>
  <c r="CH99" i="15"/>
  <c r="CH99" i="18" s="1"/>
  <c r="CH103" i="15"/>
  <c r="CH103" i="18" s="1"/>
  <c r="CG105" i="15"/>
  <c r="CG105" i="18" s="1"/>
  <c r="CH66" i="15"/>
  <c r="CH66" i="18" s="1"/>
  <c r="CH60" i="15"/>
  <c r="CH60" i="18" s="1"/>
  <c r="CH45" i="15"/>
  <c r="CH45" i="18" s="1"/>
  <c r="CH39" i="15"/>
  <c r="CH39" i="18" s="1"/>
  <c r="CH28" i="15"/>
  <c r="CH28" i="18" s="1"/>
  <c r="CH92" i="15"/>
  <c r="CH92" i="18" s="1"/>
  <c r="CH33" i="15"/>
  <c r="CH33" i="18" s="1"/>
  <c r="CH24" i="15"/>
  <c r="CH24" i="18" s="1"/>
  <c r="CH62" i="15"/>
  <c r="CH62" i="18" s="1"/>
  <c r="CH49" i="15"/>
  <c r="CH49" i="18" s="1"/>
  <c r="CH95" i="15"/>
  <c r="CH95" i="18" s="1"/>
  <c r="CH64" i="15"/>
  <c r="CH64" i="18" s="1"/>
  <c r="CH29" i="15"/>
  <c r="CH29" i="18" s="1"/>
  <c r="CH83" i="15"/>
  <c r="CH83" i="18" s="1"/>
  <c r="CH26" i="15"/>
  <c r="CH26" i="18" s="1"/>
  <c r="CH68" i="15"/>
  <c r="CH68" i="18" s="1"/>
  <c r="CH89" i="15"/>
  <c r="CH89" i="18" s="1"/>
  <c r="CH56" i="15"/>
  <c r="CH56" i="18" s="1"/>
  <c r="CH52" i="15"/>
  <c r="CH52" i="18" s="1"/>
  <c r="CH88" i="15"/>
  <c r="CH88" i="18" s="1"/>
  <c r="CH82" i="15"/>
  <c r="CH82" i="18" s="1"/>
  <c r="CH57" i="15"/>
  <c r="CH57" i="18" s="1"/>
  <c r="CH58" i="15"/>
  <c r="CH58" i="18" s="1"/>
  <c r="CH104" i="15"/>
  <c r="CH104" i="18" s="1"/>
  <c r="CH46" i="15"/>
  <c r="CH46" i="18" s="1"/>
  <c r="CH86" i="15"/>
  <c r="CH86" i="18" s="1"/>
  <c r="CH32" i="15"/>
  <c r="CH32" i="18" s="1"/>
  <c r="CH37" i="15"/>
  <c r="CH37" i="18" s="1"/>
  <c r="CH94" i="15"/>
  <c r="CH94" i="18" s="1"/>
  <c r="CH30" i="15"/>
  <c r="CH30" i="18" s="1"/>
  <c r="CH71" i="15"/>
  <c r="CH71" i="18" s="1"/>
  <c r="CH102" i="15"/>
  <c r="CH102" i="18" s="1"/>
  <c r="CH93" i="15"/>
  <c r="CH93" i="18" s="1"/>
  <c r="CH65" i="15"/>
  <c r="CH65" i="18" s="1"/>
  <c r="CH73" i="15"/>
  <c r="CH73" i="18" s="1"/>
  <c r="CH25" i="15"/>
  <c r="CH25" i="18" s="1"/>
  <c r="CH77" i="15"/>
  <c r="CH77" i="18" s="1"/>
  <c r="CH61" i="15"/>
  <c r="CH61" i="18" s="1"/>
  <c r="CH48" i="15"/>
  <c r="CH48" i="18" s="1"/>
  <c r="CH38" i="15"/>
  <c r="CH38" i="18" s="1"/>
  <c r="CH72" i="15"/>
  <c r="CH72" i="18" s="1"/>
  <c r="CH101" i="15"/>
  <c r="CH101" i="18" s="1"/>
  <c r="CH79" i="15"/>
  <c r="CH79" i="18" s="1"/>
  <c r="CH34" i="15"/>
  <c r="CH34" i="18" s="1"/>
  <c r="CH43" i="15"/>
  <c r="CH43" i="18" s="1"/>
  <c r="CH27" i="15"/>
  <c r="CH27" i="18" s="1"/>
  <c r="CH75" i="15"/>
  <c r="CH75" i="18" s="1"/>
  <c r="CH44" i="15"/>
  <c r="CH44" i="18" s="1"/>
  <c r="CH69" i="15"/>
  <c r="CH69" i="18" s="1"/>
  <c r="CH53" i="15"/>
  <c r="CH53" i="18" s="1"/>
  <c r="CH63" i="15"/>
  <c r="CH63" i="18" s="1"/>
  <c r="CH35" i="15"/>
  <c r="CH35" i="18" s="1"/>
  <c r="CH85" i="15"/>
  <c r="CH85" i="18" s="1"/>
  <c r="CH59" i="15"/>
  <c r="CH59" i="18" s="1"/>
  <c r="CH100" i="15"/>
  <c r="CH100" i="18" s="1"/>
  <c r="CH105" i="15"/>
  <c r="CH105" i="18" s="1"/>
  <c r="CH91" i="15"/>
  <c r="CH91" i="18" s="1"/>
  <c r="CH41" i="15"/>
  <c r="CH41" i="18" s="1"/>
  <c r="CH78" i="15"/>
  <c r="CH78" i="18" s="1"/>
  <c r="CH67" i="15"/>
  <c r="CH67" i="18" s="1"/>
  <c r="CH81" i="15"/>
  <c r="CH81" i="18" s="1"/>
  <c r="CH50" i="15"/>
  <c r="CH50" i="18" s="1"/>
  <c r="CH96" i="15"/>
  <c r="CH96" i="18" s="1"/>
  <c r="CH97" i="15"/>
  <c r="CH97" i="18" s="1"/>
  <c r="CH47" i="15"/>
  <c r="CH47" i="18" s="1"/>
  <c r="CH90" i="15"/>
  <c r="CH90" i="18" s="1"/>
  <c r="CH54" i="15"/>
  <c r="CH54" i="18" s="1"/>
  <c r="CH76" i="15"/>
  <c r="CH76" i="18" s="1"/>
  <c r="CH22" i="15"/>
  <c r="CH51" i="15"/>
  <c r="CH51" i="18" s="1"/>
  <c r="CH31" i="15"/>
  <c r="CH31" i="18" s="1"/>
  <c r="CH36" i="15"/>
  <c r="CH36" i="18" s="1"/>
  <c r="CH55" i="15"/>
  <c r="CH55" i="18" s="1"/>
  <c r="CE71" i="6"/>
  <c r="CE74" i="6"/>
  <c r="CE72" i="6"/>
  <c r="CD20" i="14"/>
  <c r="CE75" i="6"/>
  <c r="CG54" i="6"/>
  <c r="CG55" i="6" s="1"/>
  <c r="CG56" i="6"/>
  <c r="CF65" i="6"/>
  <c r="CF67" i="6" s="1"/>
  <c r="CF62" i="6"/>
  <c r="CG22" i="18"/>
  <c r="CF53" i="6"/>
  <c r="CH52" i="6"/>
  <c r="CH61" i="6"/>
  <c r="CK39" i="6"/>
  <c r="CL19" i="6"/>
  <c r="CI31" i="6" l="1"/>
  <c r="CI40" i="6" s="1"/>
  <c r="CJ29" i="6"/>
  <c r="CJ30" i="6"/>
  <c r="CF68" i="6"/>
  <c r="CH54" i="6"/>
  <c r="CH55" i="6" s="1"/>
  <c r="CH73" i="6"/>
  <c r="CI10" i="6"/>
  <c r="CJ9" i="6" s="1"/>
  <c r="CI47" i="6"/>
  <c r="CI70" i="6"/>
  <c r="CH56" i="6"/>
  <c r="CG53" i="6"/>
  <c r="CG62" i="6"/>
  <c r="CH22" i="18"/>
  <c r="CI72" i="15"/>
  <c r="CI72" i="18" s="1"/>
  <c r="CI98" i="15"/>
  <c r="CI98" i="18" s="1"/>
  <c r="CI95" i="15"/>
  <c r="CI95" i="18" s="1"/>
  <c r="CI25" i="15"/>
  <c r="CI25" i="18" s="1"/>
  <c r="CI39" i="15"/>
  <c r="CI39" i="18" s="1"/>
  <c r="CH106" i="15"/>
  <c r="CH106" i="18" s="1"/>
  <c r="CI67" i="15"/>
  <c r="CI67" i="18" s="1"/>
  <c r="CI71" i="15"/>
  <c r="CI71" i="18" s="1"/>
  <c r="CI80" i="15"/>
  <c r="CI80" i="18" s="1"/>
  <c r="CI49" i="15"/>
  <c r="CI49" i="18" s="1"/>
  <c r="CI42" i="15"/>
  <c r="CI42" i="18" s="1"/>
  <c r="CI90" i="15"/>
  <c r="CI90" i="18" s="1"/>
  <c r="CI52" i="15"/>
  <c r="CI52" i="18" s="1"/>
  <c r="CI24" i="15"/>
  <c r="CI24" i="18" s="1"/>
  <c r="CI54" i="15"/>
  <c r="CI54" i="18" s="1"/>
  <c r="CI100" i="15"/>
  <c r="CI100" i="18" s="1"/>
  <c r="CI99" i="15"/>
  <c r="CI99" i="18" s="1"/>
  <c r="CI43" i="15"/>
  <c r="CI43" i="18" s="1"/>
  <c r="CI77" i="15"/>
  <c r="CI77" i="18" s="1"/>
  <c r="CI46" i="15"/>
  <c r="CI46" i="18" s="1"/>
  <c r="CI106" i="15"/>
  <c r="CI106" i="18" s="1"/>
  <c r="CI86" i="15"/>
  <c r="CI86" i="18" s="1"/>
  <c r="CI82" i="15"/>
  <c r="CI82" i="18" s="1"/>
  <c r="CI81" i="15"/>
  <c r="CI81" i="18" s="1"/>
  <c r="CI87" i="15"/>
  <c r="CI87" i="18" s="1"/>
  <c r="CI73" i="15"/>
  <c r="CI73" i="18" s="1"/>
  <c r="CI101" i="15"/>
  <c r="CI101" i="18" s="1"/>
  <c r="CI58" i="15"/>
  <c r="CI58" i="18" s="1"/>
  <c r="CI56" i="15"/>
  <c r="CI56" i="18" s="1"/>
  <c r="CI70" i="15"/>
  <c r="CI70" i="18" s="1"/>
  <c r="CI29" i="15"/>
  <c r="CI29" i="18" s="1"/>
  <c r="CI27" i="15"/>
  <c r="CI27" i="18" s="1"/>
  <c r="CI48" i="15"/>
  <c r="CI48" i="18" s="1"/>
  <c r="CI85" i="15"/>
  <c r="CI85" i="18" s="1"/>
  <c r="CI41" i="15"/>
  <c r="CI41" i="18" s="1"/>
  <c r="CI65" i="15"/>
  <c r="CI65" i="18" s="1"/>
  <c r="CI30" i="15"/>
  <c r="CI30" i="18" s="1"/>
  <c r="CI79" i="15"/>
  <c r="CI79" i="18" s="1"/>
  <c r="CI37" i="15"/>
  <c r="CI37" i="18" s="1"/>
  <c r="CI32" i="15"/>
  <c r="CI32" i="18" s="1"/>
  <c r="CI93" i="15"/>
  <c r="CI93" i="18" s="1"/>
  <c r="CI78" i="15"/>
  <c r="CI78" i="18" s="1"/>
  <c r="CI23" i="15"/>
  <c r="CI23" i="18" s="1"/>
  <c r="CI89" i="15"/>
  <c r="CI89" i="18" s="1"/>
  <c r="CI38" i="15"/>
  <c r="CI38" i="18" s="1"/>
  <c r="CI33" i="15"/>
  <c r="CI33" i="18" s="1"/>
  <c r="CI53" i="15"/>
  <c r="CI53" i="18" s="1"/>
  <c r="CI55" i="15"/>
  <c r="CI55" i="18" s="1"/>
  <c r="CI60" i="15"/>
  <c r="CI60" i="18" s="1"/>
  <c r="CI75" i="15"/>
  <c r="CI75" i="18" s="1"/>
  <c r="CI31" i="15"/>
  <c r="CI31" i="18" s="1"/>
  <c r="CI45" i="15"/>
  <c r="CI45" i="18" s="1"/>
  <c r="CI74" i="15"/>
  <c r="CI74" i="18" s="1"/>
  <c r="CI63" i="15"/>
  <c r="CI63" i="18" s="1"/>
  <c r="CI62" i="15"/>
  <c r="CI62" i="18" s="1"/>
  <c r="CI34" i="15"/>
  <c r="CI34" i="18" s="1"/>
  <c r="CI91" i="15"/>
  <c r="CI91" i="18" s="1"/>
  <c r="CI97" i="15"/>
  <c r="CI97" i="18" s="1"/>
  <c r="CI83" i="15"/>
  <c r="CI83" i="18" s="1"/>
  <c r="CI103" i="15"/>
  <c r="CI103" i="18" s="1"/>
  <c r="CI104" i="15"/>
  <c r="CI104" i="18" s="1"/>
  <c r="CI47" i="15"/>
  <c r="CI47" i="18" s="1"/>
  <c r="CI59" i="15"/>
  <c r="CI59" i="18" s="1"/>
  <c r="CI64" i="15"/>
  <c r="CI64" i="18" s="1"/>
  <c r="CI26" i="15"/>
  <c r="CI26" i="18" s="1"/>
  <c r="CI88" i="15"/>
  <c r="CI88" i="18" s="1"/>
  <c r="CI68" i="15"/>
  <c r="CI68" i="18" s="1"/>
  <c r="CI76" i="15"/>
  <c r="CI76" i="18" s="1"/>
  <c r="CI44" i="15"/>
  <c r="CI44" i="18" s="1"/>
  <c r="CI50" i="15"/>
  <c r="CI50" i="18" s="1"/>
  <c r="CI66" i="15"/>
  <c r="CI66" i="18" s="1"/>
  <c r="CI40" i="15"/>
  <c r="CI40" i="18" s="1"/>
  <c r="CI51" i="15"/>
  <c r="CI51" i="18" s="1"/>
  <c r="CI92" i="15"/>
  <c r="CI92" i="18" s="1"/>
  <c r="CI57" i="15"/>
  <c r="CI57" i="18" s="1"/>
  <c r="CI84" i="15"/>
  <c r="CI84" i="18" s="1"/>
  <c r="CI28" i="15"/>
  <c r="CI28" i="18" s="1"/>
  <c r="CI36" i="15"/>
  <c r="CI36" i="18" s="1"/>
  <c r="CI69" i="15"/>
  <c r="CI69" i="18" s="1"/>
  <c r="CI102" i="15"/>
  <c r="CI102" i="18" s="1"/>
  <c r="CI105" i="15"/>
  <c r="CI105" i="18" s="1"/>
  <c r="CI22" i="15"/>
  <c r="CI35" i="15"/>
  <c r="CI35" i="18" s="1"/>
  <c r="CI61" i="15"/>
  <c r="CI61" i="18" s="1"/>
  <c r="CI94" i="15"/>
  <c r="CI94" i="18" s="1"/>
  <c r="CI96" i="15"/>
  <c r="CI96" i="18" s="1"/>
  <c r="CD101" i="14"/>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K49" i="6"/>
  <c r="CI19" i="18"/>
  <c r="CI19" i="15"/>
  <c r="CJ51" i="6"/>
  <c r="CF74" i="6"/>
  <c r="CF71" i="6"/>
  <c r="CF75" i="6"/>
  <c r="CF72" i="6"/>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G65" i="6"/>
  <c r="CI61" i="6"/>
  <c r="CI52" i="6"/>
  <c r="CL39" i="6"/>
  <c r="CM19" i="6"/>
  <c r="CJ31" i="6" l="1"/>
  <c r="CJ40" i="6" s="1"/>
  <c r="CI73" i="6"/>
  <c r="CK29" i="6"/>
  <c r="CK30" i="6"/>
  <c r="CH62" i="6"/>
  <c r="CH65" i="6"/>
  <c r="CH72" i="6" s="1"/>
  <c r="CH53" i="6"/>
  <c r="CJ47" i="6"/>
  <c r="CJ10" i="6"/>
  <c r="CK9" i="6" s="1"/>
  <c r="CJ70" i="6"/>
  <c r="CJ52" i="6"/>
  <c r="CJ61" i="6"/>
  <c r="CJ90" i="15"/>
  <c r="CJ90" i="18" s="1"/>
  <c r="CJ74" i="15"/>
  <c r="CJ74" i="18" s="1"/>
  <c r="CJ85" i="15"/>
  <c r="CJ85" i="18" s="1"/>
  <c r="CJ33" i="15"/>
  <c r="CJ33" i="18" s="1"/>
  <c r="CJ26" i="15"/>
  <c r="CJ26" i="18" s="1"/>
  <c r="CJ65" i="15"/>
  <c r="CJ65" i="18" s="1"/>
  <c r="CJ46" i="15"/>
  <c r="CJ46" i="18" s="1"/>
  <c r="CJ56" i="15"/>
  <c r="CJ56" i="18" s="1"/>
  <c r="CJ50" i="15"/>
  <c r="CJ50" i="18" s="1"/>
  <c r="CJ95" i="15"/>
  <c r="CJ95" i="18" s="1"/>
  <c r="CJ73" i="15"/>
  <c r="CJ73" i="18" s="1"/>
  <c r="CJ36" i="15"/>
  <c r="CJ36" i="18" s="1"/>
  <c r="CJ32" i="15"/>
  <c r="CJ32" i="18" s="1"/>
  <c r="CJ39" i="15"/>
  <c r="CJ39" i="18" s="1"/>
  <c r="CJ94" i="15"/>
  <c r="CJ94" i="18" s="1"/>
  <c r="CJ61" i="15"/>
  <c r="CJ61" i="18" s="1"/>
  <c r="CJ83" i="15"/>
  <c r="CJ83" i="18" s="1"/>
  <c r="CJ53" i="15"/>
  <c r="CJ53" i="18" s="1"/>
  <c r="CJ64" i="15"/>
  <c r="CJ64" i="18" s="1"/>
  <c r="CJ22" i="15"/>
  <c r="CJ35" i="15"/>
  <c r="CJ35" i="18" s="1"/>
  <c r="CJ66" i="15"/>
  <c r="CJ66" i="18" s="1"/>
  <c r="CJ92" i="15"/>
  <c r="CJ92" i="18" s="1"/>
  <c r="CJ101" i="15"/>
  <c r="CJ101" i="18" s="1"/>
  <c r="CJ88" i="15"/>
  <c r="CJ88" i="18" s="1"/>
  <c r="CJ80" i="15"/>
  <c r="CJ80" i="18" s="1"/>
  <c r="CJ96" i="15"/>
  <c r="CJ96" i="18" s="1"/>
  <c r="CJ37" i="15"/>
  <c r="CJ37" i="18" s="1"/>
  <c r="CJ81" i="15"/>
  <c r="CJ81" i="18" s="1"/>
  <c r="CJ52" i="15"/>
  <c r="CJ52" i="18" s="1"/>
  <c r="CJ42" i="15"/>
  <c r="CJ42" i="18" s="1"/>
  <c r="CJ63" i="15"/>
  <c r="CJ63" i="18" s="1"/>
  <c r="CJ28" i="15"/>
  <c r="CJ28" i="18" s="1"/>
  <c r="CJ58" i="15"/>
  <c r="CJ58" i="18" s="1"/>
  <c r="CJ55" i="15"/>
  <c r="CJ55" i="18" s="1"/>
  <c r="CJ71" i="15"/>
  <c r="CJ71" i="18" s="1"/>
  <c r="CJ49" i="15"/>
  <c r="CJ49" i="18" s="1"/>
  <c r="CJ67" i="15"/>
  <c r="CJ67" i="18" s="1"/>
  <c r="CJ57" i="15"/>
  <c r="CJ57" i="18" s="1"/>
  <c r="CJ75" i="15"/>
  <c r="CJ75" i="18" s="1"/>
  <c r="CJ25" i="15"/>
  <c r="CJ25" i="18" s="1"/>
  <c r="CJ29" i="15"/>
  <c r="CJ29" i="18" s="1"/>
  <c r="CI107" i="15"/>
  <c r="CI107" i="18" s="1"/>
  <c r="CJ47" i="15"/>
  <c r="CJ47" i="18" s="1"/>
  <c r="CJ76" i="15"/>
  <c r="CJ76" i="18" s="1"/>
  <c r="CJ89" i="15"/>
  <c r="CJ89" i="18" s="1"/>
  <c r="CJ69" i="15"/>
  <c r="CJ69" i="18" s="1"/>
  <c r="CJ62" i="15"/>
  <c r="CJ62" i="18" s="1"/>
  <c r="CJ44" i="15"/>
  <c r="CJ44" i="18" s="1"/>
  <c r="CJ77" i="15"/>
  <c r="CJ77" i="18" s="1"/>
  <c r="CJ84" i="15"/>
  <c r="CJ84" i="18" s="1"/>
  <c r="CJ59" i="15"/>
  <c r="CJ59" i="18" s="1"/>
  <c r="CJ41" i="15"/>
  <c r="CJ41" i="18" s="1"/>
  <c r="CJ51" i="15"/>
  <c r="CJ51" i="18" s="1"/>
  <c r="CJ31" i="15"/>
  <c r="CJ31" i="18" s="1"/>
  <c r="CJ45" i="15"/>
  <c r="CJ45" i="18" s="1"/>
  <c r="CJ70" i="15"/>
  <c r="CJ70" i="18" s="1"/>
  <c r="CJ103" i="15"/>
  <c r="CJ103" i="18" s="1"/>
  <c r="CJ30" i="15"/>
  <c r="CJ30" i="18" s="1"/>
  <c r="CJ27" i="15"/>
  <c r="CJ27" i="18" s="1"/>
  <c r="CJ98" i="15"/>
  <c r="CJ98" i="18" s="1"/>
  <c r="CJ34" i="15"/>
  <c r="CJ34" i="18" s="1"/>
  <c r="CJ106" i="15"/>
  <c r="CJ106" i="18" s="1"/>
  <c r="CJ91" i="15"/>
  <c r="CJ91" i="18" s="1"/>
  <c r="CJ24" i="15"/>
  <c r="CJ24" i="18" s="1"/>
  <c r="CJ107" i="15"/>
  <c r="CJ107" i="18" s="1"/>
  <c r="CJ48" i="15"/>
  <c r="CJ48" i="18" s="1"/>
  <c r="CJ23" i="15"/>
  <c r="CJ23" i="18" s="1"/>
  <c r="CJ60" i="15"/>
  <c r="CJ60" i="18" s="1"/>
  <c r="CJ105" i="15"/>
  <c r="CJ105" i="18" s="1"/>
  <c r="CJ87" i="15"/>
  <c r="CJ87" i="18" s="1"/>
  <c r="CJ86" i="15"/>
  <c r="CJ86" i="18" s="1"/>
  <c r="CJ82" i="15"/>
  <c r="CJ82" i="18" s="1"/>
  <c r="CJ72" i="15"/>
  <c r="CJ72" i="18" s="1"/>
  <c r="CJ104" i="15"/>
  <c r="CJ104" i="18" s="1"/>
  <c r="CJ79" i="15"/>
  <c r="CJ79" i="18" s="1"/>
  <c r="CJ100" i="15"/>
  <c r="CJ100" i="18" s="1"/>
  <c r="CJ43" i="15"/>
  <c r="CJ43" i="18" s="1"/>
  <c r="CJ99" i="15"/>
  <c r="CJ99" i="18" s="1"/>
  <c r="CJ97" i="15"/>
  <c r="CJ97" i="18" s="1"/>
  <c r="CJ102" i="15"/>
  <c r="CJ102" i="18" s="1"/>
  <c r="CJ93" i="15"/>
  <c r="CJ93" i="18" s="1"/>
  <c r="CJ38" i="15"/>
  <c r="CJ38" i="18" s="1"/>
  <c r="CJ54" i="15"/>
  <c r="CJ54" i="18" s="1"/>
  <c r="CJ40" i="15"/>
  <c r="CJ40" i="18" s="1"/>
  <c r="CJ68" i="15"/>
  <c r="CJ68" i="18" s="1"/>
  <c r="CJ78" i="15"/>
  <c r="CJ78" i="18" s="1"/>
  <c r="CG67" i="6"/>
  <c r="CG75" i="6"/>
  <c r="CG72" i="6"/>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J19" i="18"/>
  <c r="CJ19" i="15"/>
  <c r="CL49" i="6"/>
  <c r="CK51" i="6"/>
  <c r="CI22" i="18"/>
  <c r="CI56" i="6"/>
  <c r="CI54" i="6"/>
  <c r="CI55" i="6" s="1"/>
  <c r="CM39" i="6"/>
  <c r="CN19" i="6"/>
  <c r="CK31" i="6" l="1"/>
  <c r="CK40" i="6" s="1"/>
  <c r="CL30" i="6"/>
  <c r="CL29" i="6"/>
  <c r="CG20" i="14"/>
  <c r="CG104" i="14" s="1"/>
  <c r="CH104" i="14" s="1"/>
  <c r="CI104" i="14" s="1"/>
  <c r="CJ104" i="14" s="1"/>
  <c r="CK104" i="14" s="1"/>
  <c r="CL104" i="14" s="1"/>
  <c r="CM104" i="14" s="1"/>
  <c r="CN104" i="14" s="1"/>
  <c r="CO104" i="14" s="1"/>
  <c r="CP104" i="14" s="1"/>
  <c r="CQ104" i="14" s="1"/>
  <c r="CR104" i="14" s="1"/>
  <c r="CS104" i="14" s="1"/>
  <c r="CT104" i="14" s="1"/>
  <c r="CU104" i="14" s="1"/>
  <c r="CV104" i="14" s="1"/>
  <c r="CW104" i="14" s="1"/>
  <c r="CH75" i="6"/>
  <c r="CJ56" i="6"/>
  <c r="CK47" i="6"/>
  <c r="CK70" i="6"/>
  <c r="CK10" i="6"/>
  <c r="CL9" i="6" s="1"/>
  <c r="CJ73" i="6"/>
  <c r="CI53" i="6"/>
  <c r="CK75" i="15"/>
  <c r="CK75" i="18" s="1"/>
  <c r="CK33" i="15"/>
  <c r="CK33" i="18" s="1"/>
  <c r="CK102" i="15"/>
  <c r="CK102" i="18" s="1"/>
  <c r="CK47" i="15"/>
  <c r="CK47" i="18" s="1"/>
  <c r="CK60" i="15"/>
  <c r="CK60" i="18" s="1"/>
  <c r="CK51" i="15"/>
  <c r="CK51" i="18" s="1"/>
  <c r="CK105" i="15"/>
  <c r="CK105" i="18" s="1"/>
  <c r="CK100" i="15"/>
  <c r="CK100" i="18" s="1"/>
  <c r="CK94" i="15"/>
  <c r="CK94" i="18" s="1"/>
  <c r="CK76" i="15"/>
  <c r="CK76" i="18" s="1"/>
  <c r="CK24" i="15"/>
  <c r="CK24" i="18" s="1"/>
  <c r="CK80" i="15"/>
  <c r="CK80" i="18" s="1"/>
  <c r="CK64" i="15"/>
  <c r="CK64" i="18" s="1"/>
  <c r="CK61" i="15"/>
  <c r="CK61" i="18" s="1"/>
  <c r="CK53" i="15"/>
  <c r="CK53" i="18" s="1"/>
  <c r="CK98" i="15"/>
  <c r="CK98" i="18" s="1"/>
  <c r="CK58" i="15"/>
  <c r="CK58" i="18" s="1"/>
  <c r="CK89" i="15"/>
  <c r="CK89" i="18" s="1"/>
  <c r="CK103" i="15"/>
  <c r="CK103" i="18" s="1"/>
  <c r="CK30" i="15"/>
  <c r="CK30" i="18" s="1"/>
  <c r="CK46" i="15"/>
  <c r="CK46" i="18" s="1"/>
  <c r="CK37" i="15"/>
  <c r="CK37" i="18" s="1"/>
  <c r="CK29" i="15"/>
  <c r="CK29" i="18" s="1"/>
  <c r="CK49" i="15"/>
  <c r="CK49" i="18" s="1"/>
  <c r="CK55" i="15"/>
  <c r="CK55" i="18" s="1"/>
  <c r="CK68" i="15"/>
  <c r="CK68" i="18" s="1"/>
  <c r="CK23" i="15"/>
  <c r="CK23" i="18" s="1"/>
  <c r="CK56" i="15"/>
  <c r="CK56" i="18" s="1"/>
  <c r="CK96" i="15"/>
  <c r="CK96" i="18" s="1"/>
  <c r="CK95" i="15"/>
  <c r="CK95" i="18" s="1"/>
  <c r="CK93" i="15"/>
  <c r="CK93" i="18" s="1"/>
  <c r="CK39" i="15"/>
  <c r="CK39" i="18" s="1"/>
  <c r="CK107" i="15"/>
  <c r="CK107" i="18" s="1"/>
  <c r="CK48" i="15"/>
  <c r="CK48" i="18" s="1"/>
  <c r="CK87" i="15"/>
  <c r="CK87" i="18" s="1"/>
  <c r="CK70" i="15"/>
  <c r="CK70" i="18" s="1"/>
  <c r="CK42" i="15"/>
  <c r="CK42" i="18" s="1"/>
  <c r="CK28" i="15"/>
  <c r="CK28" i="18" s="1"/>
  <c r="CK40" i="15"/>
  <c r="CK40" i="18" s="1"/>
  <c r="CK72" i="15"/>
  <c r="CK72" i="18" s="1"/>
  <c r="CK62" i="15"/>
  <c r="CK62" i="18" s="1"/>
  <c r="CK34" i="15"/>
  <c r="CK34" i="18" s="1"/>
  <c r="CK32" i="15"/>
  <c r="CK32" i="18" s="1"/>
  <c r="CK79" i="15"/>
  <c r="CK79" i="18" s="1"/>
  <c r="CK88" i="15"/>
  <c r="CK88" i="18" s="1"/>
  <c r="CK63" i="15"/>
  <c r="CK63" i="18" s="1"/>
  <c r="CK54" i="15"/>
  <c r="CK54" i="18" s="1"/>
  <c r="CK106" i="15"/>
  <c r="CK106" i="18" s="1"/>
  <c r="CK67" i="15"/>
  <c r="CK67" i="18" s="1"/>
  <c r="CK66" i="15"/>
  <c r="CK66" i="18" s="1"/>
  <c r="CK77" i="15"/>
  <c r="CK77" i="18" s="1"/>
  <c r="CK41" i="15"/>
  <c r="CK41" i="18" s="1"/>
  <c r="CK74" i="15"/>
  <c r="CK74" i="18" s="1"/>
  <c r="CK69" i="15"/>
  <c r="CK69" i="18" s="1"/>
  <c r="CK31" i="15"/>
  <c r="CK31" i="18" s="1"/>
  <c r="CK57" i="15"/>
  <c r="CK57" i="18" s="1"/>
  <c r="CK85" i="15"/>
  <c r="CK85" i="18" s="1"/>
  <c r="CK97" i="15"/>
  <c r="CK97" i="18" s="1"/>
  <c r="CK82" i="15"/>
  <c r="CK82" i="18" s="1"/>
  <c r="CK71" i="15"/>
  <c r="CK71" i="18" s="1"/>
  <c r="CK78" i="15"/>
  <c r="CK78" i="18" s="1"/>
  <c r="CK52" i="15"/>
  <c r="CK52" i="18" s="1"/>
  <c r="CK50" i="15"/>
  <c r="CK50" i="18" s="1"/>
  <c r="CK90" i="15"/>
  <c r="CK90" i="18" s="1"/>
  <c r="CK81" i="15"/>
  <c r="CK81" i="18" s="1"/>
  <c r="CK22" i="15"/>
  <c r="CK65" i="15"/>
  <c r="CK65" i="18" s="1"/>
  <c r="CK91" i="15"/>
  <c r="CK91" i="18" s="1"/>
  <c r="CK27" i="15"/>
  <c r="CK27" i="18" s="1"/>
  <c r="CK84" i="15"/>
  <c r="CK84" i="18" s="1"/>
  <c r="CK59" i="15"/>
  <c r="CK59" i="18" s="1"/>
  <c r="CK83" i="15"/>
  <c r="CK83" i="18" s="1"/>
  <c r="CJ108" i="15"/>
  <c r="CJ108" i="18" s="1"/>
  <c r="CK36" i="15"/>
  <c r="CK36" i="18" s="1"/>
  <c r="CK104" i="15"/>
  <c r="CK104" i="18" s="1"/>
  <c r="CK86" i="15"/>
  <c r="CK86" i="18" s="1"/>
  <c r="CK108" i="15"/>
  <c r="CK108" i="18" s="1"/>
  <c r="CK101" i="15"/>
  <c r="CK101" i="18" s="1"/>
  <c r="CK25" i="15"/>
  <c r="CK25" i="18" s="1"/>
  <c r="CK45" i="15"/>
  <c r="CK45" i="18" s="1"/>
  <c r="CK26" i="15"/>
  <c r="CK26" i="18" s="1"/>
  <c r="CK35" i="15"/>
  <c r="CK35" i="18" s="1"/>
  <c r="CK38" i="15"/>
  <c r="CK38" i="18" s="1"/>
  <c r="CK73" i="15"/>
  <c r="CK73" i="18" s="1"/>
  <c r="CK44" i="15"/>
  <c r="CK44" i="18" s="1"/>
  <c r="CK92" i="15"/>
  <c r="CK92" i="18" s="1"/>
  <c r="CK43" i="15"/>
  <c r="CK43" i="18" s="1"/>
  <c r="CK99" i="15"/>
  <c r="CK99" i="18" s="1"/>
  <c r="CG74" i="6"/>
  <c r="CG71" i="6"/>
  <c r="CG68" i="6"/>
  <c r="CI65" i="6"/>
  <c r="CI67" i="6" s="1"/>
  <c r="CJ54" i="6"/>
  <c r="CJ55" i="6" s="1"/>
  <c r="CJ22" i="18"/>
  <c r="CI62" i="6"/>
  <c r="CK61" i="6"/>
  <c r="CK52" i="6"/>
  <c r="CK19" i="18"/>
  <c r="CM49" i="6"/>
  <c r="CL51" i="6"/>
  <c r="CK19" i="15"/>
  <c r="CN39" i="6"/>
  <c r="CO19" i="6"/>
  <c r="CL31" i="6" l="1"/>
  <c r="CL40" i="6" s="1"/>
  <c r="CH66" i="6"/>
  <c r="CH67" i="6" s="1"/>
  <c r="CH68" i="6" s="1"/>
  <c r="CI68" i="6" s="1"/>
  <c r="CM30" i="6"/>
  <c r="CM29" i="6"/>
  <c r="CK73" i="6"/>
  <c r="CL70" i="6"/>
  <c r="CL47" i="6"/>
  <c r="CL10" i="6"/>
  <c r="CM9" i="6" s="1"/>
  <c r="CK54" i="6"/>
  <c r="CK55" i="6" s="1"/>
  <c r="CK56" i="6"/>
  <c r="CJ62" i="6"/>
  <c r="CL24" i="15"/>
  <c r="CL24" i="18" s="1"/>
  <c r="CL72" i="15"/>
  <c r="CL72" i="18" s="1"/>
  <c r="CL75" i="15"/>
  <c r="CL75" i="18" s="1"/>
  <c r="CL34" i="15"/>
  <c r="CL34" i="18" s="1"/>
  <c r="CL88" i="15"/>
  <c r="CL88" i="18" s="1"/>
  <c r="CL96" i="15"/>
  <c r="CL96" i="18" s="1"/>
  <c r="CL58" i="15"/>
  <c r="CL58" i="18" s="1"/>
  <c r="CL71" i="15"/>
  <c r="CL71" i="18" s="1"/>
  <c r="CL51" i="15"/>
  <c r="CL51" i="18" s="1"/>
  <c r="CL82" i="15"/>
  <c r="CL82" i="18" s="1"/>
  <c r="CL35" i="15"/>
  <c r="CL35" i="18" s="1"/>
  <c r="CL74" i="15"/>
  <c r="CL74" i="18" s="1"/>
  <c r="CL99" i="15"/>
  <c r="CL99" i="18" s="1"/>
  <c r="CL33" i="15"/>
  <c r="CL33" i="18" s="1"/>
  <c r="CL55" i="15"/>
  <c r="CL55" i="18" s="1"/>
  <c r="CL103" i="15"/>
  <c r="CL103" i="18" s="1"/>
  <c r="CL23" i="15"/>
  <c r="CL23" i="18" s="1"/>
  <c r="CL54" i="15"/>
  <c r="CL54" i="18" s="1"/>
  <c r="CL29" i="15"/>
  <c r="CL29" i="18" s="1"/>
  <c r="CL53" i="15"/>
  <c r="CL53" i="18" s="1"/>
  <c r="CL69" i="15"/>
  <c r="CL69" i="18" s="1"/>
  <c r="CL98" i="15"/>
  <c r="CL98" i="18" s="1"/>
  <c r="CK109" i="15"/>
  <c r="CK109" i="18" s="1"/>
  <c r="CL90" i="15"/>
  <c r="CL90" i="18" s="1"/>
  <c r="CL65" i="15"/>
  <c r="CL65" i="18" s="1"/>
  <c r="CL38" i="15"/>
  <c r="CL38" i="18" s="1"/>
  <c r="CL102" i="15"/>
  <c r="CL102" i="18" s="1"/>
  <c r="CL78" i="15"/>
  <c r="CL78" i="18" s="1"/>
  <c r="CL48" i="15"/>
  <c r="CL48" i="18" s="1"/>
  <c r="CL86" i="15"/>
  <c r="CL86" i="18" s="1"/>
  <c r="CL87" i="15"/>
  <c r="CL87" i="18" s="1"/>
  <c r="CL37" i="15"/>
  <c r="CL37" i="18" s="1"/>
  <c r="CL106" i="15"/>
  <c r="CL106" i="18" s="1"/>
  <c r="CL50" i="15"/>
  <c r="CL50" i="18" s="1"/>
  <c r="CL56" i="15"/>
  <c r="CL56" i="18" s="1"/>
  <c r="CL45" i="15"/>
  <c r="CL45" i="18" s="1"/>
  <c r="CL73" i="15"/>
  <c r="CL73" i="18" s="1"/>
  <c r="CL60" i="15"/>
  <c r="CL60" i="18" s="1"/>
  <c r="CL67" i="15"/>
  <c r="CL67" i="18" s="1"/>
  <c r="CL47" i="15"/>
  <c r="CL47" i="18" s="1"/>
  <c r="CL43" i="15"/>
  <c r="CL43" i="18" s="1"/>
  <c r="CL40" i="15"/>
  <c r="CL40" i="18" s="1"/>
  <c r="CL97" i="15"/>
  <c r="CL97" i="18" s="1"/>
  <c r="CL85" i="15"/>
  <c r="CL85" i="18" s="1"/>
  <c r="CL28" i="15"/>
  <c r="CL28" i="18" s="1"/>
  <c r="CL44" i="15"/>
  <c r="CL44" i="18" s="1"/>
  <c r="CL42" i="15"/>
  <c r="CL42" i="18" s="1"/>
  <c r="CL61" i="15"/>
  <c r="CL61" i="18" s="1"/>
  <c r="CL107" i="15"/>
  <c r="CL107" i="18" s="1"/>
  <c r="CL30" i="15"/>
  <c r="CL30" i="18" s="1"/>
  <c r="CL41" i="15"/>
  <c r="CL41" i="18" s="1"/>
  <c r="CL105" i="15"/>
  <c r="CL105" i="18" s="1"/>
  <c r="CL101" i="15"/>
  <c r="CL101" i="18" s="1"/>
  <c r="CL22" i="15"/>
  <c r="CL91" i="15"/>
  <c r="CL91" i="18" s="1"/>
  <c r="CL95" i="15"/>
  <c r="CL95" i="18" s="1"/>
  <c r="CL108" i="15"/>
  <c r="CL108" i="18" s="1"/>
  <c r="CL49" i="15"/>
  <c r="CL49" i="18" s="1"/>
  <c r="CL83" i="15"/>
  <c r="CL83" i="18" s="1"/>
  <c r="CL36" i="15"/>
  <c r="CL36" i="18" s="1"/>
  <c r="CL64" i="15"/>
  <c r="CL64" i="18" s="1"/>
  <c r="CL62" i="15"/>
  <c r="CL62" i="18" s="1"/>
  <c r="CL32" i="15"/>
  <c r="CL32" i="18" s="1"/>
  <c r="CL59" i="15"/>
  <c r="CL59" i="18" s="1"/>
  <c r="CL84" i="15"/>
  <c r="CL84" i="18" s="1"/>
  <c r="CL92" i="15"/>
  <c r="CL92" i="18" s="1"/>
  <c r="CL93" i="15"/>
  <c r="CL93" i="18" s="1"/>
  <c r="CL94" i="15"/>
  <c r="CL94" i="18" s="1"/>
  <c r="CL57" i="15"/>
  <c r="CL57" i="18" s="1"/>
  <c r="CL81" i="15"/>
  <c r="CL81" i="18" s="1"/>
  <c r="CL89" i="15"/>
  <c r="CL89" i="18" s="1"/>
  <c r="CL25" i="15"/>
  <c r="CL25" i="18" s="1"/>
  <c r="CL70" i="15"/>
  <c r="CL70" i="18" s="1"/>
  <c r="CL104" i="15"/>
  <c r="CL104" i="18" s="1"/>
  <c r="CL66" i="15"/>
  <c r="CL66" i="18" s="1"/>
  <c r="CL68" i="15"/>
  <c r="CL68" i="18" s="1"/>
  <c r="CL77" i="15"/>
  <c r="CL77" i="18" s="1"/>
  <c r="CL46" i="15"/>
  <c r="CL46" i="18" s="1"/>
  <c r="CL79" i="15"/>
  <c r="CL79" i="18" s="1"/>
  <c r="CL100" i="15"/>
  <c r="CL100" i="18" s="1"/>
  <c r="CL52" i="15"/>
  <c r="CL52" i="18" s="1"/>
  <c r="CL39" i="15"/>
  <c r="CL39" i="18" s="1"/>
  <c r="CL27" i="15"/>
  <c r="CL27" i="18" s="1"/>
  <c r="CL80" i="15"/>
  <c r="CL80" i="18" s="1"/>
  <c r="CL26" i="15"/>
  <c r="CL26" i="18" s="1"/>
  <c r="CL31" i="15"/>
  <c r="CL31" i="18" s="1"/>
  <c r="CL109" i="15"/>
  <c r="CL109" i="18" s="1"/>
  <c r="CL76" i="15"/>
  <c r="CL76" i="18" s="1"/>
  <c r="CL63" i="15"/>
  <c r="CL63" i="18" s="1"/>
  <c r="CJ65" i="6"/>
  <c r="CJ67" i="6" s="1"/>
  <c r="CI75" i="6"/>
  <c r="CH20" i="14"/>
  <c r="CI72" i="6"/>
  <c r="CI71" i="6"/>
  <c r="CI74" i="6"/>
  <c r="CN49" i="6"/>
  <c r="CL19" i="18"/>
  <c r="CM51" i="6"/>
  <c r="CL19" i="15"/>
  <c r="CL52" i="6"/>
  <c r="CL61" i="6"/>
  <c r="CJ53" i="6"/>
  <c r="CK22" i="18"/>
  <c r="CO39" i="6"/>
  <c r="CP19" i="6"/>
  <c r="CM31" i="6" l="1"/>
  <c r="CM40" i="6" s="1"/>
  <c r="CH74" i="6"/>
  <c r="CH71" i="6"/>
  <c r="CN30" i="6"/>
  <c r="CN29" i="6"/>
  <c r="CK53" i="6"/>
  <c r="CK62" i="6"/>
  <c r="CK65" i="6"/>
  <c r="CK67" i="6" s="1"/>
  <c r="CK71" i="6" s="1"/>
  <c r="CL56" i="6"/>
  <c r="CL54" i="6"/>
  <c r="CL55" i="6" s="1"/>
  <c r="CM10" i="6"/>
  <c r="CN9" i="6" s="1"/>
  <c r="CM70" i="6"/>
  <c r="CM47" i="6"/>
  <c r="CL73" i="6"/>
  <c r="CJ68" i="6"/>
  <c r="CH105" i="14"/>
  <c r="CI105" i="14" s="1"/>
  <c r="CJ105" i="14" s="1"/>
  <c r="CK105" i="14" s="1"/>
  <c r="CL105" i="14" s="1"/>
  <c r="CM105" i="14" s="1"/>
  <c r="CN105" i="14" s="1"/>
  <c r="CO105" i="14" s="1"/>
  <c r="CP105" i="14" s="1"/>
  <c r="CQ105" i="14" s="1"/>
  <c r="CR105" i="14" s="1"/>
  <c r="CS105" i="14" s="1"/>
  <c r="CT105" i="14" s="1"/>
  <c r="CU105" i="14" s="1"/>
  <c r="CV105" i="14" s="1"/>
  <c r="CW105" i="14" s="1"/>
  <c r="CJ74" i="6"/>
  <c r="CJ71" i="6"/>
  <c r="CJ72" i="6"/>
  <c r="CI20" i="14"/>
  <c r="CI106" i="14" s="1"/>
  <c r="CJ106" i="14" s="1"/>
  <c r="CK106" i="14" s="1"/>
  <c r="CL106" i="14" s="1"/>
  <c r="CM106" i="14" s="1"/>
  <c r="CN106" i="14" s="1"/>
  <c r="CO106" i="14" s="1"/>
  <c r="CP106" i="14" s="1"/>
  <c r="CQ106" i="14" s="1"/>
  <c r="CR106" i="14" s="1"/>
  <c r="CS106" i="14" s="1"/>
  <c r="CT106" i="14" s="1"/>
  <c r="CU106" i="14" s="1"/>
  <c r="CV106" i="14" s="1"/>
  <c r="CW106" i="14" s="1"/>
  <c r="CJ75" i="6"/>
  <c r="CL22" i="18"/>
  <c r="CM46" i="15"/>
  <c r="CM46" i="18" s="1"/>
  <c r="CM87" i="15"/>
  <c r="CM87" i="18" s="1"/>
  <c r="CM80" i="15"/>
  <c r="CM80" i="18" s="1"/>
  <c r="CM68" i="15"/>
  <c r="CM68" i="18" s="1"/>
  <c r="CM56" i="15"/>
  <c r="CM56" i="18" s="1"/>
  <c r="CM34" i="15"/>
  <c r="CM34" i="18" s="1"/>
  <c r="CM62" i="15"/>
  <c r="CM62" i="18" s="1"/>
  <c r="CM32" i="15"/>
  <c r="CM32" i="18" s="1"/>
  <c r="CM105" i="15"/>
  <c r="CM105" i="18" s="1"/>
  <c r="CM96" i="15"/>
  <c r="CM96" i="18" s="1"/>
  <c r="CM65" i="15"/>
  <c r="CM65" i="18" s="1"/>
  <c r="CM28" i="15"/>
  <c r="CM28" i="18" s="1"/>
  <c r="CM82" i="15"/>
  <c r="CM82" i="18" s="1"/>
  <c r="CM22" i="15"/>
  <c r="CM72" i="15"/>
  <c r="CM72" i="18" s="1"/>
  <c r="CM93" i="15"/>
  <c r="CM93" i="18" s="1"/>
  <c r="CM31" i="15"/>
  <c r="CM31" i="18" s="1"/>
  <c r="CM55" i="15"/>
  <c r="CM55" i="18" s="1"/>
  <c r="CM97" i="15"/>
  <c r="CM97" i="18" s="1"/>
  <c r="CM107" i="15"/>
  <c r="CM107" i="18" s="1"/>
  <c r="CM102" i="15"/>
  <c r="CM102" i="18" s="1"/>
  <c r="CM40" i="15"/>
  <c r="CM40" i="18" s="1"/>
  <c r="CM67" i="15"/>
  <c r="CM67" i="18" s="1"/>
  <c r="CM48" i="15"/>
  <c r="CM48" i="18" s="1"/>
  <c r="CM39" i="15"/>
  <c r="CM39" i="18" s="1"/>
  <c r="CM43" i="15"/>
  <c r="CM43" i="18" s="1"/>
  <c r="CM90" i="15"/>
  <c r="CM90" i="18" s="1"/>
  <c r="CM44" i="15"/>
  <c r="CM44" i="18" s="1"/>
  <c r="CM41" i="15"/>
  <c r="CM41" i="18" s="1"/>
  <c r="CM58" i="15"/>
  <c r="CM58" i="18" s="1"/>
  <c r="CM76" i="15"/>
  <c r="CM76" i="18" s="1"/>
  <c r="CM106" i="15"/>
  <c r="CM106" i="18" s="1"/>
  <c r="CM103" i="15"/>
  <c r="CM103" i="18" s="1"/>
  <c r="CM100" i="15"/>
  <c r="CM100" i="18" s="1"/>
  <c r="CM53" i="15"/>
  <c r="CM53" i="18" s="1"/>
  <c r="CM78" i="15"/>
  <c r="CM78" i="18" s="1"/>
  <c r="CM81" i="15"/>
  <c r="CM81" i="18" s="1"/>
  <c r="CM37" i="15"/>
  <c r="CM37" i="18" s="1"/>
  <c r="CM79" i="15"/>
  <c r="CM79" i="18" s="1"/>
  <c r="CM47" i="15"/>
  <c r="CM47" i="18" s="1"/>
  <c r="CM75" i="15"/>
  <c r="CM75" i="18" s="1"/>
  <c r="CM91" i="15"/>
  <c r="CM91" i="18" s="1"/>
  <c r="CM77" i="15"/>
  <c r="CM77" i="18" s="1"/>
  <c r="CM38" i="15"/>
  <c r="CM38" i="18" s="1"/>
  <c r="CM88" i="15"/>
  <c r="CM88" i="18" s="1"/>
  <c r="CM59" i="15"/>
  <c r="CM59" i="18" s="1"/>
  <c r="CM60" i="15"/>
  <c r="CM60" i="18" s="1"/>
  <c r="CM71" i="15"/>
  <c r="CM71" i="18" s="1"/>
  <c r="CM98" i="15"/>
  <c r="CM98" i="18" s="1"/>
  <c r="CM95" i="15"/>
  <c r="CM95" i="18" s="1"/>
  <c r="CM49" i="15"/>
  <c r="CM49" i="18" s="1"/>
  <c r="CL110" i="15"/>
  <c r="CL110" i="18" s="1"/>
  <c r="CM63" i="15"/>
  <c r="CM63" i="18" s="1"/>
  <c r="CM61" i="15"/>
  <c r="CM61" i="18" s="1"/>
  <c r="CM35" i="15"/>
  <c r="CM35" i="18" s="1"/>
  <c r="CM27" i="15"/>
  <c r="CM27" i="18" s="1"/>
  <c r="CM45" i="15"/>
  <c r="CM45" i="18" s="1"/>
  <c r="CM26" i="15"/>
  <c r="CM26" i="18" s="1"/>
  <c r="CM109" i="15"/>
  <c r="CM109" i="18" s="1"/>
  <c r="CM50" i="15"/>
  <c r="CM50" i="18" s="1"/>
  <c r="CM73" i="15"/>
  <c r="CM73" i="18" s="1"/>
  <c r="CM86" i="15"/>
  <c r="CM86" i="18" s="1"/>
  <c r="CM108" i="15"/>
  <c r="CM108" i="18" s="1"/>
  <c r="CM94" i="15"/>
  <c r="CM94" i="18" s="1"/>
  <c r="CM74" i="15"/>
  <c r="CM74" i="18" s="1"/>
  <c r="CM23" i="15"/>
  <c r="CM23" i="18" s="1"/>
  <c r="CM66" i="15"/>
  <c r="CM66" i="18" s="1"/>
  <c r="CM83" i="15"/>
  <c r="CM83" i="18" s="1"/>
  <c r="CM85" i="15"/>
  <c r="CM85" i="18" s="1"/>
  <c r="CM69" i="15"/>
  <c r="CM69" i="18" s="1"/>
  <c r="CM101" i="15"/>
  <c r="CM101" i="18" s="1"/>
  <c r="CM89" i="15"/>
  <c r="CM89" i="18" s="1"/>
  <c r="CM52" i="15"/>
  <c r="CM52" i="18" s="1"/>
  <c r="CM99" i="15"/>
  <c r="CM99" i="18" s="1"/>
  <c r="CM54" i="15"/>
  <c r="CM54" i="18" s="1"/>
  <c r="CM42" i="15"/>
  <c r="CM42" i="18" s="1"/>
  <c r="CM57" i="15"/>
  <c r="CM57" i="18" s="1"/>
  <c r="CM70" i="15"/>
  <c r="CM70" i="18" s="1"/>
  <c r="CM29" i="15"/>
  <c r="CM29" i="18" s="1"/>
  <c r="CM51" i="15"/>
  <c r="CM51" i="18" s="1"/>
  <c r="CM64" i="15"/>
  <c r="CM64" i="18" s="1"/>
  <c r="CM24" i="15"/>
  <c r="CM24" i="18" s="1"/>
  <c r="CM25" i="15"/>
  <c r="CM25" i="18" s="1"/>
  <c r="CM104" i="15"/>
  <c r="CM104" i="18" s="1"/>
  <c r="CM84" i="15"/>
  <c r="CM84" i="18" s="1"/>
  <c r="CM110" i="15"/>
  <c r="CM110" i="18" s="1"/>
  <c r="CM36" i="15"/>
  <c r="CM36" i="18" s="1"/>
  <c r="CM30" i="15"/>
  <c r="CM30" i="18" s="1"/>
  <c r="CM33" i="15"/>
  <c r="CM33" i="18" s="1"/>
  <c r="CM92" i="15"/>
  <c r="CM92" i="18" s="1"/>
  <c r="CM61" i="6"/>
  <c r="CM52" i="6"/>
  <c r="CM19" i="18"/>
  <c r="CN51" i="6"/>
  <c r="CM19" i="15"/>
  <c r="CO49" i="6"/>
  <c r="CP39" i="6"/>
  <c r="CQ19" i="6"/>
  <c r="CN31" i="6" l="1"/>
  <c r="CN40" i="6" s="1"/>
  <c r="CM73" i="6"/>
  <c r="CO29" i="6"/>
  <c r="CO30" i="6"/>
  <c r="CK68" i="6"/>
  <c r="CK75" i="6"/>
  <c r="CJ20" i="14"/>
  <c r="CJ107" i="14" s="1"/>
  <c r="CK107" i="14" s="1"/>
  <c r="CL107" i="14" s="1"/>
  <c r="CM107" i="14" s="1"/>
  <c r="CN107" i="14" s="1"/>
  <c r="CO107" i="14" s="1"/>
  <c r="CP107" i="14" s="1"/>
  <c r="CQ107" i="14" s="1"/>
  <c r="CR107" i="14" s="1"/>
  <c r="CS107" i="14" s="1"/>
  <c r="CT107" i="14" s="1"/>
  <c r="CU107" i="14" s="1"/>
  <c r="CV107" i="14" s="1"/>
  <c r="CW107" i="14" s="1"/>
  <c r="CK74" i="6"/>
  <c r="CK72" i="6"/>
  <c r="CL62" i="6"/>
  <c r="CL65" i="6"/>
  <c r="CL67" i="6" s="1"/>
  <c r="CL53" i="6"/>
  <c r="CN47" i="6"/>
  <c r="CN10" i="6"/>
  <c r="CO9" i="6" s="1"/>
  <c r="CN70" i="6"/>
  <c r="CM54" i="6"/>
  <c r="CM55" i="6" s="1"/>
  <c r="CN19" i="18"/>
  <c r="CP49" i="6"/>
  <c r="CO51" i="6"/>
  <c r="CN19" i="15"/>
  <c r="CN50" i="15"/>
  <c r="CN50" i="18" s="1"/>
  <c r="CN31" i="15"/>
  <c r="CN31" i="18" s="1"/>
  <c r="CN34" i="15"/>
  <c r="CN34" i="18" s="1"/>
  <c r="CN37" i="15"/>
  <c r="CN37" i="18" s="1"/>
  <c r="CN96" i="15"/>
  <c r="CN96" i="18" s="1"/>
  <c r="CN60" i="15"/>
  <c r="CN60" i="18" s="1"/>
  <c r="CN80" i="15"/>
  <c r="CN80" i="18" s="1"/>
  <c r="CN95" i="15"/>
  <c r="CN95" i="18" s="1"/>
  <c r="CN103" i="15"/>
  <c r="CN103" i="18" s="1"/>
  <c r="CN99" i="15"/>
  <c r="CN99" i="18" s="1"/>
  <c r="CN87" i="15"/>
  <c r="CN87" i="18" s="1"/>
  <c r="CN25" i="15"/>
  <c r="CN25" i="18" s="1"/>
  <c r="CN51" i="15"/>
  <c r="CN51" i="18" s="1"/>
  <c r="CN79" i="15"/>
  <c r="CN79" i="18" s="1"/>
  <c r="CN104" i="15"/>
  <c r="CN104" i="18" s="1"/>
  <c r="CN43" i="15"/>
  <c r="CN43" i="18" s="1"/>
  <c r="CN75" i="15"/>
  <c r="CN75" i="18" s="1"/>
  <c r="CN48" i="15"/>
  <c r="CN48" i="18" s="1"/>
  <c r="CN73" i="15"/>
  <c r="CN73" i="18" s="1"/>
  <c r="CN69" i="15"/>
  <c r="CN69" i="18" s="1"/>
  <c r="CN40" i="15"/>
  <c r="CN40" i="18" s="1"/>
  <c r="CN82" i="15"/>
  <c r="CN82" i="18" s="1"/>
  <c r="CN47" i="15"/>
  <c r="CN47" i="18" s="1"/>
  <c r="CN30" i="15"/>
  <c r="CN30" i="18" s="1"/>
  <c r="CN68" i="15"/>
  <c r="CN68" i="18" s="1"/>
  <c r="CN62" i="15"/>
  <c r="CN62" i="18" s="1"/>
  <c r="CN32" i="15"/>
  <c r="CN32" i="18" s="1"/>
  <c r="CN107" i="15"/>
  <c r="CN107" i="18" s="1"/>
  <c r="CN78" i="15"/>
  <c r="CN78" i="18" s="1"/>
  <c r="CN49" i="15"/>
  <c r="CN49" i="18" s="1"/>
  <c r="CN56" i="15"/>
  <c r="CN56" i="18" s="1"/>
  <c r="CN89" i="15"/>
  <c r="CN89" i="18" s="1"/>
  <c r="CN55" i="15"/>
  <c r="CN55" i="18" s="1"/>
  <c r="CN57" i="15"/>
  <c r="CN57" i="18" s="1"/>
  <c r="CN70" i="15"/>
  <c r="CN70" i="18" s="1"/>
  <c r="CN77" i="15"/>
  <c r="CN77" i="18" s="1"/>
  <c r="CN83" i="15"/>
  <c r="CN83" i="18" s="1"/>
  <c r="CN42" i="15"/>
  <c r="CN42" i="18" s="1"/>
  <c r="CN108" i="15"/>
  <c r="CN108" i="18" s="1"/>
  <c r="CN64" i="15"/>
  <c r="CN64" i="18" s="1"/>
  <c r="CN94" i="15"/>
  <c r="CN94" i="18" s="1"/>
  <c r="CN66" i="15"/>
  <c r="CN66" i="18" s="1"/>
  <c r="CN28" i="15"/>
  <c r="CN28" i="18" s="1"/>
  <c r="CN65" i="15"/>
  <c r="CN65" i="18" s="1"/>
  <c r="CN27" i="15"/>
  <c r="CN27" i="18" s="1"/>
  <c r="CN39" i="15"/>
  <c r="CN39" i="18" s="1"/>
  <c r="CN58" i="15"/>
  <c r="CN58" i="18" s="1"/>
  <c r="CN44" i="15"/>
  <c r="CN44" i="18" s="1"/>
  <c r="CN102" i="15"/>
  <c r="CN102" i="18" s="1"/>
  <c r="CN26" i="15"/>
  <c r="CN26" i="18" s="1"/>
  <c r="CN23" i="15"/>
  <c r="CN23" i="18" s="1"/>
  <c r="CN105" i="15"/>
  <c r="CN105" i="18" s="1"/>
  <c r="CN111" i="15"/>
  <c r="CN111" i="18" s="1"/>
  <c r="CN76" i="15"/>
  <c r="CN76" i="18" s="1"/>
  <c r="CN110" i="15"/>
  <c r="CN110" i="18" s="1"/>
  <c r="CN46" i="15"/>
  <c r="CN46" i="18" s="1"/>
  <c r="CN91" i="15"/>
  <c r="CN91" i="18" s="1"/>
  <c r="CN54" i="15"/>
  <c r="CN54" i="18" s="1"/>
  <c r="CM111" i="15"/>
  <c r="CM111" i="18" s="1"/>
  <c r="CN41" i="15"/>
  <c r="CN41" i="18" s="1"/>
  <c r="CN86" i="15"/>
  <c r="CN86" i="18" s="1"/>
  <c r="CN101" i="15"/>
  <c r="CN101" i="18" s="1"/>
  <c r="CN88" i="15"/>
  <c r="CN88" i="18" s="1"/>
  <c r="CN74" i="15"/>
  <c r="CN74" i="18" s="1"/>
  <c r="CN100" i="15"/>
  <c r="CN100" i="18" s="1"/>
  <c r="CN71" i="15"/>
  <c r="CN71" i="18" s="1"/>
  <c r="CN61" i="15"/>
  <c r="CN61" i="18" s="1"/>
  <c r="CN63" i="15"/>
  <c r="CN63" i="18" s="1"/>
  <c r="CN85" i="15"/>
  <c r="CN85" i="18" s="1"/>
  <c r="CN81" i="15"/>
  <c r="CN81" i="18" s="1"/>
  <c r="CN24" i="15"/>
  <c r="CN24" i="18" s="1"/>
  <c r="CN84" i="15"/>
  <c r="CN84" i="18" s="1"/>
  <c r="CN35" i="15"/>
  <c r="CN35" i="18" s="1"/>
  <c r="CN22" i="15"/>
  <c r="CN29" i="15"/>
  <c r="CN29" i="18" s="1"/>
  <c r="CN59" i="15"/>
  <c r="CN59" i="18" s="1"/>
  <c r="CN106" i="15"/>
  <c r="CN106" i="18" s="1"/>
  <c r="CN98" i="15"/>
  <c r="CN98" i="18" s="1"/>
  <c r="CN97" i="15"/>
  <c r="CN97" i="18" s="1"/>
  <c r="CN53" i="15"/>
  <c r="CN53" i="18" s="1"/>
  <c r="CN90" i="15"/>
  <c r="CN90" i="18" s="1"/>
  <c r="CN67" i="15"/>
  <c r="CN67" i="18" s="1"/>
  <c r="CN109" i="15"/>
  <c r="CN109" i="18" s="1"/>
  <c r="CN93" i="15"/>
  <c r="CN93" i="18" s="1"/>
  <c r="CN72" i="15"/>
  <c r="CN72" i="18" s="1"/>
  <c r="CN36" i="15"/>
  <c r="CN36" i="18" s="1"/>
  <c r="CN38" i="15"/>
  <c r="CN38" i="18" s="1"/>
  <c r="CN33" i="15"/>
  <c r="CN33" i="18" s="1"/>
  <c r="CN92" i="15"/>
  <c r="CN92" i="18" s="1"/>
  <c r="CN45" i="15"/>
  <c r="CN45" i="18" s="1"/>
  <c r="CN52" i="15"/>
  <c r="CN52" i="18" s="1"/>
  <c r="CM56" i="6"/>
  <c r="CN52" i="6"/>
  <c r="CN61" i="6"/>
  <c r="CM22" i="18"/>
  <c r="CQ39" i="6"/>
  <c r="CR19" i="6"/>
  <c r="CO31" i="6" l="1"/>
  <c r="CO40" i="6" s="1"/>
  <c r="CL68" i="6"/>
  <c r="CP29" i="6"/>
  <c r="CP30" i="6"/>
  <c r="CL74" i="6"/>
  <c r="CL71" i="6"/>
  <c r="CK20" i="14"/>
  <c r="CK108" i="14" s="1"/>
  <c r="CL108" i="14" s="1"/>
  <c r="CM108" i="14" s="1"/>
  <c r="CN108" i="14" s="1"/>
  <c r="CO108" i="14" s="1"/>
  <c r="CP108" i="14" s="1"/>
  <c r="CQ108" i="14" s="1"/>
  <c r="CR108" i="14" s="1"/>
  <c r="CS108" i="14" s="1"/>
  <c r="CT108" i="14" s="1"/>
  <c r="CU108" i="14" s="1"/>
  <c r="CV108" i="14" s="1"/>
  <c r="CW108" i="14" s="1"/>
  <c r="CL75" i="6"/>
  <c r="CL72" i="6"/>
  <c r="CO70" i="6"/>
  <c r="CO47" i="6"/>
  <c r="CO10" i="6"/>
  <c r="CP9" i="6" s="1"/>
  <c r="CN73" i="6"/>
  <c r="CN54" i="6"/>
  <c r="CN55" i="6" s="1"/>
  <c r="CO70" i="15"/>
  <c r="CO70" i="18" s="1"/>
  <c r="CO50" i="15"/>
  <c r="CO50" i="18" s="1"/>
  <c r="CO61" i="15"/>
  <c r="CO61" i="18" s="1"/>
  <c r="CO107" i="15"/>
  <c r="CO107" i="18" s="1"/>
  <c r="CO48" i="15"/>
  <c r="CO48" i="18" s="1"/>
  <c r="CO37" i="15"/>
  <c r="CO37" i="18" s="1"/>
  <c r="CO85" i="15"/>
  <c r="CO85" i="18" s="1"/>
  <c r="CO65" i="15"/>
  <c r="CO65" i="18" s="1"/>
  <c r="CO75" i="15"/>
  <c r="CO75" i="18" s="1"/>
  <c r="CO79" i="15"/>
  <c r="CO79" i="18" s="1"/>
  <c r="CO74" i="15"/>
  <c r="CO74" i="18" s="1"/>
  <c r="CO30" i="15"/>
  <c r="CO30" i="18" s="1"/>
  <c r="CO111" i="15"/>
  <c r="CO111" i="18" s="1"/>
  <c r="CO62" i="15"/>
  <c r="CO62" i="18" s="1"/>
  <c r="CO47" i="15"/>
  <c r="CO47" i="18" s="1"/>
  <c r="CO52" i="15"/>
  <c r="CO52" i="18" s="1"/>
  <c r="CO57" i="15"/>
  <c r="CO57" i="18" s="1"/>
  <c r="CO66" i="15"/>
  <c r="CO66" i="18" s="1"/>
  <c r="CO23" i="15"/>
  <c r="CO23" i="18" s="1"/>
  <c r="CO43" i="15"/>
  <c r="CO43" i="18" s="1"/>
  <c r="CO71" i="15"/>
  <c r="CO71" i="18" s="1"/>
  <c r="CO69" i="15"/>
  <c r="CO69" i="18" s="1"/>
  <c r="CO112" i="15"/>
  <c r="CO112" i="18" s="1"/>
  <c r="CO42" i="15"/>
  <c r="CO42" i="18" s="1"/>
  <c r="CO40" i="15"/>
  <c r="CO40" i="18" s="1"/>
  <c r="CO87" i="15"/>
  <c r="CO87" i="18" s="1"/>
  <c r="CO102" i="15"/>
  <c r="CO102" i="18" s="1"/>
  <c r="CO38" i="15"/>
  <c r="CO38" i="18" s="1"/>
  <c r="CO46" i="15"/>
  <c r="CO46" i="18" s="1"/>
  <c r="CO59" i="15"/>
  <c r="CO59" i="18" s="1"/>
  <c r="CO67" i="15"/>
  <c r="CO67" i="18" s="1"/>
  <c r="CO64" i="15"/>
  <c r="CO64" i="18" s="1"/>
  <c r="CO99" i="15"/>
  <c r="CO99" i="18" s="1"/>
  <c r="CO84" i="15"/>
  <c r="CO84" i="18" s="1"/>
  <c r="CO104" i="15"/>
  <c r="CO104" i="18" s="1"/>
  <c r="CO44" i="15"/>
  <c r="CO44" i="18" s="1"/>
  <c r="CO92" i="15"/>
  <c r="CO92" i="18" s="1"/>
  <c r="CO89" i="15"/>
  <c r="CO89" i="18" s="1"/>
  <c r="CO78" i="15"/>
  <c r="CO78" i="18" s="1"/>
  <c r="CO108" i="15"/>
  <c r="CO108" i="18" s="1"/>
  <c r="CO105" i="15"/>
  <c r="CO105" i="18" s="1"/>
  <c r="CO51" i="15"/>
  <c r="CO51" i="18" s="1"/>
  <c r="CO29" i="15"/>
  <c r="CO29" i="18" s="1"/>
  <c r="CO32" i="15"/>
  <c r="CO32" i="18" s="1"/>
  <c r="CO22" i="15"/>
  <c r="CO68" i="15"/>
  <c r="CO68" i="18" s="1"/>
  <c r="CO90" i="15"/>
  <c r="CO90" i="18" s="1"/>
  <c r="CO26" i="15"/>
  <c r="CO26" i="18" s="1"/>
  <c r="CO27" i="15"/>
  <c r="CO27" i="18" s="1"/>
  <c r="CO94" i="15"/>
  <c r="CO94" i="18" s="1"/>
  <c r="CO106" i="15"/>
  <c r="CO106" i="18" s="1"/>
  <c r="CO39" i="15"/>
  <c r="CO39" i="18" s="1"/>
  <c r="CO36" i="15"/>
  <c r="CO36" i="18" s="1"/>
  <c r="CO91" i="15"/>
  <c r="CO91" i="18" s="1"/>
  <c r="CO24" i="15"/>
  <c r="CO24" i="18" s="1"/>
  <c r="CO55" i="15"/>
  <c r="CO55" i="18" s="1"/>
  <c r="CO35" i="15"/>
  <c r="CO35" i="18" s="1"/>
  <c r="CO54" i="15"/>
  <c r="CO54" i="18" s="1"/>
  <c r="CO109" i="15"/>
  <c r="CO109" i="18" s="1"/>
  <c r="CO98" i="15"/>
  <c r="CO98" i="18" s="1"/>
  <c r="CO76" i="15"/>
  <c r="CO76" i="18" s="1"/>
  <c r="CO41" i="15"/>
  <c r="CO41" i="18" s="1"/>
  <c r="CO86" i="15"/>
  <c r="CO86" i="18" s="1"/>
  <c r="CO81" i="15"/>
  <c r="CO81" i="18" s="1"/>
  <c r="CO25" i="15"/>
  <c r="CO25" i="18" s="1"/>
  <c r="CO49" i="15"/>
  <c r="CO49" i="18" s="1"/>
  <c r="CO28" i="15"/>
  <c r="CO28" i="18" s="1"/>
  <c r="CO73" i="15"/>
  <c r="CO73" i="18" s="1"/>
  <c r="CO56" i="15"/>
  <c r="CO56" i="18" s="1"/>
  <c r="CO100" i="15"/>
  <c r="CO100" i="18" s="1"/>
  <c r="CO96" i="15"/>
  <c r="CO96" i="18" s="1"/>
  <c r="CO97" i="15"/>
  <c r="CO97" i="18" s="1"/>
  <c r="CO80" i="15"/>
  <c r="CO80" i="18" s="1"/>
  <c r="CN112" i="15"/>
  <c r="CN112" i="18" s="1"/>
  <c r="CO88" i="15"/>
  <c r="CO88" i="18" s="1"/>
  <c r="CO45" i="15"/>
  <c r="CO45" i="18" s="1"/>
  <c r="CO63" i="15"/>
  <c r="CO63" i="18" s="1"/>
  <c r="CO103" i="15"/>
  <c r="CO103" i="18" s="1"/>
  <c r="CO31" i="15"/>
  <c r="CO31" i="18" s="1"/>
  <c r="CO101" i="15"/>
  <c r="CO101" i="18" s="1"/>
  <c r="CO33" i="15"/>
  <c r="CO33" i="18" s="1"/>
  <c r="CO34" i="15"/>
  <c r="CO34" i="18" s="1"/>
  <c r="CO60" i="15"/>
  <c r="CO60" i="18" s="1"/>
  <c r="CO95" i="15"/>
  <c r="CO95" i="18" s="1"/>
  <c r="CO77" i="15"/>
  <c r="CO77" i="18" s="1"/>
  <c r="CO83" i="15"/>
  <c r="CO83" i="18" s="1"/>
  <c r="CO82" i="15"/>
  <c r="CO82" i="18" s="1"/>
  <c r="CO72" i="15"/>
  <c r="CO72" i="18" s="1"/>
  <c r="CO110" i="15"/>
  <c r="CO110" i="18" s="1"/>
  <c r="CO58" i="15"/>
  <c r="CO58" i="18" s="1"/>
  <c r="CO93" i="15"/>
  <c r="CO93" i="18" s="1"/>
  <c r="CO53" i="15"/>
  <c r="CO53" i="18" s="1"/>
  <c r="CO61" i="6"/>
  <c r="CO52" i="6"/>
  <c r="CQ49" i="6"/>
  <c r="CP51" i="6"/>
  <c r="CO19" i="18"/>
  <c r="CO19" i="15"/>
  <c r="CM65" i="6"/>
  <c r="CM67" i="6" s="1"/>
  <c r="CN56" i="6"/>
  <c r="CN22" i="18"/>
  <c r="CM53" i="6"/>
  <c r="CM62" i="6"/>
  <c r="CR39" i="6"/>
  <c r="CS19" i="6"/>
  <c r="CP31" i="6" l="1"/>
  <c r="CP40" i="6" s="1"/>
  <c r="CQ29" i="6"/>
  <c r="CQ30" i="6"/>
  <c r="CN53" i="6"/>
  <c r="CN62" i="6"/>
  <c r="CN65" i="6"/>
  <c r="CN75" i="6" s="1"/>
  <c r="CP10" i="6"/>
  <c r="CQ9" i="6" s="1"/>
  <c r="CP70" i="6"/>
  <c r="CP47" i="6"/>
  <c r="CO73" i="6"/>
  <c r="CO54" i="6"/>
  <c r="CO55" i="6" s="1"/>
  <c r="CO56" i="6"/>
  <c r="CO22" i="18"/>
  <c r="CL20" i="14"/>
  <c r="CM75" i="6"/>
  <c r="CM72" i="6"/>
  <c r="CM71" i="6"/>
  <c r="CM74" i="6"/>
  <c r="CP91" i="15"/>
  <c r="CP91" i="18" s="1"/>
  <c r="CP93" i="15"/>
  <c r="CP93" i="18" s="1"/>
  <c r="CP24" i="15"/>
  <c r="CP24" i="18" s="1"/>
  <c r="CP77" i="15"/>
  <c r="CP77" i="18" s="1"/>
  <c r="CP38" i="15"/>
  <c r="CP38" i="18" s="1"/>
  <c r="CO113" i="15"/>
  <c r="CO113" i="18" s="1"/>
  <c r="CP42" i="15"/>
  <c r="CP42" i="18" s="1"/>
  <c r="CP79" i="15"/>
  <c r="CP79" i="18" s="1"/>
  <c r="CP107" i="15"/>
  <c r="CP107" i="18" s="1"/>
  <c r="CP87" i="15"/>
  <c r="CP87" i="18" s="1"/>
  <c r="CP62" i="15"/>
  <c r="CP62" i="18" s="1"/>
  <c r="CP59" i="15"/>
  <c r="CP59" i="18" s="1"/>
  <c r="CP51" i="15"/>
  <c r="CP51" i="18" s="1"/>
  <c r="CP82" i="15"/>
  <c r="CP82" i="18" s="1"/>
  <c r="CP39" i="15"/>
  <c r="CP39" i="18" s="1"/>
  <c r="CP54" i="15"/>
  <c r="CP54" i="18" s="1"/>
  <c r="CP71" i="15"/>
  <c r="CP71" i="18" s="1"/>
  <c r="CP31" i="15"/>
  <c r="CP31" i="18" s="1"/>
  <c r="CP63" i="15"/>
  <c r="CP63" i="18" s="1"/>
  <c r="CP49" i="15"/>
  <c r="CP49" i="18" s="1"/>
  <c r="CP27" i="15"/>
  <c r="CP27" i="18" s="1"/>
  <c r="CP102" i="15"/>
  <c r="CP102" i="18" s="1"/>
  <c r="CP101" i="15"/>
  <c r="CP101" i="18" s="1"/>
  <c r="CP88" i="15"/>
  <c r="CP88" i="18" s="1"/>
  <c r="CP37" i="15"/>
  <c r="CP37" i="18" s="1"/>
  <c r="CP113" i="15"/>
  <c r="CP113" i="18" s="1"/>
  <c r="CP92" i="15"/>
  <c r="CP92" i="18" s="1"/>
  <c r="CP57" i="15"/>
  <c r="CP57" i="18" s="1"/>
  <c r="CP50" i="15"/>
  <c r="CP50" i="18" s="1"/>
  <c r="CP65" i="15"/>
  <c r="CP65" i="18" s="1"/>
  <c r="CP111" i="15"/>
  <c r="CP111" i="18" s="1"/>
  <c r="CP22" i="15"/>
  <c r="CP58" i="15"/>
  <c r="CP58" i="18" s="1"/>
  <c r="CP84" i="15"/>
  <c r="CP84" i="18" s="1"/>
  <c r="CP99" i="15"/>
  <c r="CP99" i="18" s="1"/>
  <c r="CP75" i="15"/>
  <c r="CP75" i="18" s="1"/>
  <c r="CP36" i="15"/>
  <c r="CP36" i="18" s="1"/>
  <c r="CP69" i="15"/>
  <c r="CP69" i="18" s="1"/>
  <c r="CP98" i="15"/>
  <c r="CP98" i="18" s="1"/>
  <c r="CP45" i="15"/>
  <c r="CP45" i="18" s="1"/>
  <c r="CP95" i="15"/>
  <c r="CP95" i="18" s="1"/>
  <c r="CP68" i="15"/>
  <c r="CP68" i="18" s="1"/>
  <c r="CP41" i="15"/>
  <c r="CP41" i="18" s="1"/>
  <c r="CP105" i="15"/>
  <c r="CP105" i="18" s="1"/>
  <c r="CP72" i="15"/>
  <c r="CP72" i="18" s="1"/>
  <c r="CP23" i="15"/>
  <c r="CP23" i="18" s="1"/>
  <c r="CP30" i="15"/>
  <c r="CP30" i="18" s="1"/>
  <c r="CP104" i="15"/>
  <c r="CP104" i="18" s="1"/>
  <c r="CP53" i="15"/>
  <c r="CP53" i="18" s="1"/>
  <c r="CP81" i="15"/>
  <c r="CP81" i="18" s="1"/>
  <c r="CP55" i="15"/>
  <c r="CP55" i="18" s="1"/>
  <c r="CP89" i="15"/>
  <c r="CP89" i="18" s="1"/>
  <c r="CP67" i="15"/>
  <c r="CP67" i="18" s="1"/>
  <c r="CP46" i="15"/>
  <c r="CP46" i="18" s="1"/>
  <c r="CP108" i="15"/>
  <c r="CP108" i="18" s="1"/>
  <c r="CP106" i="15"/>
  <c r="CP106" i="18" s="1"/>
  <c r="CP28" i="15"/>
  <c r="CP28" i="18" s="1"/>
  <c r="CP60" i="15"/>
  <c r="CP60" i="18" s="1"/>
  <c r="CP97" i="15"/>
  <c r="CP97" i="18" s="1"/>
  <c r="CP78" i="15"/>
  <c r="CP78" i="18" s="1"/>
  <c r="CP33" i="15"/>
  <c r="CP33" i="18" s="1"/>
  <c r="CP76" i="15"/>
  <c r="CP76" i="18" s="1"/>
  <c r="CP47" i="15"/>
  <c r="CP47" i="18" s="1"/>
  <c r="CP96" i="15"/>
  <c r="CP96" i="18" s="1"/>
  <c r="CP44" i="15"/>
  <c r="CP44" i="18" s="1"/>
  <c r="CP56" i="15"/>
  <c r="CP56" i="18" s="1"/>
  <c r="CP25" i="15"/>
  <c r="CP25" i="18" s="1"/>
  <c r="CP85" i="15"/>
  <c r="CP85" i="18" s="1"/>
  <c r="CP103" i="15"/>
  <c r="CP103" i="18" s="1"/>
  <c r="CP29" i="15"/>
  <c r="CP29" i="18" s="1"/>
  <c r="CP43" i="15"/>
  <c r="CP43" i="18" s="1"/>
  <c r="CP70" i="15"/>
  <c r="CP70" i="18" s="1"/>
  <c r="CP34" i="15"/>
  <c r="CP34" i="18" s="1"/>
  <c r="CP110" i="15"/>
  <c r="CP110" i="18" s="1"/>
  <c r="CP109" i="15"/>
  <c r="CP109" i="18" s="1"/>
  <c r="CP35" i="15"/>
  <c r="CP35" i="18" s="1"/>
  <c r="CP86" i="15"/>
  <c r="CP86" i="18" s="1"/>
  <c r="CP94" i="15"/>
  <c r="CP94" i="18" s="1"/>
  <c r="CP83" i="15"/>
  <c r="CP83" i="18" s="1"/>
  <c r="CP66" i="15"/>
  <c r="CP66" i="18" s="1"/>
  <c r="CP48" i="15"/>
  <c r="CP48" i="18" s="1"/>
  <c r="CP112" i="15"/>
  <c r="CP112" i="18" s="1"/>
  <c r="CP52" i="15"/>
  <c r="CP52" i="18" s="1"/>
  <c r="CP74" i="15"/>
  <c r="CP74" i="18" s="1"/>
  <c r="CP64" i="15"/>
  <c r="CP64" i="18" s="1"/>
  <c r="CP90" i="15"/>
  <c r="CP90" i="18" s="1"/>
  <c r="CP100" i="15"/>
  <c r="CP100" i="18" s="1"/>
  <c r="CP26" i="15"/>
  <c r="CP26" i="18" s="1"/>
  <c r="CP73" i="15"/>
  <c r="CP73" i="18" s="1"/>
  <c r="CP80" i="15"/>
  <c r="CP80" i="18" s="1"/>
  <c r="CP32" i="15"/>
  <c r="CP32" i="18" s="1"/>
  <c r="CP61" i="15"/>
  <c r="CP61" i="18" s="1"/>
  <c r="CP40" i="15"/>
  <c r="CP40" i="18" s="1"/>
  <c r="CP61" i="6"/>
  <c r="CP52" i="6"/>
  <c r="CR49" i="6"/>
  <c r="CP19" i="15"/>
  <c r="CP19" i="18"/>
  <c r="CQ51" i="6"/>
  <c r="CM68" i="6"/>
  <c r="CS39" i="6"/>
  <c r="CT19" i="6"/>
  <c r="CQ31" i="6" l="1"/>
  <c r="CQ40" i="6" s="1"/>
  <c r="CR29" i="6"/>
  <c r="CR30" i="6"/>
  <c r="CN72" i="6"/>
  <c r="CM20" i="14"/>
  <c r="CM110" i="14" s="1"/>
  <c r="CN110" i="14" s="1"/>
  <c r="CO110" i="14" s="1"/>
  <c r="CP110" i="14" s="1"/>
  <c r="CQ110" i="14" s="1"/>
  <c r="CR110" i="14" s="1"/>
  <c r="CS110" i="14" s="1"/>
  <c r="CT110" i="14" s="1"/>
  <c r="CU110" i="14" s="1"/>
  <c r="CV110" i="14" s="1"/>
  <c r="CW110" i="14" s="1"/>
  <c r="CO62" i="6"/>
  <c r="CO65" i="6"/>
  <c r="CO67" i="6" s="1"/>
  <c r="CO71" i="6" s="1"/>
  <c r="CQ10" i="6"/>
  <c r="CR9" i="6" s="1"/>
  <c r="CQ47" i="6"/>
  <c r="CQ70" i="6"/>
  <c r="CP73" i="6"/>
  <c r="CP56" i="6"/>
  <c r="CO53" i="6"/>
  <c r="CP54" i="6"/>
  <c r="CP55" i="6" s="1"/>
  <c r="CQ45" i="15"/>
  <c r="CQ45" i="18" s="1"/>
  <c r="CQ50" i="15"/>
  <c r="CQ50" i="18" s="1"/>
  <c r="CQ69" i="15"/>
  <c r="CQ69" i="18" s="1"/>
  <c r="CQ36" i="15"/>
  <c r="CQ36" i="18" s="1"/>
  <c r="CQ110" i="15"/>
  <c r="CQ110" i="18" s="1"/>
  <c r="CQ103" i="15"/>
  <c r="CQ103" i="18" s="1"/>
  <c r="CQ80" i="15"/>
  <c r="CQ80" i="18" s="1"/>
  <c r="CQ44" i="15"/>
  <c r="CQ44" i="18" s="1"/>
  <c r="CQ29" i="15"/>
  <c r="CQ29" i="18" s="1"/>
  <c r="CQ27" i="15"/>
  <c r="CQ27" i="18" s="1"/>
  <c r="CQ56" i="15"/>
  <c r="CQ56" i="18" s="1"/>
  <c r="CQ90" i="15"/>
  <c r="CQ90" i="18" s="1"/>
  <c r="CQ85" i="15"/>
  <c r="CQ85" i="18" s="1"/>
  <c r="CQ101" i="15"/>
  <c r="CQ101" i="18" s="1"/>
  <c r="CQ60" i="15"/>
  <c r="CQ60" i="18" s="1"/>
  <c r="CQ55" i="15"/>
  <c r="CQ55" i="18" s="1"/>
  <c r="CQ25" i="15"/>
  <c r="CQ25" i="18" s="1"/>
  <c r="CQ61" i="15"/>
  <c r="CQ61" i="18" s="1"/>
  <c r="CQ107" i="15"/>
  <c r="CQ107" i="18" s="1"/>
  <c r="CQ65" i="15"/>
  <c r="CQ65" i="18" s="1"/>
  <c r="CQ76" i="15"/>
  <c r="CQ76" i="18" s="1"/>
  <c r="CQ89" i="15"/>
  <c r="CQ89" i="18" s="1"/>
  <c r="CQ82" i="15"/>
  <c r="CQ82" i="18" s="1"/>
  <c r="CQ64" i="15"/>
  <c r="CQ64" i="18" s="1"/>
  <c r="CQ98" i="15"/>
  <c r="CQ98" i="18" s="1"/>
  <c r="CQ111" i="15"/>
  <c r="CQ111" i="18" s="1"/>
  <c r="CQ38" i="15"/>
  <c r="CQ38" i="18" s="1"/>
  <c r="CQ43" i="15"/>
  <c r="CQ43" i="18" s="1"/>
  <c r="CQ92" i="15"/>
  <c r="CQ92" i="18" s="1"/>
  <c r="CQ22" i="15"/>
  <c r="CQ77" i="15"/>
  <c r="CQ77" i="18" s="1"/>
  <c r="CQ39" i="15"/>
  <c r="CQ39" i="18" s="1"/>
  <c r="CQ46" i="15"/>
  <c r="CQ46" i="18" s="1"/>
  <c r="CP114" i="15"/>
  <c r="CP114" i="18" s="1"/>
  <c r="CQ47" i="15"/>
  <c r="CQ47" i="18" s="1"/>
  <c r="CQ54" i="15"/>
  <c r="CQ54" i="18" s="1"/>
  <c r="CQ33" i="15"/>
  <c r="CQ33" i="18" s="1"/>
  <c r="CQ100" i="15"/>
  <c r="CQ100" i="18" s="1"/>
  <c r="CQ99" i="15"/>
  <c r="CQ99" i="18" s="1"/>
  <c r="CQ106" i="15"/>
  <c r="CQ106" i="18" s="1"/>
  <c r="CQ72" i="15"/>
  <c r="CQ72" i="18" s="1"/>
  <c r="CQ73" i="15"/>
  <c r="CQ73" i="18" s="1"/>
  <c r="CQ68" i="15"/>
  <c r="CQ68" i="18" s="1"/>
  <c r="CQ57" i="15"/>
  <c r="CQ57" i="18" s="1"/>
  <c r="CQ94" i="15"/>
  <c r="CQ94" i="18" s="1"/>
  <c r="CQ87" i="15"/>
  <c r="CQ87" i="18" s="1"/>
  <c r="CQ59" i="15"/>
  <c r="CQ59" i="18" s="1"/>
  <c r="CQ66" i="15"/>
  <c r="CQ66" i="18" s="1"/>
  <c r="CQ114" i="15"/>
  <c r="CQ114" i="18" s="1"/>
  <c r="CQ31" i="15"/>
  <c r="CQ31" i="18" s="1"/>
  <c r="CQ84" i="15"/>
  <c r="CQ84" i="18" s="1"/>
  <c r="CQ34" i="15"/>
  <c r="CQ34" i="18" s="1"/>
  <c r="CQ113" i="15"/>
  <c r="CQ113" i="18" s="1"/>
  <c r="CQ81" i="15"/>
  <c r="CQ81" i="18" s="1"/>
  <c r="CQ53" i="15"/>
  <c r="CQ53" i="18" s="1"/>
  <c r="CQ26" i="15"/>
  <c r="CQ26" i="18" s="1"/>
  <c r="CQ88" i="15"/>
  <c r="CQ88" i="18" s="1"/>
  <c r="CQ104" i="15"/>
  <c r="CQ104" i="18" s="1"/>
  <c r="CQ67" i="15"/>
  <c r="CQ67" i="18" s="1"/>
  <c r="CQ83" i="15"/>
  <c r="CQ83" i="18" s="1"/>
  <c r="CQ42" i="15"/>
  <c r="CQ42" i="18" s="1"/>
  <c r="CQ96" i="15"/>
  <c r="CQ96" i="18" s="1"/>
  <c r="CQ86" i="15"/>
  <c r="CQ86" i="18" s="1"/>
  <c r="CQ95" i="15"/>
  <c r="CQ95" i="18" s="1"/>
  <c r="CQ32" i="15"/>
  <c r="CQ32" i="18" s="1"/>
  <c r="CQ24" i="15"/>
  <c r="CQ24" i="18" s="1"/>
  <c r="CQ105" i="15"/>
  <c r="CQ105" i="18" s="1"/>
  <c r="CQ79" i="15"/>
  <c r="CQ79" i="18" s="1"/>
  <c r="CQ108" i="15"/>
  <c r="CQ108" i="18" s="1"/>
  <c r="CQ112" i="15"/>
  <c r="CQ112" i="18" s="1"/>
  <c r="CQ52" i="15"/>
  <c r="CQ52" i="18" s="1"/>
  <c r="CQ40" i="15"/>
  <c r="CQ40" i="18" s="1"/>
  <c r="CQ71" i="15"/>
  <c r="CQ71" i="18" s="1"/>
  <c r="CQ93" i="15"/>
  <c r="CQ93" i="18" s="1"/>
  <c r="CQ28" i="15"/>
  <c r="CQ28" i="18" s="1"/>
  <c r="CQ91" i="15"/>
  <c r="CQ91" i="18" s="1"/>
  <c r="CQ74" i="15"/>
  <c r="CQ74" i="18" s="1"/>
  <c r="CQ75" i="15"/>
  <c r="CQ75" i="18" s="1"/>
  <c r="CQ97" i="15"/>
  <c r="CQ97" i="18" s="1"/>
  <c r="CQ70" i="15"/>
  <c r="CQ70" i="18" s="1"/>
  <c r="CQ49" i="15"/>
  <c r="CQ49" i="18" s="1"/>
  <c r="CQ37" i="15"/>
  <c r="CQ37" i="18" s="1"/>
  <c r="CQ51" i="15"/>
  <c r="CQ51" i="18" s="1"/>
  <c r="CQ58" i="15"/>
  <c r="CQ58" i="18" s="1"/>
  <c r="CQ23" i="15"/>
  <c r="CQ23" i="18" s="1"/>
  <c r="CQ102" i="15"/>
  <c r="CQ102" i="18" s="1"/>
  <c r="CQ41" i="15"/>
  <c r="CQ41" i="18" s="1"/>
  <c r="CQ63" i="15"/>
  <c r="CQ63" i="18" s="1"/>
  <c r="CQ109" i="15"/>
  <c r="CQ109" i="18" s="1"/>
  <c r="CQ62" i="15"/>
  <c r="CQ62" i="18" s="1"/>
  <c r="CQ78" i="15"/>
  <c r="CQ78" i="18" s="1"/>
  <c r="CQ30" i="15"/>
  <c r="CQ30" i="18" s="1"/>
  <c r="CQ48" i="15"/>
  <c r="CQ48" i="18" s="1"/>
  <c r="CQ35" i="15"/>
  <c r="CQ35" i="18" s="1"/>
  <c r="CS49" i="6"/>
  <c r="CQ19" i="15"/>
  <c r="CR51" i="6"/>
  <c r="CQ19" i="18"/>
  <c r="CP22" i="18"/>
  <c r="CL109" i="14"/>
  <c r="CM109" i="14" s="1"/>
  <c r="CN109" i="14" s="1"/>
  <c r="CO109" i="14" s="1"/>
  <c r="CP109" i="14" s="1"/>
  <c r="CQ109" i="14" s="1"/>
  <c r="CR109" i="14" s="1"/>
  <c r="CS109" i="14" s="1"/>
  <c r="CT109" i="14" s="1"/>
  <c r="CU109" i="14" s="1"/>
  <c r="CV109" i="14" s="1"/>
  <c r="CW109" i="14" s="1"/>
  <c r="CQ61" i="6"/>
  <c r="CQ52" i="6"/>
  <c r="CT39" i="6"/>
  <c r="CU19" i="6"/>
  <c r="CR31" i="6" l="1"/>
  <c r="CR40" i="6" s="1"/>
  <c r="CQ73" i="6"/>
  <c r="CS29" i="6"/>
  <c r="CS30" i="6"/>
  <c r="CO75" i="6"/>
  <c r="CN20" i="14"/>
  <c r="CN111" i="14" s="1"/>
  <c r="CO111" i="14" s="1"/>
  <c r="CP111" i="14" s="1"/>
  <c r="CQ111" i="14" s="1"/>
  <c r="CR111" i="14" s="1"/>
  <c r="CS111" i="14" s="1"/>
  <c r="CT111" i="14" s="1"/>
  <c r="CU111" i="14" s="1"/>
  <c r="CV111" i="14" s="1"/>
  <c r="CW111" i="14" s="1"/>
  <c r="CO72" i="6"/>
  <c r="CQ54" i="6"/>
  <c r="CQ55" i="6" s="1"/>
  <c r="CO74" i="6"/>
  <c r="CQ56" i="6"/>
  <c r="CP65" i="6"/>
  <c r="CP67" i="6" s="1"/>
  <c r="CP71" i="6" s="1"/>
  <c r="CP62" i="6"/>
  <c r="CR70" i="6"/>
  <c r="CR10" i="6"/>
  <c r="CS9" i="6" s="1"/>
  <c r="CR47" i="6"/>
  <c r="CN66" i="6"/>
  <c r="CN67" i="6" s="1"/>
  <c r="CN68" i="6" s="1"/>
  <c r="CO68" i="6" s="1"/>
  <c r="CP53" i="6"/>
  <c r="CR61" i="6"/>
  <c r="CR52" i="6"/>
  <c r="CR77" i="15"/>
  <c r="CR77" i="18" s="1"/>
  <c r="CR22" i="15"/>
  <c r="CR62" i="15"/>
  <c r="CR62" i="18" s="1"/>
  <c r="CR64" i="15"/>
  <c r="CR64" i="18" s="1"/>
  <c r="CR85" i="15"/>
  <c r="CR85" i="18" s="1"/>
  <c r="CR91" i="15"/>
  <c r="CR91" i="18" s="1"/>
  <c r="CR60" i="15"/>
  <c r="CR60" i="18" s="1"/>
  <c r="CR37" i="15"/>
  <c r="CR37" i="18" s="1"/>
  <c r="CR29" i="15"/>
  <c r="CR29" i="18" s="1"/>
  <c r="CR96" i="15"/>
  <c r="CR96" i="18" s="1"/>
  <c r="CR110" i="15"/>
  <c r="CR110" i="18" s="1"/>
  <c r="CR65" i="15"/>
  <c r="CR65" i="18" s="1"/>
  <c r="CR102" i="15"/>
  <c r="CR102" i="18" s="1"/>
  <c r="CR33" i="15"/>
  <c r="CR33" i="18" s="1"/>
  <c r="CR109" i="15"/>
  <c r="CR109" i="18" s="1"/>
  <c r="CR80" i="15"/>
  <c r="CR80" i="18" s="1"/>
  <c r="CR41" i="15"/>
  <c r="CR41" i="18" s="1"/>
  <c r="CR111" i="15"/>
  <c r="CR111" i="18" s="1"/>
  <c r="CR99" i="15"/>
  <c r="CR99" i="18" s="1"/>
  <c r="CR49" i="15"/>
  <c r="CR49" i="18" s="1"/>
  <c r="CR76" i="15"/>
  <c r="CR76" i="18" s="1"/>
  <c r="CR73" i="15"/>
  <c r="CR73" i="18" s="1"/>
  <c r="CR53" i="15"/>
  <c r="CR53" i="18" s="1"/>
  <c r="CR105" i="15"/>
  <c r="CR105" i="18" s="1"/>
  <c r="CR83" i="15"/>
  <c r="CR83" i="18" s="1"/>
  <c r="CR57" i="15"/>
  <c r="CR57" i="18" s="1"/>
  <c r="CR72" i="15"/>
  <c r="CR72" i="18" s="1"/>
  <c r="CR51" i="15"/>
  <c r="CR51" i="18" s="1"/>
  <c r="CR58" i="15"/>
  <c r="CR58" i="18" s="1"/>
  <c r="CR82" i="15"/>
  <c r="CR82" i="18" s="1"/>
  <c r="CR75" i="15"/>
  <c r="CR75" i="18" s="1"/>
  <c r="CR54" i="15"/>
  <c r="CR54" i="18" s="1"/>
  <c r="CR30" i="15"/>
  <c r="CR30" i="18" s="1"/>
  <c r="CR40" i="15"/>
  <c r="CR40" i="18" s="1"/>
  <c r="CR48" i="15"/>
  <c r="CR48" i="18" s="1"/>
  <c r="CR87" i="15"/>
  <c r="CR87" i="18" s="1"/>
  <c r="CR71" i="15"/>
  <c r="CR71" i="18" s="1"/>
  <c r="CR34" i="15"/>
  <c r="CR34" i="18" s="1"/>
  <c r="CR43" i="15"/>
  <c r="CR43" i="18" s="1"/>
  <c r="CR31" i="15"/>
  <c r="CR31" i="18" s="1"/>
  <c r="CR55" i="15"/>
  <c r="CR55" i="18" s="1"/>
  <c r="CR63" i="15"/>
  <c r="CR63" i="18" s="1"/>
  <c r="CR95" i="15"/>
  <c r="CR95" i="18" s="1"/>
  <c r="CR86" i="15"/>
  <c r="CR86" i="18" s="1"/>
  <c r="CR59" i="15"/>
  <c r="CR59" i="18" s="1"/>
  <c r="CR98" i="15"/>
  <c r="CR98" i="18" s="1"/>
  <c r="CR23" i="15"/>
  <c r="CR23" i="18" s="1"/>
  <c r="CR42" i="15"/>
  <c r="CR42" i="18" s="1"/>
  <c r="CR92" i="15"/>
  <c r="CR92" i="18" s="1"/>
  <c r="CR108" i="15"/>
  <c r="CR108" i="18" s="1"/>
  <c r="CR36" i="15"/>
  <c r="CR36" i="18" s="1"/>
  <c r="CR39" i="15"/>
  <c r="CR39" i="18" s="1"/>
  <c r="CR25" i="15"/>
  <c r="CR25" i="18" s="1"/>
  <c r="CR26" i="15"/>
  <c r="CR26" i="18" s="1"/>
  <c r="CR32" i="15"/>
  <c r="CR32" i="18" s="1"/>
  <c r="CR88" i="15"/>
  <c r="CR88" i="18" s="1"/>
  <c r="CR93" i="15"/>
  <c r="CR93" i="18" s="1"/>
  <c r="CR84" i="15"/>
  <c r="CR84" i="18" s="1"/>
  <c r="CR66" i="15"/>
  <c r="CR66" i="18" s="1"/>
  <c r="CR27" i="15"/>
  <c r="CR27" i="18" s="1"/>
  <c r="CR112" i="15"/>
  <c r="CR112" i="18" s="1"/>
  <c r="CR106" i="15"/>
  <c r="CR106" i="18" s="1"/>
  <c r="CR61" i="15"/>
  <c r="CR61" i="18" s="1"/>
  <c r="CR115" i="15"/>
  <c r="CR115" i="18" s="1"/>
  <c r="CR47" i="15"/>
  <c r="CR47" i="18" s="1"/>
  <c r="CR101" i="15"/>
  <c r="CR101" i="18" s="1"/>
  <c r="CR89" i="15"/>
  <c r="CR89" i="18" s="1"/>
  <c r="CR35" i="15"/>
  <c r="CR35" i="18" s="1"/>
  <c r="CR114" i="15"/>
  <c r="CR114" i="18" s="1"/>
  <c r="CR81" i="15"/>
  <c r="CR81" i="18" s="1"/>
  <c r="CR69" i="15"/>
  <c r="CR69" i="18" s="1"/>
  <c r="CR90" i="15"/>
  <c r="CR90" i="18" s="1"/>
  <c r="CR104" i="15"/>
  <c r="CR104" i="18" s="1"/>
  <c r="CR46" i="15"/>
  <c r="CR46" i="18" s="1"/>
  <c r="CR79" i="15"/>
  <c r="CR79" i="18" s="1"/>
  <c r="CR113" i="15"/>
  <c r="CR113" i="18" s="1"/>
  <c r="CR94" i="15"/>
  <c r="CR94" i="18" s="1"/>
  <c r="CR74" i="15"/>
  <c r="CR74" i="18" s="1"/>
  <c r="CR44" i="15"/>
  <c r="CR44" i="18" s="1"/>
  <c r="CR78" i="15"/>
  <c r="CR78" i="18" s="1"/>
  <c r="CR70" i="15"/>
  <c r="CR70" i="18" s="1"/>
  <c r="CR103" i="15"/>
  <c r="CR103" i="18" s="1"/>
  <c r="CR38" i="15"/>
  <c r="CR38" i="18" s="1"/>
  <c r="CR28" i="15"/>
  <c r="CR28" i="18" s="1"/>
  <c r="CR52" i="15"/>
  <c r="CR52" i="18" s="1"/>
  <c r="CR68" i="15"/>
  <c r="CR68" i="18" s="1"/>
  <c r="CR50" i="15"/>
  <c r="CR50" i="18" s="1"/>
  <c r="CR100" i="15"/>
  <c r="CR100" i="18" s="1"/>
  <c r="CR97" i="15"/>
  <c r="CR97" i="18" s="1"/>
  <c r="CR67" i="15"/>
  <c r="CR67" i="18" s="1"/>
  <c r="CR45" i="15"/>
  <c r="CR45" i="18" s="1"/>
  <c r="CR56" i="15"/>
  <c r="CR56" i="18" s="1"/>
  <c r="CR24" i="15"/>
  <c r="CR24" i="18" s="1"/>
  <c r="CQ115" i="15"/>
  <c r="CQ115" i="18" s="1"/>
  <c r="CR107" i="15"/>
  <c r="CR107" i="18" s="1"/>
  <c r="CS51" i="6"/>
  <c r="CR19" i="15"/>
  <c r="CR19" i="18"/>
  <c r="CT49" i="6"/>
  <c r="CQ22" i="18"/>
  <c r="CU39" i="6"/>
  <c r="CV19" i="6"/>
  <c r="CS31" i="6" l="1"/>
  <c r="CS40" i="6" s="1"/>
  <c r="CT29" i="6"/>
  <c r="CT30" i="6"/>
  <c r="CQ62" i="6"/>
  <c r="CQ65" i="6"/>
  <c r="CQ67" i="6" s="1"/>
  <c r="CQ74" i="6" s="1"/>
  <c r="CQ53" i="6"/>
  <c r="CP75" i="6"/>
  <c r="CO20" i="14"/>
  <c r="CO112" i="14" s="1"/>
  <c r="CP112" i="14" s="1"/>
  <c r="CQ112" i="14" s="1"/>
  <c r="CR112" i="14" s="1"/>
  <c r="CS112" i="14" s="1"/>
  <c r="CT112" i="14" s="1"/>
  <c r="CU112" i="14" s="1"/>
  <c r="CV112" i="14" s="1"/>
  <c r="CW112" i="14" s="1"/>
  <c r="CP72" i="6"/>
  <c r="CP74" i="6"/>
  <c r="CP68" i="6"/>
  <c r="CN71" i="6"/>
  <c r="CN74" i="6"/>
  <c r="CS70" i="6"/>
  <c r="CS10" i="6"/>
  <c r="CT9" i="6" s="1"/>
  <c r="CS47" i="6"/>
  <c r="CR73" i="6"/>
  <c r="CR22" i="18"/>
  <c r="CR54" i="6"/>
  <c r="CR55" i="6" s="1"/>
  <c r="CS49" i="15"/>
  <c r="CS49" i="18" s="1"/>
  <c r="CS114" i="15"/>
  <c r="CS114" i="18" s="1"/>
  <c r="CS26" i="15"/>
  <c r="CS26" i="18" s="1"/>
  <c r="CS35" i="15"/>
  <c r="CS35" i="18" s="1"/>
  <c r="CS30" i="15"/>
  <c r="CS30" i="18" s="1"/>
  <c r="CS58" i="15"/>
  <c r="CS58" i="18" s="1"/>
  <c r="CS54" i="15"/>
  <c r="CS54" i="18" s="1"/>
  <c r="CS101" i="15"/>
  <c r="CS101" i="18" s="1"/>
  <c r="CS110" i="15"/>
  <c r="CS110" i="18" s="1"/>
  <c r="CS80" i="15"/>
  <c r="CS80" i="18" s="1"/>
  <c r="CS46" i="15"/>
  <c r="CS46" i="18" s="1"/>
  <c r="CS41" i="15"/>
  <c r="CS41" i="18" s="1"/>
  <c r="CS57" i="15"/>
  <c r="CS57" i="18" s="1"/>
  <c r="CS55" i="15"/>
  <c r="CS55" i="18" s="1"/>
  <c r="CS68" i="15"/>
  <c r="CS68" i="18" s="1"/>
  <c r="CS82" i="15"/>
  <c r="CS82" i="18" s="1"/>
  <c r="CS81" i="15"/>
  <c r="CS81" i="18" s="1"/>
  <c r="CS91" i="15"/>
  <c r="CS91" i="18" s="1"/>
  <c r="CS45" i="15"/>
  <c r="CS45" i="18" s="1"/>
  <c r="CS86" i="15"/>
  <c r="CS86" i="18" s="1"/>
  <c r="CS56" i="15"/>
  <c r="CS56" i="18" s="1"/>
  <c r="CS87" i="15"/>
  <c r="CS87" i="18" s="1"/>
  <c r="CS64" i="15"/>
  <c r="CS64" i="18" s="1"/>
  <c r="CS59" i="15"/>
  <c r="CS59" i="18" s="1"/>
  <c r="CS93" i="15"/>
  <c r="CS93" i="18" s="1"/>
  <c r="CS88" i="15"/>
  <c r="CS88" i="18" s="1"/>
  <c r="CS66" i="15"/>
  <c r="CS66" i="18" s="1"/>
  <c r="CS44" i="15"/>
  <c r="CS44" i="18" s="1"/>
  <c r="CS38" i="15"/>
  <c r="CS38" i="18" s="1"/>
  <c r="CS34" i="15"/>
  <c r="CS34" i="18" s="1"/>
  <c r="CS92" i="15"/>
  <c r="CS92" i="18" s="1"/>
  <c r="CS47" i="15"/>
  <c r="CS47" i="18" s="1"/>
  <c r="CS79" i="15"/>
  <c r="CS79" i="18" s="1"/>
  <c r="CS43" i="15"/>
  <c r="CS43" i="18" s="1"/>
  <c r="CS111" i="15"/>
  <c r="CS111" i="18" s="1"/>
  <c r="CS103" i="15"/>
  <c r="CS103" i="18" s="1"/>
  <c r="CS62" i="15"/>
  <c r="CS62" i="18" s="1"/>
  <c r="CS67" i="15"/>
  <c r="CS67" i="18" s="1"/>
  <c r="CS115" i="15"/>
  <c r="CS115" i="18" s="1"/>
  <c r="CS105" i="15"/>
  <c r="CS105" i="18" s="1"/>
  <c r="CS94" i="15"/>
  <c r="CS94" i="18" s="1"/>
  <c r="CS97" i="15"/>
  <c r="CS97" i="18" s="1"/>
  <c r="CS40" i="15"/>
  <c r="CS40" i="18" s="1"/>
  <c r="CS100" i="15"/>
  <c r="CS100" i="18" s="1"/>
  <c r="CS98" i="15"/>
  <c r="CS98" i="18" s="1"/>
  <c r="CS76" i="15"/>
  <c r="CS76" i="18" s="1"/>
  <c r="CS32" i="15"/>
  <c r="CS32" i="18" s="1"/>
  <c r="CS48" i="15"/>
  <c r="CS48" i="18" s="1"/>
  <c r="CS37" i="15"/>
  <c r="CS37" i="18" s="1"/>
  <c r="CS85" i="15"/>
  <c r="CS85" i="18" s="1"/>
  <c r="CS61" i="15"/>
  <c r="CS61" i="18" s="1"/>
  <c r="CS109" i="15"/>
  <c r="CS109" i="18" s="1"/>
  <c r="CS108" i="15"/>
  <c r="CS108" i="18" s="1"/>
  <c r="CS73" i="15"/>
  <c r="CS73" i="18" s="1"/>
  <c r="CS77" i="15"/>
  <c r="CS77" i="18" s="1"/>
  <c r="CS53" i="15"/>
  <c r="CS53" i="18" s="1"/>
  <c r="CS71" i="15"/>
  <c r="CS71" i="18" s="1"/>
  <c r="CS75" i="15"/>
  <c r="CS75" i="18" s="1"/>
  <c r="CS95" i="15"/>
  <c r="CS95" i="18" s="1"/>
  <c r="CS63" i="15"/>
  <c r="CS63" i="18" s="1"/>
  <c r="CS29" i="15"/>
  <c r="CS29" i="18" s="1"/>
  <c r="CS70" i="15"/>
  <c r="CS70" i="18" s="1"/>
  <c r="CS39" i="15"/>
  <c r="CS39" i="18" s="1"/>
  <c r="CR116" i="15"/>
  <c r="CR116" i="18" s="1"/>
  <c r="CS106" i="15"/>
  <c r="CS106" i="18" s="1"/>
  <c r="CS89" i="15"/>
  <c r="CS89" i="18" s="1"/>
  <c r="CS96" i="15"/>
  <c r="CS96" i="18" s="1"/>
  <c r="CS36" i="15"/>
  <c r="CS36" i="18" s="1"/>
  <c r="CS25" i="15"/>
  <c r="CS25" i="18" s="1"/>
  <c r="CS51" i="15"/>
  <c r="CS51" i="18" s="1"/>
  <c r="CS90" i="15"/>
  <c r="CS90" i="18" s="1"/>
  <c r="CS113" i="15"/>
  <c r="CS113" i="18" s="1"/>
  <c r="CS27" i="15"/>
  <c r="CS27" i="18" s="1"/>
  <c r="CS23" i="15"/>
  <c r="CS23" i="18" s="1"/>
  <c r="CS31" i="15"/>
  <c r="CS31" i="18" s="1"/>
  <c r="CS112" i="15"/>
  <c r="CS112" i="18" s="1"/>
  <c r="CS104" i="15"/>
  <c r="CS104" i="18" s="1"/>
  <c r="CS99" i="15"/>
  <c r="CS99" i="18" s="1"/>
  <c r="CS22" i="15"/>
  <c r="CS78" i="15"/>
  <c r="CS78" i="18" s="1"/>
  <c r="CS83" i="15"/>
  <c r="CS83" i="18" s="1"/>
  <c r="CS69" i="15"/>
  <c r="CS69" i="18" s="1"/>
  <c r="CS60" i="15"/>
  <c r="CS60" i="18" s="1"/>
  <c r="CS74" i="15"/>
  <c r="CS74" i="18" s="1"/>
  <c r="CS102" i="15"/>
  <c r="CS102" i="18" s="1"/>
  <c r="CS33" i="15"/>
  <c r="CS33" i="18" s="1"/>
  <c r="CS50" i="15"/>
  <c r="CS50" i="18" s="1"/>
  <c r="CS116" i="15"/>
  <c r="CS116" i="18" s="1"/>
  <c r="CS107" i="15"/>
  <c r="CS107" i="18" s="1"/>
  <c r="CS24" i="15"/>
  <c r="CS24" i="18" s="1"/>
  <c r="CS65" i="15"/>
  <c r="CS65" i="18" s="1"/>
  <c r="CS42" i="15"/>
  <c r="CS42" i="18" s="1"/>
  <c r="CS72" i="15"/>
  <c r="CS72" i="18" s="1"/>
  <c r="CS52" i="15"/>
  <c r="CS52" i="18" s="1"/>
  <c r="CS28" i="15"/>
  <c r="CS28" i="18" s="1"/>
  <c r="CS84" i="15"/>
  <c r="CS84" i="18" s="1"/>
  <c r="CS52" i="6"/>
  <c r="CS61" i="6"/>
  <c r="CR56" i="6"/>
  <c r="CS19" i="18"/>
  <c r="CU49" i="6"/>
  <c r="CS19" i="15"/>
  <c r="CT51" i="6"/>
  <c r="CV39" i="6"/>
  <c r="CW19" i="6"/>
  <c r="CT31" i="6" l="1"/>
  <c r="CT40" i="6" s="1"/>
  <c r="CQ75" i="6"/>
  <c r="CQ71" i="6"/>
  <c r="CP20" i="14"/>
  <c r="CP113" i="14" s="1"/>
  <c r="CQ113" i="14" s="1"/>
  <c r="CR113" i="14" s="1"/>
  <c r="CS113" i="14" s="1"/>
  <c r="CT113" i="14" s="1"/>
  <c r="CU113" i="14" s="1"/>
  <c r="CV113" i="14" s="1"/>
  <c r="CW113" i="14" s="1"/>
  <c r="CQ68" i="6"/>
  <c r="CQ72" i="6"/>
  <c r="CU29" i="6"/>
  <c r="CU30" i="6"/>
  <c r="CR62" i="6"/>
  <c r="CT47" i="6"/>
  <c r="CT70" i="6"/>
  <c r="CT10" i="6"/>
  <c r="CU9" i="6" s="1"/>
  <c r="CS73" i="6"/>
  <c r="CT61" i="6"/>
  <c r="CT52" i="6"/>
  <c r="CR65" i="6"/>
  <c r="CR67" i="6" s="1"/>
  <c r="CT19" i="18"/>
  <c r="CU51" i="6"/>
  <c r="CV49" i="6"/>
  <c r="CT19" i="15"/>
  <c r="CS22" i="18"/>
  <c r="CS54" i="6"/>
  <c r="CS55" i="6" s="1"/>
  <c r="CT82" i="15"/>
  <c r="CT82" i="18" s="1"/>
  <c r="CT43" i="15"/>
  <c r="CT43" i="18" s="1"/>
  <c r="CT54" i="15"/>
  <c r="CT54" i="18" s="1"/>
  <c r="CT28" i="15"/>
  <c r="CT28" i="18" s="1"/>
  <c r="CT98" i="15"/>
  <c r="CT98" i="18" s="1"/>
  <c r="CT104" i="15"/>
  <c r="CT104" i="18" s="1"/>
  <c r="CT81" i="15"/>
  <c r="CT81" i="18" s="1"/>
  <c r="CT102" i="15"/>
  <c r="CT102" i="18" s="1"/>
  <c r="CT90" i="15"/>
  <c r="CT90" i="18" s="1"/>
  <c r="CT49" i="15"/>
  <c r="CT49" i="18" s="1"/>
  <c r="CT92" i="15"/>
  <c r="CT92" i="18" s="1"/>
  <c r="CT87" i="15"/>
  <c r="CT87" i="18" s="1"/>
  <c r="CT67" i="15"/>
  <c r="CT67" i="18" s="1"/>
  <c r="CT84" i="15"/>
  <c r="CT84" i="18" s="1"/>
  <c r="CT115" i="15"/>
  <c r="CT115" i="18" s="1"/>
  <c r="CT105" i="15"/>
  <c r="CT105" i="18" s="1"/>
  <c r="CT99" i="15"/>
  <c r="CT99" i="18" s="1"/>
  <c r="CT34" i="15"/>
  <c r="CT34" i="18" s="1"/>
  <c r="CT59" i="15"/>
  <c r="CT59" i="18" s="1"/>
  <c r="CT53" i="15"/>
  <c r="CT53" i="18" s="1"/>
  <c r="CT76" i="15"/>
  <c r="CT76" i="18" s="1"/>
  <c r="CT40" i="15"/>
  <c r="CT40" i="18" s="1"/>
  <c r="CT69" i="15"/>
  <c r="CT69" i="18" s="1"/>
  <c r="CT61" i="15"/>
  <c r="CT61" i="18" s="1"/>
  <c r="CT70" i="15"/>
  <c r="CT70" i="18" s="1"/>
  <c r="CT89" i="15"/>
  <c r="CT89" i="18" s="1"/>
  <c r="CT23" i="15"/>
  <c r="CT23" i="18" s="1"/>
  <c r="CT58" i="15"/>
  <c r="CT58" i="18" s="1"/>
  <c r="CT108" i="15"/>
  <c r="CT108" i="18" s="1"/>
  <c r="CT117" i="15"/>
  <c r="CT117" i="18" s="1"/>
  <c r="CT80" i="15"/>
  <c r="CT80" i="18" s="1"/>
  <c r="CT45" i="15"/>
  <c r="CT45" i="18" s="1"/>
  <c r="CT30" i="15"/>
  <c r="CT30" i="18" s="1"/>
  <c r="CT25" i="15"/>
  <c r="CT25" i="18" s="1"/>
  <c r="CT50" i="15"/>
  <c r="CT50" i="18" s="1"/>
  <c r="CT79" i="15"/>
  <c r="CT79" i="18" s="1"/>
  <c r="CT110" i="15"/>
  <c r="CT110" i="18" s="1"/>
  <c r="CT93" i="15"/>
  <c r="CT93" i="18" s="1"/>
  <c r="CT63" i="15"/>
  <c r="CT63" i="18" s="1"/>
  <c r="CT73" i="15"/>
  <c r="CT73" i="18" s="1"/>
  <c r="CT75" i="15"/>
  <c r="CT75" i="18" s="1"/>
  <c r="CT116" i="15"/>
  <c r="CT116" i="18" s="1"/>
  <c r="CT64" i="15"/>
  <c r="CT64" i="18" s="1"/>
  <c r="CT86" i="15"/>
  <c r="CT86" i="18" s="1"/>
  <c r="CT68" i="15"/>
  <c r="CT68" i="18" s="1"/>
  <c r="CT46" i="15"/>
  <c r="CT46" i="18" s="1"/>
  <c r="CT62" i="15"/>
  <c r="CT62" i="18" s="1"/>
  <c r="CT71" i="15"/>
  <c r="CT71" i="18" s="1"/>
  <c r="CT74" i="15"/>
  <c r="CT74" i="18" s="1"/>
  <c r="CT39" i="15"/>
  <c r="CT39" i="18" s="1"/>
  <c r="CT37" i="15"/>
  <c r="CT37" i="18" s="1"/>
  <c r="CT85" i="15"/>
  <c r="CT85" i="18" s="1"/>
  <c r="CT51" i="15"/>
  <c r="CT51" i="18" s="1"/>
  <c r="CT106" i="15"/>
  <c r="CT106" i="18" s="1"/>
  <c r="CT47" i="15"/>
  <c r="CT47" i="18" s="1"/>
  <c r="CT77" i="15"/>
  <c r="CT77" i="18" s="1"/>
  <c r="CT56" i="15"/>
  <c r="CT56" i="18" s="1"/>
  <c r="CT52" i="15"/>
  <c r="CT52" i="18" s="1"/>
  <c r="CT72" i="15"/>
  <c r="CT72" i="18" s="1"/>
  <c r="CT38" i="15"/>
  <c r="CT38" i="18" s="1"/>
  <c r="CT111" i="15"/>
  <c r="CT111" i="18" s="1"/>
  <c r="CT33" i="15"/>
  <c r="CT33" i="18" s="1"/>
  <c r="CS117" i="15"/>
  <c r="CS117" i="18" s="1"/>
  <c r="CT103" i="15"/>
  <c r="CT103" i="18" s="1"/>
  <c r="CT41" i="15"/>
  <c r="CT41" i="18" s="1"/>
  <c r="CT100" i="15"/>
  <c r="CT100" i="18" s="1"/>
  <c r="CT88" i="15"/>
  <c r="CT88" i="18" s="1"/>
  <c r="CT97" i="15"/>
  <c r="CT97" i="18" s="1"/>
  <c r="CT48" i="15"/>
  <c r="CT48" i="18" s="1"/>
  <c r="CT91" i="15"/>
  <c r="CT91" i="18" s="1"/>
  <c r="CT109" i="15"/>
  <c r="CT109" i="18" s="1"/>
  <c r="CT60" i="15"/>
  <c r="CT60" i="18" s="1"/>
  <c r="CT83" i="15"/>
  <c r="CT83" i="18" s="1"/>
  <c r="CT32" i="15"/>
  <c r="CT32" i="18" s="1"/>
  <c r="CT55" i="15"/>
  <c r="CT55" i="18" s="1"/>
  <c r="CT95" i="15"/>
  <c r="CT95" i="18" s="1"/>
  <c r="CT42" i="15"/>
  <c r="CT42" i="18" s="1"/>
  <c r="CT96" i="15"/>
  <c r="CT96" i="18" s="1"/>
  <c r="CT35" i="15"/>
  <c r="CT35" i="18" s="1"/>
  <c r="CT44" i="15"/>
  <c r="CT44" i="18" s="1"/>
  <c r="CT22" i="15"/>
  <c r="CT94" i="15"/>
  <c r="CT94" i="18" s="1"/>
  <c r="CT78" i="15"/>
  <c r="CT78" i="18" s="1"/>
  <c r="CT36" i="15"/>
  <c r="CT36" i="18" s="1"/>
  <c r="CT114" i="15"/>
  <c r="CT114" i="18" s="1"/>
  <c r="CT24" i="15"/>
  <c r="CT24" i="18" s="1"/>
  <c r="CT112" i="15"/>
  <c r="CT112" i="18" s="1"/>
  <c r="CT31" i="15"/>
  <c r="CT31" i="18" s="1"/>
  <c r="CT57" i="15"/>
  <c r="CT57" i="18" s="1"/>
  <c r="CT107" i="15"/>
  <c r="CT107" i="18" s="1"/>
  <c r="CT101" i="15"/>
  <c r="CT101" i="18" s="1"/>
  <c r="CT66" i="15"/>
  <c r="CT66" i="18" s="1"/>
  <c r="CT113" i="15"/>
  <c r="CT113" i="18" s="1"/>
  <c r="CT65" i="15"/>
  <c r="CT65" i="18" s="1"/>
  <c r="CT26" i="15"/>
  <c r="CT26" i="18" s="1"/>
  <c r="CT27" i="15"/>
  <c r="CT27" i="18" s="1"/>
  <c r="CT29" i="15"/>
  <c r="CT29" i="18" s="1"/>
  <c r="CS56" i="6"/>
  <c r="CR53" i="6"/>
  <c r="CW39" i="6"/>
  <c r="CX19" i="6"/>
  <c r="CX39" i="6" s="1"/>
  <c r="CU31" i="6" l="1"/>
  <c r="CU40" i="6" s="1"/>
  <c r="CV29" i="6"/>
  <c r="CV30" i="6"/>
  <c r="CS53" i="6"/>
  <c r="CU47" i="6"/>
  <c r="CU70" i="6"/>
  <c r="CU10" i="6"/>
  <c r="CV9" i="6" s="1"/>
  <c r="CT73" i="6"/>
  <c r="CR71" i="6"/>
  <c r="CR74" i="6"/>
  <c r="CR68" i="6"/>
  <c r="CT22" i="18"/>
  <c r="CS65" i="6"/>
  <c r="CS67" i="6" s="1"/>
  <c r="CT54" i="6"/>
  <c r="CT55" i="6" s="1"/>
  <c r="CT56" i="6"/>
  <c r="CU85" i="15"/>
  <c r="CU85" i="18" s="1"/>
  <c r="CU57" i="15"/>
  <c r="CU57" i="18" s="1"/>
  <c r="CU75" i="15"/>
  <c r="CU75" i="18" s="1"/>
  <c r="CU64" i="15"/>
  <c r="CU64" i="18" s="1"/>
  <c r="CU36" i="15"/>
  <c r="CU36" i="18" s="1"/>
  <c r="CU114" i="15"/>
  <c r="CU114" i="18" s="1"/>
  <c r="CU31" i="15"/>
  <c r="CU31" i="18" s="1"/>
  <c r="CU70" i="15"/>
  <c r="CU70" i="18" s="1"/>
  <c r="CU26" i="15"/>
  <c r="CU26" i="18" s="1"/>
  <c r="CU77" i="15"/>
  <c r="CU77" i="18" s="1"/>
  <c r="CU67" i="15"/>
  <c r="CU67" i="18" s="1"/>
  <c r="CU43" i="15"/>
  <c r="CU43" i="18" s="1"/>
  <c r="CU24" i="15"/>
  <c r="CU24" i="18" s="1"/>
  <c r="CT118" i="15"/>
  <c r="CT118" i="18" s="1"/>
  <c r="CU84" i="15"/>
  <c r="CU84" i="18" s="1"/>
  <c r="CU86" i="15"/>
  <c r="CU86" i="18" s="1"/>
  <c r="CU66" i="15"/>
  <c r="CU66" i="18" s="1"/>
  <c r="CU91" i="15"/>
  <c r="CU91" i="18" s="1"/>
  <c r="CU41" i="15"/>
  <c r="CU41" i="18" s="1"/>
  <c r="CU97" i="15"/>
  <c r="CU97" i="18" s="1"/>
  <c r="CU116" i="15"/>
  <c r="CU116" i="18" s="1"/>
  <c r="CU68" i="15"/>
  <c r="CU68" i="18" s="1"/>
  <c r="CU60" i="15"/>
  <c r="CU60" i="18" s="1"/>
  <c r="CU52" i="15"/>
  <c r="CU52" i="18" s="1"/>
  <c r="CU106" i="15"/>
  <c r="CU106" i="18" s="1"/>
  <c r="CU54" i="15"/>
  <c r="CU54" i="18" s="1"/>
  <c r="CU107" i="15"/>
  <c r="CU107" i="18" s="1"/>
  <c r="CU96" i="15"/>
  <c r="CU96" i="18" s="1"/>
  <c r="CU74" i="15"/>
  <c r="CU74" i="18" s="1"/>
  <c r="CU73" i="15"/>
  <c r="CU73" i="18" s="1"/>
  <c r="CU27" i="15"/>
  <c r="CU27" i="18" s="1"/>
  <c r="CU103" i="15"/>
  <c r="CU103" i="18" s="1"/>
  <c r="CU58" i="15"/>
  <c r="CU58" i="18" s="1"/>
  <c r="CU117" i="15"/>
  <c r="CU117" i="18" s="1"/>
  <c r="CU29" i="15"/>
  <c r="CU29" i="18" s="1"/>
  <c r="CU83" i="15"/>
  <c r="CU83" i="18" s="1"/>
  <c r="CU51" i="15"/>
  <c r="CU51" i="18" s="1"/>
  <c r="CU62" i="15"/>
  <c r="CU62" i="18" s="1"/>
  <c r="CU92" i="15"/>
  <c r="CU92" i="18" s="1"/>
  <c r="CU22" i="15"/>
  <c r="CU53" i="15"/>
  <c r="CU53" i="18" s="1"/>
  <c r="CU76" i="15"/>
  <c r="CU76" i="18" s="1"/>
  <c r="CU59" i="15"/>
  <c r="CU59" i="18" s="1"/>
  <c r="CU79" i="15"/>
  <c r="CU79" i="18" s="1"/>
  <c r="CU50" i="15"/>
  <c r="CU50" i="18" s="1"/>
  <c r="CU112" i="15"/>
  <c r="CU112" i="18" s="1"/>
  <c r="CU71" i="15"/>
  <c r="CU71" i="18" s="1"/>
  <c r="CU56" i="15"/>
  <c r="CU56" i="18" s="1"/>
  <c r="CU102" i="15"/>
  <c r="CU102" i="18" s="1"/>
  <c r="CU33" i="15"/>
  <c r="CU33" i="18" s="1"/>
  <c r="CU61" i="15"/>
  <c r="CU61" i="18" s="1"/>
  <c r="CU115" i="15"/>
  <c r="CU115" i="18" s="1"/>
  <c r="CU94" i="15"/>
  <c r="CU94" i="18" s="1"/>
  <c r="CU40" i="15"/>
  <c r="CU40" i="18" s="1"/>
  <c r="CU25" i="15"/>
  <c r="CU25" i="18" s="1"/>
  <c r="CU32" i="15"/>
  <c r="CU32" i="18" s="1"/>
  <c r="CU87" i="15"/>
  <c r="CU87" i="18" s="1"/>
  <c r="CU69" i="15"/>
  <c r="CU69" i="18" s="1"/>
  <c r="CU49" i="15"/>
  <c r="CU49" i="18" s="1"/>
  <c r="CU47" i="15"/>
  <c r="CU47" i="18" s="1"/>
  <c r="CU111" i="15"/>
  <c r="CU111" i="18" s="1"/>
  <c r="CU81" i="15"/>
  <c r="CU81" i="18" s="1"/>
  <c r="CU65" i="15"/>
  <c r="CU65" i="18" s="1"/>
  <c r="CU23" i="15"/>
  <c r="CU23" i="18" s="1"/>
  <c r="CU48" i="15"/>
  <c r="CU48" i="18" s="1"/>
  <c r="CU55" i="15"/>
  <c r="CU55" i="18" s="1"/>
  <c r="CU42" i="15"/>
  <c r="CU42" i="18" s="1"/>
  <c r="CU35" i="15"/>
  <c r="CU35" i="18" s="1"/>
  <c r="CU28" i="15"/>
  <c r="CU28" i="18" s="1"/>
  <c r="CU38" i="15"/>
  <c r="CU38" i="18" s="1"/>
  <c r="CU99" i="15"/>
  <c r="CU99" i="18" s="1"/>
  <c r="CU46" i="15"/>
  <c r="CU46" i="18" s="1"/>
  <c r="CU82" i="15"/>
  <c r="CU82" i="18" s="1"/>
  <c r="CU45" i="15"/>
  <c r="CU45" i="18" s="1"/>
  <c r="CU89" i="15"/>
  <c r="CU89" i="18" s="1"/>
  <c r="CU72" i="15"/>
  <c r="CU72" i="18" s="1"/>
  <c r="CU101" i="15"/>
  <c r="CU101" i="18" s="1"/>
  <c r="CU30" i="15"/>
  <c r="CU30" i="18" s="1"/>
  <c r="CU39" i="15"/>
  <c r="CU39" i="18" s="1"/>
  <c r="CU118" i="15"/>
  <c r="CU118" i="18" s="1"/>
  <c r="CU95" i="15"/>
  <c r="CU95" i="18" s="1"/>
  <c r="CU100" i="15"/>
  <c r="CU100" i="18" s="1"/>
  <c r="CU44" i="15"/>
  <c r="CU44" i="18" s="1"/>
  <c r="CU113" i="15"/>
  <c r="CU113" i="18" s="1"/>
  <c r="CU34" i="15"/>
  <c r="CU34" i="18" s="1"/>
  <c r="CU105" i="15"/>
  <c r="CU105" i="18" s="1"/>
  <c r="CU104" i="15"/>
  <c r="CU104" i="18" s="1"/>
  <c r="CU110" i="15"/>
  <c r="CU110" i="18" s="1"/>
  <c r="CU108" i="15"/>
  <c r="CU108" i="18" s="1"/>
  <c r="CU98" i="15"/>
  <c r="CU98" i="18" s="1"/>
  <c r="CU109" i="15"/>
  <c r="CU109" i="18" s="1"/>
  <c r="CU90" i="15"/>
  <c r="CU90" i="18" s="1"/>
  <c r="CU93" i="15"/>
  <c r="CU93" i="18" s="1"/>
  <c r="CU80" i="15"/>
  <c r="CU80" i="18" s="1"/>
  <c r="CU88" i="15"/>
  <c r="CU88" i="18" s="1"/>
  <c r="CU37" i="15"/>
  <c r="CU37" i="18" s="1"/>
  <c r="CU78" i="15"/>
  <c r="CU78" i="18" s="1"/>
  <c r="CU63" i="15"/>
  <c r="CU63" i="18" s="1"/>
  <c r="CU19" i="18"/>
  <c r="CU19" i="15"/>
  <c r="CW49" i="6"/>
  <c r="CV51" i="6"/>
  <c r="CU52" i="6"/>
  <c r="CU61" i="6"/>
  <c r="CR72" i="6"/>
  <c r="CR75" i="6"/>
  <c r="CQ20" i="14"/>
  <c r="CS62" i="6"/>
  <c r="CV31" i="6" l="1"/>
  <c r="CV40" i="6" s="1"/>
  <c r="CW29" i="6"/>
  <c r="CW30" i="6"/>
  <c r="CT62" i="6"/>
  <c r="CV70" i="6"/>
  <c r="CV10" i="6"/>
  <c r="CW9" i="6" s="1"/>
  <c r="CV47" i="6"/>
  <c r="CU73" i="6"/>
  <c r="CT65" i="6"/>
  <c r="CT72" i="6" s="1"/>
  <c r="CS74" i="6"/>
  <c r="CS71" i="6"/>
  <c r="CV52" i="6"/>
  <c r="CV61" i="6"/>
  <c r="CW51" i="6"/>
  <c r="CX49" i="6"/>
  <c r="CV19" i="18"/>
  <c r="CV19" i="15"/>
  <c r="CV61" i="15"/>
  <c r="CV61" i="18" s="1"/>
  <c r="CV89" i="15"/>
  <c r="CV89" i="18" s="1"/>
  <c r="CV25" i="15"/>
  <c r="CV25" i="18" s="1"/>
  <c r="CV82" i="15"/>
  <c r="CV82" i="18" s="1"/>
  <c r="CV86" i="15"/>
  <c r="CV86" i="18" s="1"/>
  <c r="CV46" i="15"/>
  <c r="CV46" i="18" s="1"/>
  <c r="CV93" i="15"/>
  <c r="CV93" i="18" s="1"/>
  <c r="CV38" i="15"/>
  <c r="CV38" i="18" s="1"/>
  <c r="CV41" i="15"/>
  <c r="CV41" i="18" s="1"/>
  <c r="CV65" i="15"/>
  <c r="CV65" i="18" s="1"/>
  <c r="CV112" i="15"/>
  <c r="CV112" i="18" s="1"/>
  <c r="CV79" i="15"/>
  <c r="CV79" i="18" s="1"/>
  <c r="CV37" i="15"/>
  <c r="CV37" i="18" s="1"/>
  <c r="CV74" i="15"/>
  <c r="CV74" i="18" s="1"/>
  <c r="CV64" i="15"/>
  <c r="CV64" i="18" s="1"/>
  <c r="CV63" i="15"/>
  <c r="CV63" i="18" s="1"/>
  <c r="CV105" i="15"/>
  <c r="CV105" i="18" s="1"/>
  <c r="CV102" i="15"/>
  <c r="CV102" i="18" s="1"/>
  <c r="CV109" i="15"/>
  <c r="CV109" i="18" s="1"/>
  <c r="CV106" i="15"/>
  <c r="CV106" i="18" s="1"/>
  <c r="CV48" i="15"/>
  <c r="CV48" i="18" s="1"/>
  <c r="CV90" i="15"/>
  <c r="CV90" i="18" s="1"/>
  <c r="CV103" i="15"/>
  <c r="CV103" i="18" s="1"/>
  <c r="CV111" i="15"/>
  <c r="CV111" i="18" s="1"/>
  <c r="CV36" i="15"/>
  <c r="CV36" i="18" s="1"/>
  <c r="CV97" i="15"/>
  <c r="CV97" i="18" s="1"/>
  <c r="CV116" i="15"/>
  <c r="CV116" i="18" s="1"/>
  <c r="CV80" i="15"/>
  <c r="CV80" i="18" s="1"/>
  <c r="CV77" i="15"/>
  <c r="CV77" i="18" s="1"/>
  <c r="CV55" i="15"/>
  <c r="CV55" i="18" s="1"/>
  <c r="CV66" i="15"/>
  <c r="CV66" i="18" s="1"/>
  <c r="CV40" i="15"/>
  <c r="CV40" i="18" s="1"/>
  <c r="CV118" i="15"/>
  <c r="CV118" i="18" s="1"/>
  <c r="CV57" i="15"/>
  <c r="CV57" i="18" s="1"/>
  <c r="CV23" i="15"/>
  <c r="CV23" i="18" s="1"/>
  <c r="CV31" i="15"/>
  <c r="CV31" i="18" s="1"/>
  <c r="CV53" i="15"/>
  <c r="CV53" i="18" s="1"/>
  <c r="CV70" i="15"/>
  <c r="CV70" i="18" s="1"/>
  <c r="CV72" i="15"/>
  <c r="CV72" i="18" s="1"/>
  <c r="CV94" i="15"/>
  <c r="CV94" i="18" s="1"/>
  <c r="CV45" i="15"/>
  <c r="CV45" i="18" s="1"/>
  <c r="CV107" i="15"/>
  <c r="CV107" i="18" s="1"/>
  <c r="CV73" i="15"/>
  <c r="CV73" i="18" s="1"/>
  <c r="CV42" i="15"/>
  <c r="CV42" i="18" s="1"/>
  <c r="CV115" i="15"/>
  <c r="CV115" i="18" s="1"/>
  <c r="CV35" i="15"/>
  <c r="CV35" i="18" s="1"/>
  <c r="CV91" i="15"/>
  <c r="CV91" i="18" s="1"/>
  <c r="CV27" i="15"/>
  <c r="CV27" i="18" s="1"/>
  <c r="CV26" i="15"/>
  <c r="CV26" i="18" s="1"/>
  <c r="CV69" i="15"/>
  <c r="CV69" i="18" s="1"/>
  <c r="CV75" i="15"/>
  <c r="CV75" i="18" s="1"/>
  <c r="CV81" i="15"/>
  <c r="CV81" i="18" s="1"/>
  <c r="CV22" i="15"/>
  <c r="CV88" i="15"/>
  <c r="CV88" i="18" s="1"/>
  <c r="CV76" i="15"/>
  <c r="CV76" i="18" s="1"/>
  <c r="CV83" i="15"/>
  <c r="CV83" i="18" s="1"/>
  <c r="CV43" i="15"/>
  <c r="CV43" i="18" s="1"/>
  <c r="CV54" i="15"/>
  <c r="CV54" i="18" s="1"/>
  <c r="CV87" i="15"/>
  <c r="CV87" i="18" s="1"/>
  <c r="CV50" i="15"/>
  <c r="CV50" i="18" s="1"/>
  <c r="CV39" i="15"/>
  <c r="CV39" i="18" s="1"/>
  <c r="CV119" i="15"/>
  <c r="CV119" i="18" s="1"/>
  <c r="CV49" i="15"/>
  <c r="CV49" i="18" s="1"/>
  <c r="CV47" i="15"/>
  <c r="CV47" i="18" s="1"/>
  <c r="CV71" i="15"/>
  <c r="CV71" i="18" s="1"/>
  <c r="CV100" i="15"/>
  <c r="CV100" i="18" s="1"/>
  <c r="CV56" i="15"/>
  <c r="CV56" i="18" s="1"/>
  <c r="CV84" i="15"/>
  <c r="CV84" i="18" s="1"/>
  <c r="CV67" i="15"/>
  <c r="CV67" i="18" s="1"/>
  <c r="CV33" i="15"/>
  <c r="CV33" i="18" s="1"/>
  <c r="CV78" i="15"/>
  <c r="CV78" i="18" s="1"/>
  <c r="CV98" i="15"/>
  <c r="CV98" i="18" s="1"/>
  <c r="CV99" i="15"/>
  <c r="CV99" i="18" s="1"/>
  <c r="CV52" i="15"/>
  <c r="CV52" i="18" s="1"/>
  <c r="CV60" i="15"/>
  <c r="CV60" i="18" s="1"/>
  <c r="CV29" i="15"/>
  <c r="CV29" i="18" s="1"/>
  <c r="CV32" i="15"/>
  <c r="CV32" i="18" s="1"/>
  <c r="CU119" i="15"/>
  <c r="CU119" i="18" s="1"/>
  <c r="CV59" i="15"/>
  <c r="CV59" i="18" s="1"/>
  <c r="CV58" i="15"/>
  <c r="CV58" i="18" s="1"/>
  <c r="CV68" i="15"/>
  <c r="CV68" i="18" s="1"/>
  <c r="CV62" i="15"/>
  <c r="CV62" i="18" s="1"/>
  <c r="CV34" i="15"/>
  <c r="CV34" i="18" s="1"/>
  <c r="CV92" i="15"/>
  <c r="CV92" i="18" s="1"/>
  <c r="CV44" i="15"/>
  <c r="CV44" i="18" s="1"/>
  <c r="CV117" i="15"/>
  <c r="CV117" i="18" s="1"/>
  <c r="CV108" i="15"/>
  <c r="CV108" i="18" s="1"/>
  <c r="CV24" i="15"/>
  <c r="CV24" i="18" s="1"/>
  <c r="CV51" i="15"/>
  <c r="CV51" i="18" s="1"/>
  <c r="CV28" i="15"/>
  <c r="CV28" i="18" s="1"/>
  <c r="CV85" i="15"/>
  <c r="CV85" i="18" s="1"/>
  <c r="CV101" i="15"/>
  <c r="CV101" i="18" s="1"/>
  <c r="CV95" i="15"/>
  <c r="CV95" i="18" s="1"/>
  <c r="CV96" i="15"/>
  <c r="CV96" i="18" s="1"/>
  <c r="CV30" i="15"/>
  <c r="CV30" i="18" s="1"/>
  <c r="CV114" i="15"/>
  <c r="CV114" i="18" s="1"/>
  <c r="CV110" i="15"/>
  <c r="CV110" i="18" s="1"/>
  <c r="CV113" i="15"/>
  <c r="CV113" i="18" s="1"/>
  <c r="CV104" i="15"/>
  <c r="CV104" i="18" s="1"/>
  <c r="CR20" i="14"/>
  <c r="CR115" i="14" s="1"/>
  <c r="CS115" i="14" s="1"/>
  <c r="CT115" i="14" s="1"/>
  <c r="CU115" i="14" s="1"/>
  <c r="CV115" i="14" s="1"/>
  <c r="CW115" i="14" s="1"/>
  <c r="CS72" i="6"/>
  <c r="CS75" i="6"/>
  <c r="CQ114" i="14"/>
  <c r="CR114" i="14" s="1"/>
  <c r="CS114" i="14" s="1"/>
  <c r="CT114" i="14" s="1"/>
  <c r="CU114" i="14" s="1"/>
  <c r="CV114" i="14" s="1"/>
  <c r="CW114" i="14" s="1"/>
  <c r="CU56" i="6"/>
  <c r="CU54" i="6"/>
  <c r="CU55" i="6" s="1"/>
  <c r="CT53" i="6"/>
  <c r="CS68" i="6"/>
  <c r="CU22" i="18"/>
  <c r="CW31" i="6" l="1"/>
  <c r="CW40" i="6" s="1"/>
  <c r="CX30" i="6"/>
  <c r="CX29" i="6"/>
  <c r="CT75" i="6"/>
  <c r="CS20" i="14"/>
  <c r="CS116" i="14" s="1"/>
  <c r="CT116" i="14" s="1"/>
  <c r="CU116" i="14" s="1"/>
  <c r="CV116" i="14" s="1"/>
  <c r="CW116" i="14" s="1"/>
  <c r="CW10" i="6"/>
  <c r="CX9" i="6" s="1"/>
  <c r="CW47" i="6"/>
  <c r="CW70" i="6"/>
  <c r="CV73" i="6"/>
  <c r="CU53" i="6"/>
  <c r="CV54" i="6"/>
  <c r="CV55" i="6" s="1"/>
  <c r="CV22" i="18"/>
  <c r="CW104" i="15"/>
  <c r="CW104" i="18" s="1"/>
  <c r="CW115" i="15"/>
  <c r="CW115" i="18" s="1"/>
  <c r="CW55" i="15"/>
  <c r="CW55" i="18" s="1"/>
  <c r="CW71" i="15"/>
  <c r="CW71" i="18" s="1"/>
  <c r="CW89" i="15"/>
  <c r="CW89" i="18" s="1"/>
  <c r="CW52" i="15"/>
  <c r="CW52" i="18" s="1"/>
  <c r="CW86" i="15"/>
  <c r="CW86" i="18" s="1"/>
  <c r="CW40" i="15"/>
  <c r="CW40" i="18" s="1"/>
  <c r="CW112" i="15"/>
  <c r="CW112" i="18" s="1"/>
  <c r="CW95" i="15"/>
  <c r="CW95" i="18" s="1"/>
  <c r="CW39" i="15"/>
  <c r="CW39" i="18" s="1"/>
  <c r="CW88" i="15"/>
  <c r="CW88" i="18" s="1"/>
  <c r="CW101" i="15"/>
  <c r="CW101" i="18" s="1"/>
  <c r="CW82" i="15"/>
  <c r="CW82" i="18" s="1"/>
  <c r="CW79" i="15"/>
  <c r="CW79" i="18" s="1"/>
  <c r="CW68" i="15"/>
  <c r="CW68" i="18" s="1"/>
  <c r="CW28" i="15"/>
  <c r="CW28" i="18" s="1"/>
  <c r="CW114" i="15"/>
  <c r="CW114" i="18" s="1"/>
  <c r="CW74" i="15"/>
  <c r="CW74" i="18" s="1"/>
  <c r="CW85" i="15"/>
  <c r="CW85" i="18" s="1"/>
  <c r="CW103" i="15"/>
  <c r="CW103" i="18" s="1"/>
  <c r="CW22" i="15"/>
  <c r="CW72" i="15"/>
  <c r="CW72" i="18" s="1"/>
  <c r="CW78" i="15"/>
  <c r="CW78" i="18" s="1"/>
  <c r="CW105" i="15"/>
  <c r="CW105" i="18" s="1"/>
  <c r="CW44" i="15"/>
  <c r="CW44" i="18" s="1"/>
  <c r="CW113" i="15"/>
  <c r="CW113" i="18" s="1"/>
  <c r="CW56" i="15"/>
  <c r="CW56" i="18" s="1"/>
  <c r="CW57" i="15"/>
  <c r="CW57" i="18" s="1"/>
  <c r="CW26" i="15"/>
  <c r="CW26" i="18" s="1"/>
  <c r="CW81" i="15"/>
  <c r="CW81" i="18" s="1"/>
  <c r="CW35" i="15"/>
  <c r="CW35" i="18" s="1"/>
  <c r="CW80" i="15"/>
  <c r="CW80" i="18" s="1"/>
  <c r="CW23" i="15"/>
  <c r="CW23" i="18" s="1"/>
  <c r="CW36" i="15"/>
  <c r="CW36" i="18" s="1"/>
  <c r="CW92" i="15"/>
  <c r="CW92" i="18" s="1"/>
  <c r="CW62" i="15"/>
  <c r="CW62" i="18" s="1"/>
  <c r="CW60" i="15"/>
  <c r="CW60" i="18" s="1"/>
  <c r="CW33" i="15"/>
  <c r="CW33" i="18" s="1"/>
  <c r="CW30" i="15"/>
  <c r="CW30" i="18" s="1"/>
  <c r="CW65" i="15"/>
  <c r="CW65" i="18" s="1"/>
  <c r="CW64" i="15"/>
  <c r="CW64" i="18" s="1"/>
  <c r="CW27" i="15"/>
  <c r="CW27" i="18" s="1"/>
  <c r="CW46" i="15"/>
  <c r="CW46" i="18" s="1"/>
  <c r="CW91" i="15"/>
  <c r="CW91" i="18" s="1"/>
  <c r="CW47" i="15"/>
  <c r="CW47" i="18" s="1"/>
  <c r="CW29" i="15"/>
  <c r="CW29" i="18" s="1"/>
  <c r="CW84" i="15"/>
  <c r="CW84" i="18" s="1"/>
  <c r="CW51" i="15"/>
  <c r="CW51" i="18" s="1"/>
  <c r="CW100" i="15"/>
  <c r="CW100" i="18" s="1"/>
  <c r="CW77" i="15"/>
  <c r="CW77" i="18" s="1"/>
  <c r="CW25" i="15"/>
  <c r="CW25" i="18" s="1"/>
  <c r="CW31" i="15"/>
  <c r="CW31" i="18" s="1"/>
  <c r="CW59" i="15"/>
  <c r="CW59" i="18" s="1"/>
  <c r="CW119" i="15"/>
  <c r="CW119" i="18" s="1"/>
  <c r="CW38" i="15"/>
  <c r="CW38" i="18" s="1"/>
  <c r="CV120" i="15"/>
  <c r="CV120" i="18" s="1"/>
  <c r="CW34" i="15"/>
  <c r="CW34" i="18" s="1"/>
  <c r="CW61" i="15"/>
  <c r="CW61" i="18" s="1"/>
  <c r="CW116" i="15"/>
  <c r="CW116" i="18" s="1"/>
  <c r="CW43" i="15"/>
  <c r="CW43" i="18" s="1"/>
  <c r="CW75" i="15"/>
  <c r="CW75" i="18" s="1"/>
  <c r="CW24" i="15"/>
  <c r="CW24" i="18" s="1"/>
  <c r="CW106" i="15"/>
  <c r="CW106" i="18" s="1"/>
  <c r="CW96" i="15"/>
  <c r="CW96" i="18" s="1"/>
  <c r="CW109" i="15"/>
  <c r="CW109" i="18" s="1"/>
  <c r="CW42" i="15"/>
  <c r="CW42" i="18" s="1"/>
  <c r="CW37" i="15"/>
  <c r="CW37" i="18" s="1"/>
  <c r="CW94" i="15"/>
  <c r="CW94" i="18" s="1"/>
  <c r="CW50" i="15"/>
  <c r="CW50" i="18" s="1"/>
  <c r="CW83" i="15"/>
  <c r="CW83" i="18" s="1"/>
  <c r="CW49" i="15"/>
  <c r="CW49" i="18" s="1"/>
  <c r="CW111" i="15"/>
  <c r="CW111" i="18" s="1"/>
  <c r="CW110" i="15"/>
  <c r="CW110" i="18" s="1"/>
  <c r="CW53" i="15"/>
  <c r="CW53" i="18" s="1"/>
  <c r="CW107" i="15"/>
  <c r="CW107" i="18" s="1"/>
  <c r="CW45" i="15"/>
  <c r="CW45" i="18" s="1"/>
  <c r="CW67" i="15"/>
  <c r="CW67" i="18" s="1"/>
  <c r="CW98" i="15"/>
  <c r="CW98" i="18" s="1"/>
  <c r="CW102" i="15"/>
  <c r="CW102" i="18" s="1"/>
  <c r="CW69" i="15"/>
  <c r="CW69" i="18" s="1"/>
  <c r="CW93" i="15"/>
  <c r="CW93" i="18" s="1"/>
  <c r="CW32" i="15"/>
  <c r="CW32" i="18" s="1"/>
  <c r="CW58" i="15"/>
  <c r="CW58" i="18" s="1"/>
  <c r="CW73" i="15"/>
  <c r="CW73" i="18" s="1"/>
  <c r="CW120" i="15"/>
  <c r="CW120" i="18" s="1"/>
  <c r="CW70" i="15"/>
  <c r="CW70" i="18" s="1"/>
  <c r="CW48" i="15"/>
  <c r="CW48" i="18" s="1"/>
  <c r="CW41" i="15"/>
  <c r="CW41" i="18" s="1"/>
  <c r="CW87" i="15"/>
  <c r="CW87" i="18" s="1"/>
  <c r="CW66" i="15"/>
  <c r="CW66" i="18" s="1"/>
  <c r="CW76" i="15"/>
  <c r="CW76" i="18" s="1"/>
  <c r="CW118" i="15"/>
  <c r="CW118" i="18" s="1"/>
  <c r="CW97" i="15"/>
  <c r="CW97" i="18" s="1"/>
  <c r="CW63" i="15"/>
  <c r="CW63" i="18" s="1"/>
  <c r="CW108" i="15"/>
  <c r="CW108" i="18" s="1"/>
  <c r="CW90" i="15"/>
  <c r="CW90" i="18" s="1"/>
  <c r="CW99" i="15"/>
  <c r="CW99" i="18" s="1"/>
  <c r="CW117" i="15"/>
  <c r="CW117" i="18" s="1"/>
  <c r="CW54" i="15"/>
  <c r="CW54" i="18" s="1"/>
  <c r="CV56" i="6"/>
  <c r="CW19" i="18"/>
  <c r="CW19" i="15"/>
  <c r="CW121" i="15" s="1"/>
  <c r="CW121" i="18" s="1"/>
  <c r="CX51" i="6"/>
  <c r="CW52" i="6"/>
  <c r="CW61" i="6"/>
  <c r="CU65" i="6"/>
  <c r="CU67" i="6" s="1"/>
  <c r="CU62" i="6"/>
  <c r="CX31" i="6" l="1"/>
  <c r="CX40" i="6" s="1"/>
  <c r="CW73" i="6"/>
  <c r="CV65" i="6"/>
  <c r="CU20" i="14" s="1"/>
  <c r="CU118" i="14" s="1"/>
  <c r="CV118" i="14" s="1"/>
  <c r="CW118" i="14" s="1"/>
  <c r="CY29" i="6"/>
  <c r="CY30" i="6"/>
  <c r="CV62" i="6"/>
  <c r="CT66" i="6"/>
  <c r="CT67" i="6" s="1"/>
  <c r="CT68" i="6" s="1"/>
  <c r="CU68" i="6" s="1"/>
  <c r="CX70" i="6"/>
  <c r="CX10" i="6"/>
  <c r="CX73" i="6" s="1"/>
  <c r="CX47" i="6"/>
  <c r="CV53" i="6"/>
  <c r="CX52" i="6"/>
  <c r="CX61" i="6"/>
  <c r="CW22" i="18"/>
  <c r="CX56" i="6" s="1"/>
  <c r="CX54" i="6"/>
  <c r="CX55" i="6" s="1"/>
  <c r="CW56" i="6"/>
  <c r="CW54" i="6"/>
  <c r="CW55" i="6" s="1"/>
  <c r="CU74" i="6"/>
  <c r="CU71" i="6"/>
  <c r="CT20" i="14"/>
  <c r="CT117" i="14" s="1"/>
  <c r="CU117" i="14" s="1"/>
  <c r="CV117" i="14" s="1"/>
  <c r="CW117" i="14" s="1"/>
  <c r="CU75" i="6"/>
  <c r="CU72" i="6"/>
  <c r="CY31" i="6" l="1"/>
  <c r="CY40" i="6" s="1"/>
  <c r="CV67" i="6"/>
  <c r="CV71" i="6" s="1"/>
  <c r="CV75" i="6"/>
  <c r="CV72" i="6"/>
  <c r="CT71" i="6"/>
  <c r="CT74" i="6"/>
  <c r="CW62" i="6"/>
  <c r="CX62" i="6" s="1"/>
  <c r="CX65" i="6"/>
  <c r="CX67" i="6" s="1"/>
  <c r="CW65" i="6"/>
  <c r="CW67" i="6" s="1"/>
  <c r="CW53" i="6"/>
  <c r="CX53" i="6" s="1"/>
  <c r="CV68" i="6" l="1"/>
  <c r="CW68" i="6" s="1"/>
  <c r="CX68" i="6" s="1"/>
  <c r="CV74" i="6"/>
  <c r="CW71" i="6"/>
  <c r="CW74" i="6"/>
  <c r="CX74" i="6"/>
  <c r="CX71" i="6"/>
  <c r="CX72" i="6"/>
  <c r="CX75" i="6"/>
  <c r="CW20" i="14"/>
  <c r="CW120" i="14" s="1"/>
  <c r="CV20" i="14"/>
  <c r="CV119" i="14" s="1"/>
  <c r="CW119" i="14" s="1"/>
  <c r="CW72" i="6"/>
  <c r="CW75" i="6"/>
</calcChain>
</file>

<file path=xl/sharedStrings.xml><?xml version="1.0" encoding="utf-8"?>
<sst xmlns="http://schemas.openxmlformats.org/spreadsheetml/2006/main" count="595" uniqueCount="336">
  <si>
    <t>Hoja de Cálculo de Monitoreo de Carbono del Protocolo Forestal para México  v3.0 </t>
  </si>
  <si>
    <t>DESCRIPCION GENERAL </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</si>
  <si>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Si un Proyecto Forestal tiene una reversión, favor de notificar a la Reserva. Esta herramienta tendrá que ser modificada manualmente.
Para cualquier duda, comentario o sugerencia relacionada con esta herramienta, favor de mandar un correo electrónico a policy@climateactionreserve.org.</t>
  </si>
  <si>
    <t>NAVEGACION</t>
  </si>
  <si>
    <t>Instrucciones</t>
  </si>
  <si>
    <t>Referirse a esta hoja de cálculo para obtener información relacionada con la versión de la herramienta y su uso.</t>
  </si>
  <si>
    <t>Hoja De Calculo</t>
  </si>
  <si>
    <t xml:space="preserve">Ingresar la información del usuario para determinar la emisión de CRT para el periodo de reporte. </t>
  </si>
  <si>
    <t>Fondo de Aseguramiento</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</si>
  <si>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</si>
  <si>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</si>
  <si>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</si>
  <si>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</si>
  <si>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</si>
  <si>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</si>
  <si>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Numero de Áreas de Actividad en el agregado o proyecto en total        (lo cual es mayor)</t>
  </si>
  <si>
    <t>*Solo incluir Áreas de Actividad que utilizan la metadologia del inventario del campo</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</si>
  <si>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</si>
  <si>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</si>
  <si>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</si>
  <si>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</si>
  <si>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</si>
  <si>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</si>
  <si>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</si>
  <si>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</si>
  <si>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</si>
  <si>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</si>
  <si>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</si>
  <si>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</si>
  <si>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</si>
  <si>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</si>
  <si>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</si>
  <si>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</si>
  <si>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</si>
  <si>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</si>
  <si>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</si>
  <si>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</si>
  <si>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</si>
  <si>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</si>
  <si>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</si>
  <si>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</si>
  <si>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</si>
  <si>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</si>
  <si>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</si>
  <si>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</si>
  <si>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</si>
  <si>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</si>
  <si>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</si>
  <si>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</si>
  <si>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</si>
  <si>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</si>
  <si>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</si>
  <si>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</si>
  <si>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</si>
  <si>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</si>
  <si>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</si>
  <si>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Carbono Actual Acumulado en Árboles Aprovechados para Productos de Madera del Área de Actividad (toneladas CO2e)</t>
  </si>
  <si>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</si>
  <si>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</si>
  <si>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</si>
  <si>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Línea de base del Carbono en Árboles Aprovechados Acumulado para Productos de Madera del Área de Actividad (toneladas CO2e)</t>
  </si>
  <si>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</si>
  <si>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</si>
  <si>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</si>
  <si>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Diferencia Acumulado entre el Carbono Actual y la Línea de Base para Árboles Aprovechados para Productos de Madera (toneladas CO2e)</t>
  </si>
  <si>
    <t>Tipo de la tasa de fugas de mercado seleccionado por el proyecto ( predeterminado o variable)</t>
  </si>
  <si>
    <t>Variable</t>
  </si>
  <si>
    <t>Predeterminado</t>
  </si>
  <si>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</si>
  <si>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</si>
  <si>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</si>
  <si>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</si>
  <si>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</si>
  <si>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</si>
  <si>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</si>
  <si>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</si>
  <si>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</si>
  <si>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</si>
  <si>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</si>
  <si>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</si>
  <si>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</si>
  <si>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</si>
  <si>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</si>
  <si>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</si>
  <si>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</si>
  <si>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</si>
  <si>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</si>
  <si>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</si>
  <si>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</si>
  <si>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</si>
  <si>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</si>
  <si>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</si>
  <si>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</si>
  <si>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</si>
  <si>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</si>
  <si>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</si>
  <si>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</si>
  <si>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</si>
  <si>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</si>
  <si>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</si>
  <si>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</si>
  <si>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</si>
  <si>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</si>
  <si>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</si>
  <si>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</si>
  <si>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</si>
  <si>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</si>
  <si>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</si>
  <si>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</si>
  <si>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</si>
  <si>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</si>
  <si>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</si>
  <si>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</si>
  <si>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</si>
  <si>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</si>
  <si>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</si>
  <si>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</si>
  <si>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</si>
  <si>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</si>
  <si>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</si>
  <si>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</si>
  <si>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</si>
  <si>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</si>
  <si>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</si>
  <si>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</si>
  <si>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</si>
  <si>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</si>
  <si>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</si>
  <si>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</si>
  <si>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</si>
  <si>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</si>
  <si>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</si>
  <si>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</si>
  <si>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</si>
  <si>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</si>
  <si>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</si>
  <si>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</si>
  <si>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</si>
  <si>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</si>
  <si>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</si>
  <si>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</si>
  <si>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</si>
  <si>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</si>
  <si>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</si>
  <si>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</si>
  <si>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</si>
  <si>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</si>
  <si>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</si>
  <si>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</si>
  <si>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</si>
  <si>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</si>
  <si>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</si>
  <si>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</si>
  <si>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</si>
  <si>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</si>
  <si>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Areas de Actividad</t>
  </si>
  <si>
    <t>&gt;15</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</si>
  <si>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</si>
  <si>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</si>
  <si>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</si>
  <si>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</si>
  <si>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</si>
  <si>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</si>
  <si>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</si>
  <si>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</si>
  <si>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</si>
  <si>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</si>
  <si>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</si>
  <si>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</si>
  <si>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</si>
  <si>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</si>
  <si>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</si>
  <si>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</si>
  <si>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</si>
  <si>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</si>
  <si>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</si>
  <si>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</si>
  <si>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</si>
  <si>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</si>
  <si>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</si>
  <si>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</si>
  <si>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</si>
  <si>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</si>
  <si>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</si>
  <si>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</si>
  <si>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</si>
  <si>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</si>
  <si>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</si>
  <si>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</si>
  <si>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</si>
  <si>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</si>
  <si>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</si>
  <si>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</si>
  <si>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</si>
  <si>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</si>
  <si>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</si>
  <si>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</si>
  <si>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</si>
  <si>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</si>
  <si>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</si>
  <si>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</si>
  <si>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</si>
  <si>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</si>
  <si>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</si>
  <si>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</si>
  <si>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</si>
  <si>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</si>
  <si>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</si>
  <si>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</si>
  <si>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</si>
  <si>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</si>
  <si>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</si>
  <si>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</si>
  <si>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</si>
  <si>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</si>
  <si>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</si>
  <si>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</si>
  <si>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</si>
  <si>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</si>
  <si>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</si>
  <si>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</si>
  <si>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</si>
  <si>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</si>
  <si>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</si>
  <si>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</si>
  <si>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</si>
  <si>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</si>
  <si>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</si>
  <si>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</si>
  <si>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</si>
  <si>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</si>
  <si>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</si>
  <si>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</si>
  <si>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</si>
  <si>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</si>
  <si>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</si>
  <si>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</si>
  <si>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</si>
  <si>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</si>
  <si>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</si>
  <si>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</si>
  <si>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</si>
  <si>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</si>
  <si>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</si>
  <si>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</si>
  <si>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</si>
  <si>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</si>
  <si>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</si>
  <si>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</si>
  <si>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</si>
  <si>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</si>
  <si>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</si>
  <si>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</si>
  <si>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</si>
  <si>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</si>
  <si>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</si>
  <si>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</si>
  <si>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</si>
  <si>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</si>
  <si>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</si>
  <si>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</si>
  <si>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</si>
  <si>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</si>
  <si>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Periodo de Compromiso</t>
  </si>
  <si>
    <t>Identificación de Riesgo</t>
  </si>
  <si>
    <t>Contribución a la Calificación de Riesgo de Reversiones</t>
  </si>
  <si>
    <t>Fracaso Financiero</t>
  </si>
  <si>
    <t>Remociones Ilegales de Biomasa Forestal</t>
  </si>
  <si>
    <t>Conversión</t>
  </si>
  <si>
    <t>Sobreexplotación</t>
  </si>
  <si>
    <t>Social</t>
  </si>
  <si>
    <t>Política</t>
  </si>
  <si>
    <t>Incendio, Enfermedad o Brotes de Insectos</t>
  </si>
  <si>
    <t>Otros Eventos Catastróficos</t>
  </si>
  <si>
    <t>Total</t>
  </si>
  <si>
    <t>Tierras Privadas</t>
  </si>
  <si>
    <t>Propiedad Pública</t>
  </si>
  <si>
    <t>Propiedad Comunal/Ejidal</t>
  </si>
  <si>
    <t>Riesgo Financiero por Defecto para actividades de Restauración, Resforestación, y Bosques Urbanos</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</si>
  <si>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</si>
  <si>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</si>
  <si>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</si>
  <si>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Tierras sin Programa de Manejo Forestal o certificación internacional</t>
  </si>
  <si>
    <t>Áreas protegidas federales o estatales</t>
  </si>
  <si>
    <t>Tierras públicas, comunales/ejidales (áreas no protegidas)</t>
  </si>
  <si>
    <t xml:space="preserve">La selección de la identificación de riesgo no corresponde al tipo de propiedad seleccionada. </t>
  </si>
  <si>
    <t>Tierras privadas (áreas no protegidas)</t>
  </si>
  <si>
    <t>Proyectos con Áreas de Actividad de MFM: tierras públicas o comunales/ejidales</t>
  </si>
  <si>
    <t>Proyectos con Áreas de Actividad de MFM: tierras privadas</t>
  </si>
  <si>
    <t>Proyectos con Áreas de Actividad que no son MFM</t>
  </si>
  <si>
    <t>Tierras Públicas y Privadas</t>
  </si>
  <si>
    <t>Proyectos Comunales y Ejidales que han realizado actividades de mitigación de riesgo social</t>
  </si>
  <si>
    <t>Proyectos Comunales y Ejidales que no han realizado actividades de mitigación de riesgo social</t>
  </si>
  <si>
    <t>Proyectos privados y comunales: Riesgo político por defecto para México</t>
  </si>
  <si>
    <t>Tierras Públicas</t>
  </si>
  <si>
    <t>Proyectos que han realizado trabajos de reducción de riesgo por incendios</t>
  </si>
  <si>
    <t>Proyectos que no han realizado trabajos de reducción de riesgo por incendios</t>
  </si>
  <si>
    <t>Contribución Por defeto de Riesgo por Otros Eventos Catastróficos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</si>
  <si>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</si>
  <si>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</si>
  <si>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</si>
  <si>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</si>
  <si>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</si>
  <si>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</si>
  <si>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</si>
  <si>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</si>
  <si>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</si>
  <si>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</si>
  <si>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</si>
  <si>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</si>
  <si>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</si>
  <si>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</si>
  <si>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</si>
  <si>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</si>
  <si>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</si>
  <si>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</si>
  <si>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</si>
  <si>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</si>
  <si>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</si>
  <si>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</si>
  <si>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</si>
  <si>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</si>
  <si>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</si>
  <si>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</si>
  <si>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</si>
  <si>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</si>
  <si>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</si>
  <si>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</si>
  <si>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</si>
  <si>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</si>
  <si>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</si>
  <si>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</si>
  <si>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deberán de ingresarse manualmente en la fila 21 de la pestaña de 'Hoja De Calculo' para el Periodo de Reporte actual </t>
  </si>
  <si>
    <t>Los resultados llenan automaticamente la fila 23 de la pestaña de 'Hoja De Calculo' para el Periodo de Reporte correspondiente</t>
  </si>
  <si>
    <t>Ingresar la información para calcular la contribución al fondo de aseguramiento. Se necesita copiar el resultado final y pegarlo en la fila 64 de la hoja de calculo para el periodo de reporte.</t>
  </si>
  <si>
    <t>V3.0.3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</si>
</sst>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9">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rgb="FFCCFFCC"/>
        <bgColor rgb="FFCCFFCC"/>
      </patternFill>
    </fill>
    <fill>
      <patternFill patternType="solid">
        <fgColor rgb="FFCCFFCC"/>
        <bgColor rgb="FF000000"/>
      </patternFill>
    </fill>
  </fills>
  <borders count="6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
      <left style="thin">
        <color rgb="FF000000"/>
      </left>
      <right style="thin">
        <color rgb="FF000000"/>
      </right>
      <top style="thin">
        <color rgb="FF000000"/>
      </top>
      <bottom style="thin">
        <color rgb="FF000000"/>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3">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10" fontId="0" fillId="0" borderId="0" xfId="0" applyNumberFormat="1"/>
    <xf numFmtId="0" fontId="0" fillId="46" borderId="0" xfId="0" applyFill="1"/>
    <xf numFmtId="164" fontId="12" fillId="47" borderId="61" xfId="0" applyNumberFormat="1" applyFont="1" applyFill="1" applyBorder="1" applyAlignment="1">
      <alignment vertical="center"/>
    </xf>
    <xf numFmtId="10" fontId="10" fillId="47" borderId="61" xfId="0" applyNumberFormat="1" applyFont="1" applyFill="1" applyBorder="1" applyAlignment="1">
      <alignment vertical="center"/>
    </xf>
    <xf numFmtId="1" fontId="8" fillId="6" borderId="2" xfId="10" applyNumberFormat="1" applyFont="1" applyFill="1" applyBorder="1" applyAlignment="1" applyProtection="1">
      <alignment horizontal="center" vertical="center" wrapText="1"/>
      <protection hidden="1"/>
    </xf>
    <xf numFmtId="0" fontId="31" fillId="6" borderId="2" xfId="13" applyFont="1" applyFill="1" applyBorder="1" applyAlignment="1" applyProtection="1">
      <alignment horizontal="center" vertical="center" wrapText="1"/>
      <protection hidden="1"/>
    </xf>
    <xf numFmtId="0" fontId="24" fillId="48" borderId="2" xfId="2" applyFont="1" applyFill="1" applyBorder="1" applyAlignment="1" applyProtection="1">
      <alignment horizontal="center" vertical="center"/>
      <protection hidden="1"/>
    </xf>
    <xf numFmtId="0" fontId="24" fillId="48" borderId="47" xfId="2" applyFont="1" applyFill="1" applyBorder="1" applyAlignment="1" applyProtection="1">
      <alignment horizontal="center" vertical="center"/>
      <protection hidden="1"/>
    </xf>
    <xf numFmtId="0" fontId="24" fillId="48" borderId="41" xfId="2" applyFont="1" applyFill="1" applyBorder="1" applyAlignment="1" applyProtection="1">
      <alignment horizontal="center" vertical="center"/>
      <protection hidden="1"/>
    </xf>
    <xf numFmtId="0" fontId="24" fillId="48" borderId="37" xfId="2" applyFont="1" applyFill="1" applyBorder="1" applyAlignment="1" applyProtection="1">
      <alignment horizontal="center" vertical="center"/>
      <protection hidden="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xf numFmtId="0" fontId="15" fillId="22" borderId="3" xfId="0" applyFont="1" applyFill="1" applyBorder="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Protection="1">
      <protection hidden="1"/>
    </xf>
    <xf numFmtId="0" fontId="22" fillId="15" borderId="4" xfId="2" applyFont="1" applyFill="1" applyBorder="1" applyProtection="1">
      <protection hidden="1"/>
    </xf>
    <xf numFmtId="0" fontId="22" fillId="15" borderId="30" xfId="2" applyFont="1" applyFill="1" applyBorder="1" applyProtection="1">
      <protection hidden="1"/>
    </xf>
    <xf numFmtId="0" fontId="23" fillId="6" borderId="29" xfId="2" applyFont="1" applyFill="1" applyBorder="1" applyProtection="1">
      <protection hidden="1"/>
    </xf>
    <xf numFmtId="0" fontId="23" fillId="6" borderId="4" xfId="2" applyFont="1" applyFill="1" applyBorder="1" applyProtection="1">
      <protection hidden="1"/>
    </xf>
    <xf numFmtId="0" fontId="23" fillId="6" borderId="30" xfId="2" applyFont="1" applyFill="1" applyBorder="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elda de comprobación" xfId="1" builtinId="23"/>
    <cellStyle name="Comma 2" xfId="4"/>
    <cellStyle name="Comma 2 2" xfId="15"/>
    <cellStyle name="Comma 3" xfId="5"/>
    <cellStyle name="Hipervínculo" xfId="11"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visitado" xfId="25" builtinId="9" hidden="1"/>
    <cellStyle name="Hipervínculo visitado" xfId="29" builtinId="9" hidden="1"/>
    <cellStyle name="Hipervínculo visitado" xfId="23" builtinId="9" hidden="1"/>
    <cellStyle name="Hipervínculo visitado" xfId="31" builtinId="9" hidden="1"/>
    <cellStyle name="Hipervínculo visitado" xfId="27" builtinId="9" hidden="1"/>
    <cellStyle name="Hipervínculo visitado" xfId="21" builtinId="9" hidden="1"/>
    <cellStyle name="Hipervínculo visitado" xfId="17" builtinId="9" hidden="1"/>
    <cellStyle name="Hipervínculo visitado" xfId="19" builtinId="9" hidden="1"/>
    <cellStyle name="Hipervínculo visitado" xfId="12" builtinId="9" hidden="1"/>
    <cellStyle name="Millares" xfId="9" builtinId="3"/>
    <cellStyle name="Normal" xfId="0" builtinId="0"/>
    <cellStyle name="Normal 2" xfId="2"/>
    <cellStyle name="Normal 3" xfId="6"/>
    <cellStyle name="Normal 4" xfId="8"/>
    <cellStyle name="Normal 4 2" xfId="13"/>
    <cellStyle name="Normal 5" xfId="7"/>
    <cellStyle name="Percent 2" xfId="3"/>
    <cellStyle name="Percent 2 2" xfId="14"/>
    <cellStyle name="Porcentaje" xfId="10" builtinId="5"/>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123825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152400</xdr:rowOff>
        </xdr:from>
        <xdr:to>
          <xdr:col>3</xdr:col>
          <xdr:colOff>647700</xdr:colOff>
          <xdr:row>8</xdr:row>
          <xdr:rowOff>76200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9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MX"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137160</xdr:rowOff>
        </xdr:from>
        <xdr:to>
          <xdr:col>4</xdr:col>
          <xdr:colOff>342900</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9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MX"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152400</xdr:rowOff>
        </xdr:from>
        <xdr:to>
          <xdr:col>3</xdr:col>
          <xdr:colOff>685800</xdr:colOff>
          <xdr:row>9</xdr:row>
          <xdr:rowOff>60960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MX"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152400</xdr:rowOff>
        </xdr:from>
        <xdr:to>
          <xdr:col>4</xdr:col>
          <xdr:colOff>114300</xdr:colOff>
          <xdr:row>10</xdr:row>
          <xdr:rowOff>60960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MX"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Q16"/>
  <sheetViews>
    <sheetView showGridLines="0" zoomScaleNormal="100" workbookViewId="0">
      <selection activeCell="F14" sqref="F14:Q14"/>
    </sheetView>
  </sheetViews>
  <sheetFormatPr baseColWidth="10" defaultColWidth="8.6640625" defaultRowHeight="14.4" x14ac:dyDescent="0.3"/>
  <cols>
    <col min="1" max="1" width="3.5546875" customWidth="1"/>
    <col min="2" max="2" width="1.5546875" customWidth="1"/>
    <col min="5" max="5" width="11.44140625" customWidth="1"/>
    <col min="17" max="17" width="17.44140625" customWidth="1"/>
  </cols>
  <sheetData>
    <row r="1" spans="1:17" ht="55.2" customHeight="1" x14ac:dyDescent="0.3"/>
    <row r="2" spans="1:17" ht="22.8" x14ac:dyDescent="0.4">
      <c r="B2" s="150" t="s">
        <v>0</v>
      </c>
      <c r="C2" s="151"/>
    </row>
    <row r="3" spans="1:17" ht="35.25" customHeight="1" x14ac:dyDescent="0.3">
      <c r="A3" s="152"/>
      <c r="B3" s="152" t="s">
        <v>335</v>
      </c>
    </row>
    <row r="4" spans="1:17" ht="15.6" x14ac:dyDescent="0.3">
      <c r="B4" s="321" t="s">
        <v>1</v>
      </c>
      <c r="C4" s="321"/>
      <c r="D4" s="321"/>
      <c r="E4" s="321"/>
      <c r="F4" s="321"/>
      <c r="G4" s="321"/>
      <c r="H4" s="321"/>
      <c r="I4" s="321"/>
      <c r="J4" s="321"/>
      <c r="K4" s="321"/>
      <c r="L4" s="321"/>
      <c r="M4" s="321"/>
      <c r="N4" s="321"/>
      <c r="O4" s="321"/>
      <c r="P4" s="321"/>
      <c r="Q4" s="321"/>
    </row>
    <row r="5" spans="1:17" ht="30" customHeight="1" x14ac:dyDescent="0.3">
      <c r="B5" s="322" t="s">
        <v>2</v>
      </c>
      <c r="C5" s="323"/>
      <c r="D5" s="323"/>
      <c r="E5" s="323"/>
      <c r="F5" s="323"/>
      <c r="G5" s="323"/>
      <c r="H5" s="323"/>
      <c r="I5" s="323"/>
      <c r="J5" s="323"/>
      <c r="K5" s="323"/>
      <c r="L5" s="323"/>
      <c r="M5" s="323"/>
      <c r="N5" s="323"/>
      <c r="O5" s="323"/>
      <c r="P5" s="323"/>
      <c r="Q5" s="324"/>
    </row>
    <row r="6" spans="1:17" ht="30" customHeight="1" x14ac:dyDescent="0.3">
      <c r="B6" s="325"/>
      <c r="C6" s="326"/>
      <c r="D6" s="326"/>
      <c r="E6" s="326"/>
      <c r="F6" s="326"/>
      <c r="G6" s="326"/>
      <c r="H6" s="326"/>
      <c r="I6" s="326"/>
      <c r="J6" s="326"/>
      <c r="K6" s="326"/>
      <c r="L6" s="326"/>
      <c r="M6" s="326"/>
      <c r="N6" s="326"/>
      <c r="O6" s="326"/>
      <c r="P6" s="326"/>
      <c r="Q6" s="327"/>
    </row>
    <row r="7" spans="1:17" ht="30" customHeight="1" x14ac:dyDescent="0.3">
      <c r="B7" s="325"/>
      <c r="C7" s="326"/>
      <c r="D7" s="326"/>
      <c r="E7" s="326"/>
      <c r="F7" s="326"/>
      <c r="G7" s="326"/>
      <c r="H7" s="326"/>
      <c r="I7" s="326"/>
      <c r="J7" s="326"/>
      <c r="K7" s="326"/>
      <c r="L7" s="326"/>
      <c r="M7" s="326"/>
      <c r="N7" s="326"/>
      <c r="O7" s="326"/>
      <c r="P7" s="326"/>
      <c r="Q7" s="327"/>
    </row>
    <row r="8" spans="1:17" ht="30" customHeight="1" x14ac:dyDescent="0.3">
      <c r="B8" s="328"/>
      <c r="C8" s="329"/>
      <c r="D8" s="329"/>
      <c r="E8" s="329"/>
      <c r="F8" s="329"/>
      <c r="G8" s="329"/>
      <c r="H8" s="329"/>
      <c r="I8" s="329"/>
      <c r="J8" s="329"/>
      <c r="K8" s="329"/>
      <c r="L8" s="329"/>
      <c r="M8" s="329"/>
      <c r="N8" s="329"/>
      <c r="O8" s="329"/>
      <c r="P8" s="329"/>
      <c r="Q8" s="330"/>
    </row>
    <row r="10" spans="1:17" ht="15.6" x14ac:dyDescent="0.3">
      <c r="B10" s="321" t="s">
        <v>3</v>
      </c>
      <c r="C10" s="321"/>
      <c r="D10" s="321"/>
      <c r="E10" s="321"/>
      <c r="F10" s="321"/>
      <c r="G10" s="321"/>
      <c r="H10" s="321"/>
      <c r="I10" s="321"/>
      <c r="J10" s="321"/>
      <c r="K10" s="321"/>
      <c r="L10" s="321"/>
      <c r="M10" s="321"/>
      <c r="N10" s="321"/>
      <c r="O10" s="321"/>
      <c r="P10" s="321"/>
      <c r="Q10" s="321"/>
    </row>
    <row r="11" spans="1:17" x14ac:dyDescent="0.3">
      <c r="B11" s="153"/>
      <c r="C11" s="154"/>
      <c r="Q11" s="155"/>
    </row>
    <row r="12" spans="1:17" x14ac:dyDescent="0.3">
      <c r="B12" s="153"/>
      <c r="C12" s="331" t="s">
        <v>4</v>
      </c>
      <c r="D12" s="331"/>
      <c r="E12" s="331"/>
      <c r="F12" t="s">
        <v>5</v>
      </c>
      <c r="Q12" s="155"/>
    </row>
    <row r="13" spans="1:17" x14ac:dyDescent="0.3">
      <c r="B13" s="153"/>
      <c r="C13" s="332" t="s">
        <v>6</v>
      </c>
      <c r="D13" s="332"/>
      <c r="E13" s="332"/>
      <c r="F13" t="s">
        <v>7</v>
      </c>
      <c r="Q13" s="155"/>
    </row>
    <row r="14" spans="1:17" ht="30" customHeight="1" x14ac:dyDescent="0.3">
      <c r="B14" s="153"/>
      <c r="C14" s="333" t="s">
        <v>8</v>
      </c>
      <c r="D14" s="333"/>
      <c r="E14" s="333"/>
      <c r="F14" s="334" t="s">
        <v>334</v>
      </c>
      <c r="G14" s="334"/>
      <c r="H14" s="334"/>
      <c r="I14" s="334"/>
      <c r="J14" s="334"/>
      <c r="K14" s="334"/>
      <c r="L14" s="334"/>
      <c r="M14" s="334"/>
      <c r="N14" s="334"/>
      <c r="O14" s="334"/>
      <c r="P14" s="334"/>
      <c r="Q14" s="335"/>
    </row>
    <row r="15" spans="1:17" ht="56.25" customHeight="1" x14ac:dyDescent="0.3">
      <c r="B15" s="153"/>
      <c r="C15" s="320" t="s">
        <v>9</v>
      </c>
      <c r="D15" s="320"/>
      <c r="E15" s="320"/>
      <c r="F15" s="202" t="s">
        <v>10</v>
      </c>
      <c r="G15" s="156"/>
      <c r="H15" s="156"/>
      <c r="I15" s="156"/>
      <c r="J15" s="156"/>
      <c r="K15" s="156"/>
      <c r="L15" s="156"/>
      <c r="M15" s="156"/>
      <c r="N15" s="156"/>
      <c r="O15" s="156"/>
      <c r="P15" s="156"/>
      <c r="Q15" s="157"/>
    </row>
    <row r="16" spans="1:17" x14ac:dyDescent="0.3">
      <c r="B16" s="158"/>
      <c r="C16" s="159"/>
      <c r="D16" s="159"/>
      <c r="E16" s="159"/>
      <c r="F16" s="159"/>
      <c r="G16" s="159"/>
      <c r="H16" s="159"/>
      <c r="I16" s="159"/>
      <c r="J16" s="159"/>
      <c r="K16" s="159"/>
      <c r="L16" s="159"/>
      <c r="M16" s="159"/>
      <c r="N16" s="159"/>
      <c r="O16" s="159"/>
      <c r="P16" s="159"/>
      <c r="Q16" s="160"/>
    </row>
  </sheetData>
  <sheetProtection algorithmName="SHA-512" hashValue="NsnbKiv260J0Ys1kWpAqKfWeDUWpNjWAG7/nth9BCURgi1Cb8dLlTlDrAe9Ekg6cVdl0MYBem9DSEBCH9oILMw==" saltValue="THHA8eZaOdocUN1dtkw2hQ==" spinCount="100000" sheet="1" objects="1" scenarios="1"/>
  <mergeCells count="8">
    <mergeCell ref="C15:E15"/>
    <mergeCell ref="B4:Q4"/>
    <mergeCell ref="B5:Q8"/>
    <mergeCell ref="B10:Q10"/>
    <mergeCell ref="C12:E12"/>
    <mergeCell ref="C13:E13"/>
    <mergeCell ref="C14:E14"/>
    <mergeCell ref="F14:Q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39997558519241921"/>
    <pageSetUpPr fitToPage="1"/>
  </sheetPr>
  <dimension ref="A1:HW169"/>
  <sheetViews>
    <sheetView tabSelected="1" topLeftCell="A49" zoomScale="60" zoomScaleNormal="80" workbookViewId="0">
      <selection activeCell="D51" sqref="D51"/>
    </sheetView>
  </sheetViews>
  <sheetFormatPr baseColWidth="10" defaultColWidth="8.6640625" defaultRowHeight="17.399999999999999" x14ac:dyDescent="0.3"/>
  <cols>
    <col min="1" max="1" width="72.5546875" style="126" customWidth="1"/>
    <col min="2" max="2" width="21.5546875" style="123" customWidth="1"/>
    <col min="3" max="3" width="21.6640625" style="123" customWidth="1"/>
    <col min="4" max="4" width="22.44140625" style="123" customWidth="1"/>
    <col min="5" max="5" width="22.6640625" style="123" customWidth="1"/>
    <col min="6" max="6" width="23.6640625" style="123" customWidth="1"/>
    <col min="7" max="7" width="21.5546875" style="123" customWidth="1"/>
    <col min="8" max="8" width="24.33203125" style="123" customWidth="1"/>
    <col min="9" max="9" width="21.5546875" style="123" customWidth="1"/>
    <col min="10" max="10" width="19" style="123" customWidth="1"/>
    <col min="11" max="11" width="21.5546875" style="123" customWidth="1"/>
    <col min="12" max="12" width="21.44140625" style="123" customWidth="1"/>
    <col min="13" max="13" width="20.44140625" style="123" customWidth="1"/>
    <col min="14" max="14" width="14.44140625" style="123" customWidth="1"/>
    <col min="15" max="15" width="13.6640625" style="123" customWidth="1"/>
    <col min="16" max="18" width="14.44140625" style="123" customWidth="1"/>
    <col min="19" max="19" width="13.44140625" style="123" customWidth="1"/>
    <col min="20" max="26" width="14.44140625" style="123" customWidth="1"/>
    <col min="27" max="27" width="15.5546875" style="123" customWidth="1"/>
    <col min="28" max="28" width="16.33203125" style="123" customWidth="1"/>
    <col min="29" max="29" width="16.44140625" style="123" customWidth="1"/>
    <col min="30" max="53" width="14.44140625" style="123" customWidth="1"/>
    <col min="54" max="54" width="18" style="123" customWidth="1"/>
    <col min="55" max="55" width="17.33203125" style="123" customWidth="1"/>
    <col min="56" max="64" width="14.44140625" style="123" customWidth="1"/>
    <col min="65" max="65" width="13.33203125" style="123" customWidth="1"/>
    <col min="66" max="68" width="14.44140625" style="123" customWidth="1"/>
    <col min="69" max="69" width="12.5546875" style="123" customWidth="1"/>
    <col min="70" max="102" width="14.44140625" style="123" customWidth="1"/>
    <col min="103" max="103" width="11.44140625" style="123" customWidth="1"/>
    <col min="104" max="104" width="142.6640625" style="120" customWidth="1"/>
    <col min="105" max="105" width="15.6640625" style="121" customWidth="1"/>
    <col min="106" max="106" width="32" style="121" customWidth="1"/>
    <col min="107" max="107" width="14.6640625" style="122" customWidth="1"/>
    <col min="108" max="108" width="12.44140625" style="122" customWidth="1"/>
    <col min="109" max="109" width="13.33203125" style="122" customWidth="1"/>
    <col min="110" max="110" width="9.44140625" style="122" customWidth="1"/>
    <col min="111" max="193" width="8.6640625" style="122"/>
    <col min="194" max="16384" width="8.6640625" style="121"/>
  </cols>
  <sheetData>
    <row r="1" spans="1:231" s="5" customFormat="1" ht="21" customHeight="1" x14ac:dyDescent="0.3">
      <c r="A1" s="345" t="s">
        <v>11</v>
      </c>
      <c r="B1" s="143"/>
      <c r="C1" s="144"/>
      <c r="D1" s="1"/>
      <c r="E1" s="339" t="s">
        <v>12</v>
      </c>
      <c r="F1" s="340"/>
      <c r="G1" s="340"/>
      <c r="H1" s="340"/>
      <c r="I1" s="340"/>
      <c r="J1" s="340"/>
      <c r="K1" s="341"/>
      <c r="L1" s="2"/>
      <c r="M1" s="143"/>
      <c r="N1" s="143"/>
      <c r="O1" s="14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9" t="s">
        <v>13</v>
      </c>
      <c r="BD1" s="340"/>
      <c r="BE1" s="340"/>
      <c r="BF1" s="340"/>
      <c r="BG1" s="340"/>
      <c r="BH1" s="340"/>
      <c r="BI1" s="341"/>
      <c r="BJ1" s="2"/>
      <c r="BK1" s="143"/>
      <c r="BL1" s="143"/>
      <c r="BM1" s="14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35">
      <c r="A2" s="346"/>
      <c r="B2" s="145"/>
      <c r="C2" s="144"/>
      <c r="D2" s="6"/>
      <c r="E2" s="339" t="s">
        <v>14</v>
      </c>
      <c r="F2" s="340"/>
      <c r="G2" s="340"/>
      <c r="H2" s="340"/>
      <c r="I2" s="340"/>
      <c r="J2" s="340"/>
      <c r="K2" s="341"/>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6"/>
      <c r="AV2" s="143"/>
      <c r="AW2" s="143"/>
      <c r="AX2" s="3"/>
      <c r="AY2" s="3"/>
      <c r="AZ2" s="3"/>
      <c r="BA2" s="3"/>
      <c r="BB2" s="6"/>
      <c r="BC2" s="339" t="s">
        <v>14</v>
      </c>
      <c r="BD2" s="340"/>
      <c r="BE2" s="340"/>
      <c r="BF2" s="340"/>
      <c r="BG2" s="340"/>
      <c r="BH2" s="340"/>
      <c r="BI2" s="341"/>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3">
      <c r="A3" s="7"/>
      <c r="B3" s="143"/>
      <c r="C3" s="143"/>
      <c r="D3" s="143"/>
      <c r="E3" s="143"/>
      <c r="F3" s="143"/>
      <c r="G3" s="143"/>
      <c r="H3" s="143"/>
      <c r="I3" s="143"/>
      <c r="J3" s="143"/>
      <c r="K3" s="143"/>
      <c r="L3" s="143"/>
      <c r="M3" s="143"/>
      <c r="N3" s="143"/>
      <c r="O3" s="143"/>
      <c r="BB3" s="143"/>
      <c r="BC3" s="143"/>
      <c r="BD3" s="143"/>
      <c r="BE3" s="143"/>
      <c r="BF3" s="143"/>
      <c r="BG3" s="143"/>
      <c r="BH3" s="143"/>
      <c r="BI3" s="143"/>
      <c r="BJ3" s="143"/>
      <c r="BK3" s="143"/>
      <c r="BL3" s="143"/>
      <c r="BM3" s="143"/>
      <c r="CZ3" s="4"/>
    </row>
    <row r="4" spans="1:231" s="3" customFormat="1" ht="37.200000000000003" customHeight="1" x14ac:dyDescent="0.3">
      <c r="A4" s="7"/>
      <c r="B4" s="143"/>
      <c r="C4" s="143"/>
      <c r="D4" s="143"/>
      <c r="E4" s="143"/>
      <c r="F4" s="143"/>
      <c r="G4" s="143"/>
      <c r="H4" s="143"/>
      <c r="I4" s="143"/>
      <c r="J4" s="143"/>
      <c r="K4" s="143"/>
      <c r="L4" s="143"/>
      <c r="M4" s="143"/>
      <c r="N4" s="143"/>
      <c r="O4" s="143"/>
      <c r="BB4" s="143"/>
      <c r="BC4" s="143"/>
      <c r="BD4" s="143"/>
      <c r="BE4" s="143"/>
      <c r="BF4" s="143"/>
      <c r="BG4" s="143"/>
      <c r="BH4" s="143"/>
      <c r="BI4" s="143"/>
      <c r="BJ4" s="143"/>
      <c r="BK4" s="143"/>
      <c r="BL4" s="143"/>
      <c r="BM4" s="143"/>
      <c r="CZ4" s="4"/>
    </row>
    <row r="5" spans="1:231" s="3" customFormat="1" ht="31.5" customHeight="1" x14ac:dyDescent="0.3">
      <c r="A5" s="307" t="s">
        <v>15</v>
      </c>
      <c r="B5" s="308">
        <v>1</v>
      </c>
      <c r="C5" s="143"/>
      <c r="D5" s="143"/>
      <c r="E5" s="143"/>
      <c r="F5" s="143"/>
      <c r="G5" s="143"/>
      <c r="H5" s="143"/>
      <c r="I5" s="143"/>
      <c r="J5" s="143"/>
      <c r="K5" s="143"/>
      <c r="L5" s="143"/>
      <c r="M5" s="143"/>
      <c r="N5" s="143"/>
      <c r="O5" s="143"/>
      <c r="BB5" s="143"/>
      <c r="BC5" s="143"/>
      <c r="BD5" s="143"/>
      <c r="BE5" s="143"/>
      <c r="BF5" s="143"/>
      <c r="BG5" s="143"/>
      <c r="BH5" s="143"/>
      <c r="BI5" s="143"/>
      <c r="BJ5" s="143"/>
      <c r="BK5" s="143"/>
      <c r="BL5" s="143"/>
      <c r="BM5" s="143"/>
      <c r="CZ5" s="4"/>
    </row>
    <row r="6" spans="1:231" s="3" customFormat="1" ht="25.5" customHeight="1" x14ac:dyDescent="0.3">
      <c r="A6" s="309" t="s">
        <v>16</v>
      </c>
      <c r="B6" s="143"/>
      <c r="C6" s="143"/>
      <c r="D6" s="143"/>
      <c r="E6" s="143"/>
      <c r="F6" s="143"/>
      <c r="G6" s="143"/>
      <c r="H6" s="143"/>
      <c r="I6" s="143"/>
      <c r="J6" s="143"/>
      <c r="K6" s="143"/>
      <c r="L6" s="143"/>
      <c r="M6" s="143"/>
      <c r="N6" s="143"/>
      <c r="O6" s="143"/>
      <c r="BB6" s="143"/>
      <c r="BC6" s="143"/>
      <c r="BD6" s="143"/>
      <c r="BE6" s="143"/>
      <c r="BF6" s="143"/>
      <c r="BG6" s="143"/>
      <c r="BH6" s="143"/>
      <c r="BI6" s="143"/>
      <c r="BJ6" s="143"/>
      <c r="BK6" s="143"/>
      <c r="BL6" s="143"/>
      <c r="BM6" s="143"/>
      <c r="CZ6" s="4"/>
    </row>
    <row r="7" spans="1:231" s="5" customFormat="1" ht="42" customHeight="1" x14ac:dyDescent="0.25">
      <c r="A7" s="8"/>
      <c r="B7" s="9" t="s">
        <v>17</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18</v>
      </c>
      <c r="DA7" s="9" t="s">
        <v>19</v>
      </c>
      <c r="DB7" s="9" t="s">
        <v>20</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25">
      <c r="A8" s="8" t="s">
        <v>21</v>
      </c>
      <c r="B8" s="13">
        <v>44634</v>
      </c>
      <c r="C8" s="342" t="s">
        <v>22</v>
      </c>
      <c r="D8" s="343"/>
      <c r="E8" s="343"/>
      <c r="F8" s="343"/>
      <c r="G8" s="343"/>
      <c r="H8" s="343"/>
      <c r="I8" s="343"/>
      <c r="J8" s="343"/>
      <c r="K8" s="343"/>
      <c r="L8" s="34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8" t="s">
        <v>23</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25">
      <c r="A9" s="16" t="s">
        <v>24</v>
      </c>
      <c r="B9" s="17"/>
      <c r="C9" s="18">
        <f>B8</f>
        <v>44634</v>
      </c>
      <c r="D9" s="18">
        <f t="shared" ref="D9:BO9" si="2">C10+DATEDIF(DATE(YEAR(C10),MONTH(C10),DAY(C10)),DATE(YEAR(C10),MONTH(C10),DAY(C10)),"d")+1</f>
        <v>44927</v>
      </c>
      <c r="E9" s="18">
        <f t="shared" si="2"/>
        <v>45292</v>
      </c>
      <c r="F9" s="18">
        <f t="shared" si="2"/>
        <v>45658</v>
      </c>
      <c r="G9" s="18">
        <f t="shared" si="2"/>
        <v>46023</v>
      </c>
      <c r="H9" s="18">
        <f t="shared" si="2"/>
        <v>46388</v>
      </c>
      <c r="I9" s="18">
        <f t="shared" si="2"/>
        <v>46753</v>
      </c>
      <c r="J9" s="18">
        <f t="shared" si="2"/>
        <v>47119</v>
      </c>
      <c r="K9" s="18">
        <f t="shared" si="2"/>
        <v>47484</v>
      </c>
      <c r="L9" s="18">
        <f t="shared" si="2"/>
        <v>47849</v>
      </c>
      <c r="M9" s="18">
        <f t="shared" si="2"/>
        <v>48214</v>
      </c>
      <c r="N9" s="18">
        <f t="shared" si="2"/>
        <v>48580</v>
      </c>
      <c r="O9" s="18">
        <f t="shared" si="2"/>
        <v>48945</v>
      </c>
      <c r="P9" s="18">
        <f t="shared" si="2"/>
        <v>49310</v>
      </c>
      <c r="Q9" s="18">
        <f t="shared" si="2"/>
        <v>49675</v>
      </c>
      <c r="R9" s="18">
        <f t="shared" si="2"/>
        <v>50041</v>
      </c>
      <c r="S9" s="18">
        <f t="shared" si="2"/>
        <v>50406</v>
      </c>
      <c r="T9" s="18">
        <f t="shared" si="2"/>
        <v>50771</v>
      </c>
      <c r="U9" s="18">
        <f t="shared" si="2"/>
        <v>51136</v>
      </c>
      <c r="V9" s="18">
        <f t="shared" si="2"/>
        <v>51502</v>
      </c>
      <c r="W9" s="18">
        <f t="shared" si="2"/>
        <v>51867</v>
      </c>
      <c r="X9" s="18">
        <f t="shared" si="2"/>
        <v>52232</v>
      </c>
      <c r="Y9" s="18">
        <f t="shared" si="2"/>
        <v>52597</v>
      </c>
      <c r="Z9" s="18">
        <f t="shared" si="2"/>
        <v>52963</v>
      </c>
      <c r="AA9" s="18">
        <f t="shared" si="2"/>
        <v>53328</v>
      </c>
      <c r="AB9" s="18">
        <f t="shared" si="2"/>
        <v>53693</v>
      </c>
      <c r="AC9" s="18">
        <f t="shared" si="2"/>
        <v>54058</v>
      </c>
      <c r="AD9" s="18">
        <f t="shared" si="2"/>
        <v>54424</v>
      </c>
      <c r="AE9" s="18">
        <f t="shared" si="2"/>
        <v>54789</v>
      </c>
      <c r="AF9" s="18">
        <f t="shared" si="2"/>
        <v>55154</v>
      </c>
      <c r="AG9" s="18">
        <f t="shared" si="2"/>
        <v>55519</v>
      </c>
      <c r="AH9" s="18">
        <f t="shared" si="2"/>
        <v>55885</v>
      </c>
      <c r="AI9" s="18">
        <f t="shared" si="2"/>
        <v>56250</v>
      </c>
      <c r="AJ9" s="18">
        <f t="shared" si="2"/>
        <v>56615</v>
      </c>
      <c r="AK9" s="18">
        <f t="shared" si="2"/>
        <v>56980</v>
      </c>
      <c r="AL9" s="18">
        <f t="shared" si="2"/>
        <v>57346</v>
      </c>
      <c r="AM9" s="18">
        <f t="shared" si="2"/>
        <v>57711</v>
      </c>
      <c r="AN9" s="18">
        <f t="shared" si="2"/>
        <v>58076</v>
      </c>
      <c r="AO9" s="18">
        <f t="shared" si="2"/>
        <v>58441</v>
      </c>
      <c r="AP9" s="18">
        <f t="shared" si="2"/>
        <v>58807</v>
      </c>
      <c r="AQ9" s="18">
        <f t="shared" si="2"/>
        <v>59172</v>
      </c>
      <c r="AR9" s="18">
        <f t="shared" si="2"/>
        <v>59537</v>
      </c>
      <c r="AS9" s="18">
        <f t="shared" si="2"/>
        <v>59902</v>
      </c>
      <c r="AT9" s="18">
        <f t="shared" si="2"/>
        <v>60268</v>
      </c>
      <c r="AU9" s="18">
        <f t="shared" si="2"/>
        <v>60633</v>
      </c>
      <c r="AV9" s="18">
        <f t="shared" si="2"/>
        <v>60998</v>
      </c>
      <c r="AW9" s="18">
        <f t="shared" si="2"/>
        <v>61363</v>
      </c>
      <c r="AX9" s="18">
        <f t="shared" si="2"/>
        <v>61729</v>
      </c>
      <c r="AY9" s="18">
        <f t="shared" si="2"/>
        <v>62094</v>
      </c>
      <c r="AZ9" s="18">
        <f t="shared" si="2"/>
        <v>62459</v>
      </c>
      <c r="BA9" s="18">
        <f t="shared" si="2"/>
        <v>62824</v>
      </c>
      <c r="BB9" s="18">
        <f t="shared" si="2"/>
        <v>63190</v>
      </c>
      <c r="BC9" s="18">
        <f t="shared" si="2"/>
        <v>63555</v>
      </c>
      <c r="BD9" s="18">
        <f t="shared" si="2"/>
        <v>63920</v>
      </c>
      <c r="BE9" s="18">
        <f t="shared" si="2"/>
        <v>64285</v>
      </c>
      <c r="BF9" s="18">
        <f t="shared" si="2"/>
        <v>64651</v>
      </c>
      <c r="BG9" s="18">
        <f t="shared" si="2"/>
        <v>65016</v>
      </c>
      <c r="BH9" s="18">
        <f t="shared" si="2"/>
        <v>65381</v>
      </c>
      <c r="BI9" s="18">
        <f t="shared" si="2"/>
        <v>65746</v>
      </c>
      <c r="BJ9" s="18">
        <f t="shared" si="2"/>
        <v>66112</v>
      </c>
      <c r="BK9" s="18">
        <f t="shared" si="2"/>
        <v>66477</v>
      </c>
      <c r="BL9" s="18">
        <f t="shared" si="2"/>
        <v>66842</v>
      </c>
      <c r="BM9" s="18">
        <f t="shared" si="2"/>
        <v>67207</v>
      </c>
      <c r="BN9" s="18">
        <f t="shared" si="2"/>
        <v>67573</v>
      </c>
      <c r="BO9" s="18">
        <f t="shared" si="2"/>
        <v>67938</v>
      </c>
      <c r="BP9" s="18">
        <f t="shared" ref="BP9:CX9" si="3">BO10+DATEDIF(DATE(YEAR(BO10),MONTH(BO10),DAY(BO10)),DATE(YEAR(BO10),MONTH(BO10),DAY(BO10)),"d")+1</f>
        <v>68303</v>
      </c>
      <c r="BQ9" s="18">
        <f t="shared" si="3"/>
        <v>68668</v>
      </c>
      <c r="BR9" s="18">
        <f t="shared" si="3"/>
        <v>69034</v>
      </c>
      <c r="BS9" s="18">
        <f t="shared" si="3"/>
        <v>69399</v>
      </c>
      <c r="BT9" s="18">
        <f t="shared" si="3"/>
        <v>69764</v>
      </c>
      <c r="BU9" s="18">
        <f t="shared" si="3"/>
        <v>70129</v>
      </c>
      <c r="BV9" s="18">
        <f t="shared" si="3"/>
        <v>70495</v>
      </c>
      <c r="BW9" s="18">
        <f t="shared" si="3"/>
        <v>70860</v>
      </c>
      <c r="BX9" s="18">
        <f t="shared" si="3"/>
        <v>71225</v>
      </c>
      <c r="BY9" s="18">
        <f t="shared" si="3"/>
        <v>71590</v>
      </c>
      <c r="BZ9" s="18">
        <f t="shared" si="3"/>
        <v>71956</v>
      </c>
      <c r="CA9" s="18">
        <f t="shared" si="3"/>
        <v>72321</v>
      </c>
      <c r="CB9" s="18">
        <f t="shared" si="3"/>
        <v>72686</v>
      </c>
      <c r="CC9" s="18">
        <f t="shared" si="3"/>
        <v>73051</v>
      </c>
      <c r="CD9" s="18">
        <f t="shared" si="3"/>
        <v>73416</v>
      </c>
      <c r="CE9" s="18">
        <f t="shared" si="3"/>
        <v>73781</v>
      </c>
      <c r="CF9" s="18">
        <f t="shared" si="3"/>
        <v>74146</v>
      </c>
      <c r="CG9" s="18">
        <f t="shared" si="3"/>
        <v>74511</v>
      </c>
      <c r="CH9" s="18">
        <f t="shared" si="3"/>
        <v>74877</v>
      </c>
      <c r="CI9" s="18">
        <f t="shared" si="3"/>
        <v>75242</v>
      </c>
      <c r="CJ9" s="18">
        <f t="shared" si="3"/>
        <v>75607</v>
      </c>
      <c r="CK9" s="18">
        <f t="shared" si="3"/>
        <v>75972</v>
      </c>
      <c r="CL9" s="18">
        <f t="shared" si="3"/>
        <v>76338</v>
      </c>
      <c r="CM9" s="18">
        <f t="shared" si="3"/>
        <v>76703</v>
      </c>
      <c r="CN9" s="18">
        <f t="shared" si="3"/>
        <v>77068</v>
      </c>
      <c r="CO9" s="18">
        <f t="shared" si="3"/>
        <v>77433</v>
      </c>
      <c r="CP9" s="18">
        <f t="shared" si="3"/>
        <v>77799</v>
      </c>
      <c r="CQ9" s="18">
        <f t="shared" si="3"/>
        <v>78164</v>
      </c>
      <c r="CR9" s="18">
        <f t="shared" si="3"/>
        <v>78529</v>
      </c>
      <c r="CS9" s="18">
        <f t="shared" si="3"/>
        <v>78894</v>
      </c>
      <c r="CT9" s="18">
        <f t="shared" si="3"/>
        <v>79260</v>
      </c>
      <c r="CU9" s="18">
        <f t="shared" si="3"/>
        <v>79625</v>
      </c>
      <c r="CV9" s="18">
        <f t="shared" si="3"/>
        <v>79990</v>
      </c>
      <c r="CW9" s="18">
        <f t="shared" si="3"/>
        <v>80355</v>
      </c>
      <c r="CX9" s="18">
        <f t="shared" si="3"/>
        <v>80721</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25">
      <c r="A10" s="16" t="s">
        <v>25</v>
      </c>
      <c r="B10" s="17"/>
      <c r="C10" s="13">
        <v>44926</v>
      </c>
      <c r="D10" s="18">
        <f t="shared" ref="D10:AU10" si="4">D9+DATEDIF(DATE(YEAR(D9),MONTH(D9),DAY(D9)),DATE(YEAR(D9)+1,MONTH(D9),DAY(D9)),"d")-1</f>
        <v>45291</v>
      </c>
      <c r="E10" s="18">
        <f t="shared" si="4"/>
        <v>45657</v>
      </c>
      <c r="F10" s="18">
        <f t="shared" si="4"/>
        <v>46022</v>
      </c>
      <c r="G10" s="18">
        <f t="shared" si="4"/>
        <v>46387</v>
      </c>
      <c r="H10" s="18">
        <f t="shared" si="4"/>
        <v>46752</v>
      </c>
      <c r="I10" s="18">
        <f t="shared" si="4"/>
        <v>47118</v>
      </c>
      <c r="J10" s="18">
        <f t="shared" si="4"/>
        <v>47483</v>
      </c>
      <c r="K10" s="18">
        <f t="shared" si="4"/>
        <v>47848</v>
      </c>
      <c r="L10" s="18">
        <f t="shared" si="4"/>
        <v>48213</v>
      </c>
      <c r="M10" s="18">
        <f t="shared" si="4"/>
        <v>48579</v>
      </c>
      <c r="N10" s="18">
        <f t="shared" si="4"/>
        <v>48944</v>
      </c>
      <c r="O10" s="18">
        <f t="shared" si="4"/>
        <v>49309</v>
      </c>
      <c r="P10" s="18">
        <f t="shared" si="4"/>
        <v>49674</v>
      </c>
      <c r="Q10" s="18">
        <f t="shared" si="4"/>
        <v>50040</v>
      </c>
      <c r="R10" s="18">
        <f t="shared" si="4"/>
        <v>50405</v>
      </c>
      <c r="S10" s="18">
        <f t="shared" si="4"/>
        <v>50770</v>
      </c>
      <c r="T10" s="18">
        <f t="shared" si="4"/>
        <v>51135</v>
      </c>
      <c r="U10" s="18">
        <f t="shared" si="4"/>
        <v>51501</v>
      </c>
      <c r="V10" s="18">
        <f t="shared" si="4"/>
        <v>51866</v>
      </c>
      <c r="W10" s="18">
        <f t="shared" si="4"/>
        <v>52231</v>
      </c>
      <c r="X10" s="18">
        <f t="shared" si="4"/>
        <v>52596</v>
      </c>
      <c r="Y10" s="18">
        <f t="shared" si="4"/>
        <v>52962</v>
      </c>
      <c r="Z10" s="18">
        <f t="shared" si="4"/>
        <v>53327</v>
      </c>
      <c r="AA10" s="18">
        <f t="shared" si="4"/>
        <v>53692</v>
      </c>
      <c r="AB10" s="18">
        <f t="shared" si="4"/>
        <v>54057</v>
      </c>
      <c r="AC10" s="18">
        <f t="shared" si="4"/>
        <v>54423</v>
      </c>
      <c r="AD10" s="18">
        <f t="shared" si="4"/>
        <v>54788</v>
      </c>
      <c r="AE10" s="18">
        <f t="shared" si="4"/>
        <v>55153</v>
      </c>
      <c r="AF10" s="18">
        <f t="shared" si="4"/>
        <v>55518</v>
      </c>
      <c r="AG10" s="18">
        <f t="shared" si="4"/>
        <v>55884</v>
      </c>
      <c r="AH10" s="18">
        <f t="shared" si="4"/>
        <v>56249</v>
      </c>
      <c r="AI10" s="18">
        <f t="shared" si="4"/>
        <v>56614</v>
      </c>
      <c r="AJ10" s="18">
        <f t="shared" si="4"/>
        <v>56979</v>
      </c>
      <c r="AK10" s="18">
        <f t="shared" si="4"/>
        <v>57345</v>
      </c>
      <c r="AL10" s="18">
        <f t="shared" si="4"/>
        <v>57710</v>
      </c>
      <c r="AM10" s="18">
        <f t="shared" si="4"/>
        <v>58075</v>
      </c>
      <c r="AN10" s="18">
        <f t="shared" si="4"/>
        <v>58440</v>
      </c>
      <c r="AO10" s="18">
        <f t="shared" si="4"/>
        <v>58806</v>
      </c>
      <c r="AP10" s="18">
        <f t="shared" si="4"/>
        <v>59171</v>
      </c>
      <c r="AQ10" s="18">
        <f t="shared" si="4"/>
        <v>59536</v>
      </c>
      <c r="AR10" s="18">
        <f t="shared" si="4"/>
        <v>59901</v>
      </c>
      <c r="AS10" s="18">
        <f t="shared" si="4"/>
        <v>60267</v>
      </c>
      <c r="AT10" s="18">
        <f t="shared" si="4"/>
        <v>60632</v>
      </c>
      <c r="AU10" s="18">
        <f t="shared" si="4"/>
        <v>60997</v>
      </c>
      <c r="AV10" s="18">
        <f>AV9+DATEDIF(DATE(YEAR(AV9),MONTH(AV9),DAY(AV9)),DATE(YEAR(AV9)+1,MONTH(AV9),DAY(AV9)),"d")-1</f>
        <v>61362</v>
      </c>
      <c r="AW10" s="18">
        <f>AW9+DATEDIF(DATE(YEAR(AW9),MONTH(AW9),DAY(AW9)),DATE(YEAR(AW9)+1,MONTH(AW9),DAY(AW9)),"d")-1</f>
        <v>61728</v>
      </c>
      <c r="AX10" s="18">
        <f>AX9+DATEDIF(DATE(YEAR(AX9),MONTH(AX9),DAY(AX9)),DATE(YEAR(AX9)+1,MONTH(AX9),DAY(AX9)),"d")-1</f>
        <v>62093</v>
      </c>
      <c r="AY10" s="18">
        <f>AY9+DATEDIF(DATE(YEAR(AY9),MONTH(AY9),DAY(AY9)),DATE(YEAR(AY9)+1,MONTH(AY9),DAY(AY9)),"d")-1</f>
        <v>62458</v>
      </c>
      <c r="AZ10" s="18">
        <f>AZ9+DATEDIF(DATE(YEAR(AZ9),MONTH(AZ9),DAY(AZ9)),DATE(YEAR(AZ9)+1,MONTH(AZ9),DAY(AZ9)),"d")-1</f>
        <v>62823</v>
      </c>
      <c r="BA10" s="18">
        <f t="shared" ref="BA10:CX10" si="5">BA9+DATEDIF(DATE(YEAR(BA9),MONTH(BA9),DAY(BA9)),DATE(YEAR(BA9)+1,MONTH(BA9),DAY(BA9)),"d")-1</f>
        <v>63189</v>
      </c>
      <c r="BB10" s="18">
        <f t="shared" si="5"/>
        <v>63554</v>
      </c>
      <c r="BC10" s="18">
        <f t="shared" si="5"/>
        <v>63919</v>
      </c>
      <c r="BD10" s="18">
        <f t="shared" si="5"/>
        <v>64284</v>
      </c>
      <c r="BE10" s="18">
        <f t="shared" si="5"/>
        <v>64650</v>
      </c>
      <c r="BF10" s="18">
        <f t="shared" si="5"/>
        <v>65015</v>
      </c>
      <c r="BG10" s="18">
        <f t="shared" si="5"/>
        <v>65380</v>
      </c>
      <c r="BH10" s="18">
        <f t="shared" si="5"/>
        <v>65745</v>
      </c>
      <c r="BI10" s="18">
        <f t="shared" si="5"/>
        <v>66111</v>
      </c>
      <c r="BJ10" s="18">
        <f t="shared" si="5"/>
        <v>66476</v>
      </c>
      <c r="BK10" s="18">
        <f t="shared" si="5"/>
        <v>66841</v>
      </c>
      <c r="BL10" s="18">
        <f t="shared" si="5"/>
        <v>67206</v>
      </c>
      <c r="BM10" s="18">
        <f t="shared" si="5"/>
        <v>67572</v>
      </c>
      <c r="BN10" s="18">
        <f t="shared" si="5"/>
        <v>67937</v>
      </c>
      <c r="BO10" s="18">
        <f t="shared" si="5"/>
        <v>68302</v>
      </c>
      <c r="BP10" s="18">
        <f t="shared" si="5"/>
        <v>68667</v>
      </c>
      <c r="BQ10" s="18">
        <f t="shared" si="5"/>
        <v>69033</v>
      </c>
      <c r="BR10" s="18">
        <f t="shared" si="5"/>
        <v>69398</v>
      </c>
      <c r="BS10" s="18">
        <f t="shared" si="5"/>
        <v>69763</v>
      </c>
      <c r="BT10" s="18">
        <f t="shared" si="5"/>
        <v>70128</v>
      </c>
      <c r="BU10" s="18">
        <f t="shared" si="5"/>
        <v>70494</v>
      </c>
      <c r="BV10" s="18">
        <f t="shared" si="5"/>
        <v>70859</v>
      </c>
      <c r="BW10" s="18">
        <f t="shared" si="5"/>
        <v>71224</v>
      </c>
      <c r="BX10" s="18">
        <f t="shared" si="5"/>
        <v>71589</v>
      </c>
      <c r="BY10" s="18">
        <f t="shared" si="5"/>
        <v>71955</v>
      </c>
      <c r="BZ10" s="18">
        <f t="shared" si="5"/>
        <v>72320</v>
      </c>
      <c r="CA10" s="18">
        <f t="shared" si="5"/>
        <v>72685</v>
      </c>
      <c r="CB10" s="18">
        <f t="shared" si="5"/>
        <v>73050</v>
      </c>
      <c r="CC10" s="18">
        <f t="shared" si="5"/>
        <v>73415</v>
      </c>
      <c r="CD10" s="18">
        <f t="shared" si="5"/>
        <v>73780</v>
      </c>
      <c r="CE10" s="18">
        <f t="shared" si="5"/>
        <v>74145</v>
      </c>
      <c r="CF10" s="18">
        <f t="shared" si="5"/>
        <v>74510</v>
      </c>
      <c r="CG10" s="18">
        <f t="shared" si="5"/>
        <v>74876</v>
      </c>
      <c r="CH10" s="18">
        <f t="shared" si="5"/>
        <v>75241</v>
      </c>
      <c r="CI10" s="18">
        <f t="shared" si="5"/>
        <v>75606</v>
      </c>
      <c r="CJ10" s="18">
        <f t="shared" si="5"/>
        <v>75971</v>
      </c>
      <c r="CK10" s="18">
        <f t="shared" si="5"/>
        <v>76337</v>
      </c>
      <c r="CL10" s="18">
        <f t="shared" si="5"/>
        <v>76702</v>
      </c>
      <c r="CM10" s="18">
        <f t="shared" si="5"/>
        <v>77067</v>
      </c>
      <c r="CN10" s="18">
        <f t="shared" si="5"/>
        <v>77432</v>
      </c>
      <c r="CO10" s="18">
        <f t="shared" si="5"/>
        <v>77798</v>
      </c>
      <c r="CP10" s="18">
        <f t="shared" si="5"/>
        <v>78163</v>
      </c>
      <c r="CQ10" s="18">
        <f t="shared" si="5"/>
        <v>78528</v>
      </c>
      <c r="CR10" s="18">
        <f t="shared" si="5"/>
        <v>78893</v>
      </c>
      <c r="CS10" s="18">
        <f t="shared" si="5"/>
        <v>79259</v>
      </c>
      <c r="CT10" s="18">
        <f t="shared" si="5"/>
        <v>79624</v>
      </c>
      <c r="CU10" s="18">
        <f t="shared" si="5"/>
        <v>79989</v>
      </c>
      <c r="CV10" s="18">
        <f t="shared" si="5"/>
        <v>80354</v>
      </c>
      <c r="CW10" s="18">
        <f t="shared" si="5"/>
        <v>80720</v>
      </c>
      <c r="CX10" s="18">
        <f t="shared" si="5"/>
        <v>81085</v>
      </c>
      <c r="CY10" s="20"/>
      <c r="CZ10" s="129" t="s">
        <v>26</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25">
      <c r="A11" s="16" t="s">
        <v>27</v>
      </c>
      <c r="B11" s="21"/>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7" t="s">
        <v>28</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25">
      <c r="A12" s="135" t="s">
        <v>29</v>
      </c>
      <c r="B12" s="136">
        <v>16730150</v>
      </c>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5"/>
      <c r="CZ12" s="26" t="s">
        <v>30</v>
      </c>
      <c r="DA12" s="27" t="s">
        <v>31</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25">
      <c r="A13" s="28" t="s">
        <v>32</v>
      </c>
      <c r="B13" s="29"/>
      <c r="C13" s="312">
        <v>17011930</v>
      </c>
      <c r="D13" s="312">
        <v>17369490</v>
      </c>
      <c r="E13" s="312">
        <v>17697910</v>
      </c>
      <c r="F13" s="230"/>
      <c r="G13" s="230"/>
      <c r="H13" s="230"/>
      <c r="I13" s="230"/>
      <c r="J13" s="230"/>
      <c r="K13" s="230"/>
      <c r="L13" s="230"/>
      <c r="M13" s="230"/>
      <c r="N13" s="2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33</v>
      </c>
      <c r="DA13" s="31">
        <v>5.0999999999999996</v>
      </c>
      <c r="DB13" s="32" t="s">
        <v>34</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25">
      <c r="A14" s="23" t="s">
        <v>35</v>
      </c>
      <c r="B14" s="35">
        <v>4.3799999999999999E-2</v>
      </c>
      <c r="C14" s="313">
        <v>3.7100000000000001E-2</v>
      </c>
      <c r="D14" s="313">
        <v>3.6999999999999998E-2</v>
      </c>
      <c r="E14" s="313">
        <v>3.6900000000000002E-2</v>
      </c>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7"/>
      <c r="CZ14" s="26" t="s">
        <v>36</v>
      </c>
      <c r="DA14" s="31" t="s">
        <v>37</v>
      </c>
      <c r="DB14" s="32" t="s">
        <v>38</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1" customFormat="1" ht="32.25" customHeight="1" x14ac:dyDescent="0.25">
      <c r="A15" s="38" t="s">
        <v>39</v>
      </c>
      <c r="B15" s="35"/>
      <c r="C15" s="212">
        <f>IF(C14&lt;=(VLOOKUP('Hoja De Calculo'!$B$5,TSE!$A$1:$B$17,2,TRUE)),0,IF(AND(20%&gt;=C14,C14&gt;(VLOOKUP('Hoja De Calculo'!$B$5,TSE!$A$1:$B$17,2,TRUE))),(C14-(VLOOKUP('Hoja De Calculo'!$B$5,TSE!$A$1:$B$17,2,TRUE))),IF(C14&gt;20%,100%,0)))</f>
        <v>0</v>
      </c>
      <c r="D15" s="212">
        <f>IF(D14&lt;=(VLOOKUP('Hoja De Calculo'!$B$5,TSE!$A$1:$B$17,2,TRUE)),0,IF(AND(20%&gt;=D14,D14&gt;(VLOOKUP('Hoja De Calculo'!$B$5,TSE!$A$1:$B$17,2,TRUE))),(D14-(VLOOKUP('Hoja De Calculo'!$B$5,TSE!$A$1:$B$17,2,TRUE))),IF(D14&gt;20%,100%,0)))</f>
        <v>0</v>
      </c>
      <c r="E15" s="212">
        <f>IF(E14&lt;=(VLOOKUP('Hoja De Calculo'!$B$5,TSE!$A$1:$B$17,2,TRUE)),0,IF(AND(20%&gt;=E14,E14&gt;(VLOOKUP('Hoja De Calculo'!$B$5,TSE!$A$1:$B$17,2,TRUE))),(E14-(VLOOKUP('Hoja De Calculo'!$B$5,TSE!$A$1:$B$17,2,TRUE))),IF(E14&gt;20%,100%,0)))</f>
        <v>0</v>
      </c>
      <c r="F15" s="212">
        <f>IF(F14&lt;=(VLOOKUP('Hoja De Calculo'!$B$5,TSE!$A$1:$B$17,2,TRUE)),0,IF(AND(20%&gt;=F14,F14&gt;(VLOOKUP('Hoja De Calculo'!$B$5,TSE!$A$1:$B$17,2,TRUE))),(F14-(VLOOKUP('Hoja De Calculo'!$B$5,TSE!$A$1:$B$17,2,TRUE))),IF(F14&gt;20%,100%,0)))</f>
        <v>0</v>
      </c>
      <c r="G15" s="212">
        <f>IF(G14&lt;=(VLOOKUP('Hoja De Calculo'!$B$5,TSE!$A$1:$B$17,2,TRUE)),0,IF(AND(20%&gt;=G14,G14&gt;(VLOOKUP('Hoja De Calculo'!$B$5,TSE!$A$1:$B$17,2,TRUE))),(G14-(VLOOKUP('Hoja De Calculo'!$B$5,TSE!$A$1:$B$17,2,TRUE))),IF(G14&gt;20%,100%,0)))</f>
        <v>0</v>
      </c>
      <c r="H15" s="212">
        <f>IF(H14&lt;=(VLOOKUP('Hoja De Calculo'!$B$5,TSE!$A$1:$B$17,2,TRUE)),0,IF(AND(20%&gt;=H14,H14&gt;(VLOOKUP('Hoja De Calculo'!$B$5,TSE!$A$1:$B$17,2,TRUE))),(H14-(VLOOKUP('Hoja De Calculo'!$B$5,TSE!$A$1:$B$17,2,TRUE))),IF(H14&gt;20%,100%,0)))</f>
        <v>0</v>
      </c>
      <c r="I15" s="212">
        <f>IF(I14&lt;=(VLOOKUP('Hoja De Calculo'!$B$5,TSE!$A$1:$B$17,2,TRUE)),0,IF(AND(20%&gt;=I14,I14&gt;(VLOOKUP('Hoja De Calculo'!$B$5,TSE!$A$1:$B$17,2,TRUE))),(I14-(VLOOKUP('Hoja De Calculo'!$B$5,TSE!$A$1:$B$17,2,TRUE))),IF(I14&gt;20%,100%,0)))</f>
        <v>0</v>
      </c>
      <c r="J15" s="212">
        <f>IF(J14&lt;=(VLOOKUP('Hoja De Calculo'!$B$5,TSE!$A$1:$B$17,2,TRUE)),0,IF(AND(20%&gt;=J14,J14&gt;(VLOOKUP('Hoja De Calculo'!$B$5,TSE!$A$1:$B$17,2,TRUE))),(J14-(VLOOKUP('Hoja De Calculo'!$B$5,TSE!$A$1:$B$17,2,TRUE))),IF(J14&gt;20%,100%,0)))</f>
        <v>0</v>
      </c>
      <c r="K15" s="212">
        <f>IF(K14&lt;=(VLOOKUP('Hoja De Calculo'!$B$5,TSE!$A$1:$B$17,2,TRUE)),0,IF(AND(20%&gt;=K14,K14&gt;(VLOOKUP('Hoja De Calculo'!$B$5,TSE!$A$1:$B$17,2,TRUE))),(K14-(VLOOKUP('Hoja De Calculo'!$B$5,TSE!$A$1:$B$17,2,TRUE))),IF(K14&gt;20%,100%,0)))</f>
        <v>0</v>
      </c>
      <c r="L15" s="212">
        <f>IF(L14&lt;=(VLOOKUP('Hoja De Calculo'!$B$5,TSE!$A$1:$B$17,2,TRUE)),0,IF(AND(20%&gt;=L14,L14&gt;(VLOOKUP('Hoja De Calculo'!$B$5,TSE!$A$1:$B$17,2,TRUE))),(L14-(VLOOKUP('Hoja De Calculo'!$B$5,TSE!$A$1:$B$17,2,TRUE))),IF(L14&gt;20%,100%,0)))</f>
        <v>0</v>
      </c>
      <c r="M15" s="212">
        <f>IF(M14&lt;=(VLOOKUP('Hoja De Calculo'!$B$5,TSE!$A$1:$B$17,2,TRUE)),0,IF(AND(20%&gt;=M14,M14&gt;(VLOOKUP('Hoja De Calculo'!$B$5,TSE!$A$1:$B$17,2,TRUE))),(M14-(VLOOKUP('Hoja De Calculo'!$B$5,TSE!$A$1:$B$17,2,TRUE))),IF(M14&gt;20%,100%,0)))</f>
        <v>0</v>
      </c>
      <c r="N15" s="212">
        <f>IF(N14&lt;=(VLOOKUP('Hoja De Calculo'!$B$5,TSE!$A$1:$B$17,2,TRUE)),0,IF(AND(20%&gt;=N14,N14&gt;(VLOOKUP('Hoja De Calculo'!$B$5,TSE!$A$1:$B$17,2,TRUE))),(N14-(VLOOKUP('Hoja De Calculo'!$B$5,TSE!$A$1:$B$17,2,TRUE))),IF(N14&gt;20%,100%,0)))</f>
        <v>0</v>
      </c>
      <c r="O15" s="212">
        <f>IF(O14&lt;=(VLOOKUP('Hoja De Calculo'!$B$5,TSE!$A$1:$B$17,2,TRUE)),0,IF(AND(20%&gt;=O14,O14&gt;(VLOOKUP('Hoja De Calculo'!$B$5,TSE!$A$1:$B$17,2,TRUE))),(O14-(VLOOKUP('Hoja De Calculo'!$B$5,TSE!$A$1:$B$17,2,TRUE))),IF(O14&gt;20%,100%,0)))</f>
        <v>0</v>
      </c>
      <c r="P15" s="212">
        <f>IF(P14&lt;=(VLOOKUP('Hoja De Calculo'!$B$5,TSE!$A$1:$B$17,2,TRUE)),0,IF(AND(20%&gt;=P14,P14&gt;(VLOOKUP('Hoja De Calculo'!$B$5,TSE!$A$1:$B$17,2,TRUE))),(P14-(VLOOKUP('Hoja De Calculo'!$B$5,TSE!$A$1:$B$17,2,TRUE))),IF(P14&gt;20%,100%,0)))</f>
        <v>0</v>
      </c>
      <c r="Q15" s="212">
        <f>IF(Q14&lt;=(VLOOKUP('Hoja De Calculo'!$B$5,TSE!$A$1:$B$17,2,TRUE)),0,IF(AND(20%&gt;=Q14,Q14&gt;(VLOOKUP('Hoja De Calculo'!$B$5,TSE!$A$1:$B$17,2,TRUE))),(Q14-(VLOOKUP('Hoja De Calculo'!$B$5,TSE!$A$1:$B$17,2,TRUE))),IF(Q14&gt;20%,100%,0)))</f>
        <v>0</v>
      </c>
      <c r="R15" s="212">
        <f>IF(R14&lt;=(VLOOKUP('Hoja De Calculo'!$B$5,TSE!$A$1:$B$17,2,TRUE)),0,IF(AND(20%&gt;=R14,R14&gt;(VLOOKUP('Hoja De Calculo'!$B$5,TSE!$A$1:$B$17,2,TRUE))),(R14-(VLOOKUP('Hoja De Calculo'!$B$5,TSE!$A$1:$B$17,2,TRUE))),IF(R14&gt;20%,100%,0)))</f>
        <v>0</v>
      </c>
      <c r="S15" s="212">
        <f>IF(S14&lt;=(VLOOKUP('Hoja De Calculo'!$B$5,TSE!$A$1:$B$17,2,TRUE)),0,IF(AND(20%&gt;=S14,S14&gt;(VLOOKUP('Hoja De Calculo'!$B$5,TSE!$A$1:$B$17,2,TRUE))),(S14-(VLOOKUP('Hoja De Calculo'!$B$5,TSE!$A$1:$B$17,2,TRUE))),IF(S14&gt;20%,100%,0)))</f>
        <v>0</v>
      </c>
      <c r="T15" s="212">
        <f>IF(T14&lt;=(VLOOKUP('Hoja De Calculo'!$B$5,TSE!$A$1:$B$17,2,TRUE)),0,IF(AND(20%&gt;=T14,T14&gt;(VLOOKUP('Hoja De Calculo'!$B$5,TSE!$A$1:$B$17,2,TRUE))),(T14-(VLOOKUP('Hoja De Calculo'!$B$5,TSE!$A$1:$B$17,2,TRUE))),IF(T14&gt;20%,100%,0)))</f>
        <v>0</v>
      </c>
      <c r="U15" s="212">
        <f>IF(U14&lt;=(VLOOKUP('Hoja De Calculo'!$B$5,TSE!$A$1:$B$17,2,TRUE)),0,IF(AND(20%&gt;=U14,U14&gt;(VLOOKUP('Hoja De Calculo'!$B$5,TSE!$A$1:$B$17,2,TRUE))),(U14-(VLOOKUP('Hoja De Calculo'!$B$5,TSE!$A$1:$B$17,2,TRUE))),IF(U14&gt;20%,100%,0)))</f>
        <v>0</v>
      </c>
      <c r="V15" s="212">
        <f>IF(V14&lt;=(VLOOKUP('Hoja De Calculo'!$B$5,TSE!$A$1:$B$17,2,TRUE)),0,IF(AND(20%&gt;=V14,V14&gt;(VLOOKUP('Hoja De Calculo'!$B$5,TSE!$A$1:$B$17,2,TRUE))),(V14-(VLOOKUP('Hoja De Calculo'!$B$5,TSE!$A$1:$B$17,2,TRUE))),IF(V14&gt;20%,100%,0)))</f>
        <v>0</v>
      </c>
      <c r="W15" s="212">
        <f>IF(W14&lt;=(VLOOKUP('Hoja De Calculo'!$B$5,TSE!$A$1:$B$17,2,TRUE)),0,IF(AND(20%&gt;=W14,W14&gt;(VLOOKUP('Hoja De Calculo'!$B$5,TSE!$A$1:$B$17,2,TRUE))),(W14-(VLOOKUP('Hoja De Calculo'!$B$5,TSE!$A$1:$B$17,2,TRUE))),IF(W14&gt;20%,100%,0)))</f>
        <v>0</v>
      </c>
      <c r="X15" s="212">
        <f>IF(X14&lt;=(VLOOKUP('Hoja De Calculo'!$B$5,TSE!$A$1:$B$17,2,TRUE)),0,IF(AND(20%&gt;=X14,X14&gt;(VLOOKUP('Hoja De Calculo'!$B$5,TSE!$A$1:$B$17,2,TRUE))),(X14-(VLOOKUP('Hoja De Calculo'!$B$5,TSE!$A$1:$B$17,2,TRUE))),IF(X14&gt;20%,100%,0)))</f>
        <v>0</v>
      </c>
      <c r="Y15" s="212">
        <f>IF(Y14&lt;=(VLOOKUP('Hoja De Calculo'!$B$5,TSE!$A$1:$B$17,2,TRUE)),0,IF(AND(20%&gt;=Y14,Y14&gt;(VLOOKUP('Hoja De Calculo'!$B$5,TSE!$A$1:$B$17,2,TRUE))),(Y14-(VLOOKUP('Hoja De Calculo'!$B$5,TSE!$A$1:$B$17,2,TRUE))),IF(Y14&gt;20%,100%,0)))</f>
        <v>0</v>
      </c>
      <c r="Z15" s="212">
        <f>IF(Z14&lt;=(VLOOKUP('Hoja De Calculo'!$B$5,TSE!$A$1:$B$17,2,TRUE)),0,IF(AND(20%&gt;=Z14,Z14&gt;(VLOOKUP('Hoja De Calculo'!$B$5,TSE!$A$1:$B$17,2,TRUE))),(Z14-(VLOOKUP('Hoja De Calculo'!$B$5,TSE!$A$1:$B$17,2,TRUE))),IF(Z14&gt;20%,100%,0)))</f>
        <v>0</v>
      </c>
      <c r="AA15" s="212">
        <f>IF(AA14&lt;=(VLOOKUP('Hoja De Calculo'!$B$5,TSE!$A$1:$B$17,2,TRUE)),0,IF(AND(20%&gt;=AA14,AA14&gt;(VLOOKUP('Hoja De Calculo'!$B$5,TSE!$A$1:$B$17,2,TRUE))),(AA14-(VLOOKUP('Hoja De Calculo'!$B$5,TSE!$A$1:$B$17,2,TRUE))),IF(AA14&gt;20%,100%,0)))</f>
        <v>0</v>
      </c>
      <c r="AB15" s="212">
        <f>IF(AB14&lt;=(VLOOKUP('Hoja De Calculo'!$B$5,TSE!$A$1:$B$17,2,TRUE)),0,IF(AND(20%&gt;=AB14,AB14&gt;(VLOOKUP('Hoja De Calculo'!$B$5,TSE!$A$1:$B$17,2,TRUE))),(AB14-(VLOOKUP('Hoja De Calculo'!$B$5,TSE!$A$1:$B$17,2,TRUE))),IF(AB14&gt;20%,100%,0)))</f>
        <v>0</v>
      </c>
      <c r="AC15" s="212">
        <f>IF(AC14&lt;=(VLOOKUP('Hoja De Calculo'!$B$5,TSE!$A$1:$B$17,2,TRUE)),0,IF(AND(20%&gt;=AC14,AC14&gt;(VLOOKUP('Hoja De Calculo'!$B$5,TSE!$A$1:$B$17,2,TRUE))),(AC14-(VLOOKUP('Hoja De Calculo'!$B$5,TSE!$A$1:$B$17,2,TRUE))),IF(AC14&gt;20%,100%,0)))</f>
        <v>0</v>
      </c>
      <c r="AD15" s="212">
        <f>IF(AD14&lt;=(VLOOKUP('Hoja De Calculo'!$B$5,TSE!$A$1:$B$17,2,TRUE)),0,IF(AND(20%&gt;=AD14,AD14&gt;(VLOOKUP('Hoja De Calculo'!$B$5,TSE!$A$1:$B$17,2,TRUE))),(AD14-(VLOOKUP('Hoja De Calculo'!$B$5,TSE!$A$1:$B$17,2,TRUE))),IF(AD14&gt;20%,100%,0)))</f>
        <v>0</v>
      </c>
      <c r="AE15" s="212">
        <f>IF(AE14&lt;=(VLOOKUP('Hoja De Calculo'!$B$5,TSE!$A$1:$B$17,2,TRUE)),0,IF(AND(20%&gt;=AE14,AE14&gt;(VLOOKUP('Hoja De Calculo'!$B$5,TSE!$A$1:$B$17,2,TRUE))),(AE14-(VLOOKUP('Hoja De Calculo'!$B$5,TSE!$A$1:$B$17,2,TRUE))),IF(AE14&gt;20%,100%,0)))</f>
        <v>0</v>
      </c>
      <c r="AF15" s="212">
        <f>IF(AF14&lt;=(VLOOKUP('Hoja De Calculo'!$B$5,TSE!$A$1:$B$17,2,TRUE)),0,IF(AND(20%&gt;=AF14,AF14&gt;(VLOOKUP('Hoja De Calculo'!$B$5,TSE!$A$1:$B$17,2,TRUE))),(AF14-(VLOOKUP('Hoja De Calculo'!$B$5,TSE!$A$1:$B$17,2,TRUE))),IF(AF14&gt;20%,100%,0)))</f>
        <v>0</v>
      </c>
      <c r="AG15" s="212">
        <f>IF(AG14&lt;=(VLOOKUP('Hoja De Calculo'!$B$5,TSE!$A$1:$B$17,2,TRUE)),0,IF(AND(20%&gt;=AG14,AG14&gt;(VLOOKUP('Hoja De Calculo'!$B$5,TSE!$A$1:$B$17,2,TRUE))),(AG14-(VLOOKUP('Hoja De Calculo'!$B$5,TSE!$A$1:$B$17,2,TRUE))),IF(AG14&gt;20%,100%,0)))</f>
        <v>0</v>
      </c>
      <c r="AH15" s="212">
        <f>IF(AH14&lt;=(VLOOKUP('Hoja De Calculo'!$B$5,TSE!$A$1:$B$17,2,TRUE)),0,IF(AND(20%&gt;=AH14,AH14&gt;(VLOOKUP('Hoja De Calculo'!$B$5,TSE!$A$1:$B$17,2,TRUE))),(AH14-(VLOOKUP('Hoja De Calculo'!$B$5,TSE!$A$1:$B$17,2,TRUE))),IF(AH14&gt;20%,100%,0)))</f>
        <v>0</v>
      </c>
      <c r="AI15" s="212">
        <f>IF(AI14&lt;=(VLOOKUP('Hoja De Calculo'!$B$5,TSE!$A$1:$B$17,2,TRUE)),0,IF(AND(20%&gt;=AI14,AI14&gt;(VLOOKUP('Hoja De Calculo'!$B$5,TSE!$A$1:$B$17,2,TRUE))),(AI14-(VLOOKUP('Hoja De Calculo'!$B$5,TSE!$A$1:$B$17,2,TRUE))),IF(AI14&gt;20%,100%,0)))</f>
        <v>0</v>
      </c>
      <c r="AJ15" s="212">
        <f>IF(AJ14&lt;=(VLOOKUP('Hoja De Calculo'!$B$5,TSE!$A$1:$B$17,2,TRUE)),0,IF(AND(20%&gt;=AJ14,AJ14&gt;(VLOOKUP('Hoja De Calculo'!$B$5,TSE!$A$1:$B$17,2,TRUE))),(AJ14-(VLOOKUP('Hoja De Calculo'!$B$5,TSE!$A$1:$B$17,2,TRUE))),IF(AJ14&gt;20%,100%,0)))</f>
        <v>0</v>
      </c>
      <c r="AK15" s="212">
        <f>IF(AK14&lt;=(VLOOKUP('Hoja De Calculo'!$B$5,TSE!$A$1:$B$17,2,TRUE)),0,IF(AND(20%&gt;=AK14,AK14&gt;(VLOOKUP('Hoja De Calculo'!$B$5,TSE!$A$1:$B$17,2,TRUE))),(AK14-(VLOOKUP('Hoja De Calculo'!$B$5,TSE!$A$1:$B$17,2,TRUE))),IF(AK14&gt;20%,100%,0)))</f>
        <v>0</v>
      </c>
      <c r="AL15" s="212">
        <f>IF(AL14&lt;=(VLOOKUP('Hoja De Calculo'!$B$5,TSE!$A$1:$B$17,2,TRUE)),0,IF(AND(20%&gt;=AL14,AL14&gt;(VLOOKUP('Hoja De Calculo'!$B$5,TSE!$A$1:$B$17,2,TRUE))),(AL14-(VLOOKUP('Hoja De Calculo'!$B$5,TSE!$A$1:$B$17,2,TRUE))),IF(AL14&gt;20%,100%,0)))</f>
        <v>0</v>
      </c>
      <c r="AM15" s="212">
        <f>IF(AM14&lt;=(VLOOKUP('Hoja De Calculo'!$B$5,TSE!$A$1:$B$17,2,TRUE)),0,IF(AND(20%&gt;=AM14,AM14&gt;(VLOOKUP('Hoja De Calculo'!$B$5,TSE!$A$1:$B$17,2,TRUE))),(AM14-(VLOOKUP('Hoja De Calculo'!$B$5,TSE!$A$1:$B$17,2,TRUE))),IF(AM14&gt;20%,100%,0)))</f>
        <v>0</v>
      </c>
      <c r="AN15" s="212">
        <f>IF(AN14&lt;=(VLOOKUP('Hoja De Calculo'!$B$5,TSE!$A$1:$B$17,2,TRUE)),0,IF(AND(20%&gt;=AN14,AN14&gt;(VLOOKUP('Hoja De Calculo'!$B$5,TSE!$A$1:$B$17,2,TRUE))),(AN14-(VLOOKUP('Hoja De Calculo'!$B$5,TSE!$A$1:$B$17,2,TRUE))),IF(AN14&gt;20%,100%,0)))</f>
        <v>0</v>
      </c>
      <c r="AO15" s="212">
        <f>IF(AO14&lt;=(VLOOKUP('Hoja De Calculo'!$B$5,TSE!$A$1:$B$17,2,TRUE)),0,IF(AND(20%&gt;=AO14,AO14&gt;(VLOOKUP('Hoja De Calculo'!$B$5,TSE!$A$1:$B$17,2,TRUE))),(AO14-(VLOOKUP('Hoja De Calculo'!$B$5,TSE!$A$1:$B$17,2,TRUE))),IF(AO14&gt;20%,100%,0)))</f>
        <v>0</v>
      </c>
      <c r="AP15" s="212">
        <f>IF(AP14&lt;=(VLOOKUP('Hoja De Calculo'!$B$5,TSE!$A$1:$B$17,2,TRUE)),0,IF(AND(20%&gt;=AP14,AP14&gt;(VLOOKUP('Hoja De Calculo'!$B$5,TSE!$A$1:$B$17,2,TRUE))),(AP14-(VLOOKUP('Hoja De Calculo'!$B$5,TSE!$A$1:$B$17,2,TRUE))),IF(AP14&gt;20%,100%,0)))</f>
        <v>0</v>
      </c>
      <c r="AQ15" s="212">
        <f>IF(AQ14&lt;=(VLOOKUP('Hoja De Calculo'!$B$5,TSE!$A$1:$B$17,2,TRUE)),0,IF(AND(20%&gt;=AQ14,AQ14&gt;(VLOOKUP('Hoja De Calculo'!$B$5,TSE!$A$1:$B$17,2,TRUE))),(AQ14-(VLOOKUP('Hoja De Calculo'!$B$5,TSE!$A$1:$B$17,2,TRUE))),IF(AQ14&gt;20%,100%,0)))</f>
        <v>0</v>
      </c>
      <c r="AR15" s="212">
        <f>IF(AR14&lt;=(VLOOKUP('Hoja De Calculo'!$B$5,TSE!$A$1:$B$17,2,TRUE)),0,IF(AND(20%&gt;=AR14,AR14&gt;(VLOOKUP('Hoja De Calculo'!$B$5,TSE!$A$1:$B$17,2,TRUE))),(AR14-(VLOOKUP('Hoja De Calculo'!$B$5,TSE!$A$1:$B$17,2,TRUE))),IF(AR14&gt;20%,100%,0)))</f>
        <v>0</v>
      </c>
      <c r="AS15" s="212">
        <f>IF(AS14&lt;=(VLOOKUP('Hoja De Calculo'!$B$5,TSE!$A$1:$B$17,2,TRUE)),0,IF(AND(20%&gt;=AS14,AS14&gt;(VLOOKUP('Hoja De Calculo'!$B$5,TSE!$A$1:$B$17,2,TRUE))),(AS14-(VLOOKUP('Hoja De Calculo'!$B$5,TSE!$A$1:$B$17,2,TRUE))),IF(AS14&gt;20%,100%,0)))</f>
        <v>0</v>
      </c>
      <c r="AT15" s="212">
        <f>IF(AT14&lt;=(VLOOKUP('Hoja De Calculo'!$B$5,TSE!$A$1:$B$17,2,TRUE)),0,IF(AND(20%&gt;=AT14,AT14&gt;(VLOOKUP('Hoja De Calculo'!$B$5,TSE!$A$1:$B$17,2,TRUE))),(AT14-(VLOOKUP('Hoja De Calculo'!$B$5,TSE!$A$1:$B$17,2,TRUE))),IF(AT14&gt;20%,100%,0)))</f>
        <v>0</v>
      </c>
      <c r="AU15" s="212">
        <f>IF(AU14&lt;=(VLOOKUP('Hoja De Calculo'!$B$5,TSE!$A$1:$B$17,2,TRUE)),0,IF(AND(20%&gt;=AU14,AU14&gt;(VLOOKUP('Hoja De Calculo'!$B$5,TSE!$A$1:$B$17,2,TRUE))),(AU14-(VLOOKUP('Hoja De Calculo'!$B$5,TSE!$A$1:$B$17,2,TRUE))),IF(AU14&gt;20%,100%,0)))</f>
        <v>0</v>
      </c>
      <c r="AV15" s="212">
        <f>IF(AV14&lt;=(VLOOKUP('Hoja De Calculo'!$B$5,TSE!$A$1:$B$17,2,TRUE)),0,IF(AND(20%&gt;=AV14,AV14&gt;(VLOOKUP('Hoja De Calculo'!$B$5,TSE!$A$1:$B$17,2,TRUE))),(AV14-(VLOOKUP('Hoja De Calculo'!$B$5,TSE!$A$1:$B$17,2,TRUE))),IF(AV14&gt;20%,100%,0)))</f>
        <v>0</v>
      </c>
      <c r="AW15" s="212">
        <f>IF(AW14&lt;=(VLOOKUP('Hoja De Calculo'!$B$5,TSE!$A$1:$B$17,2,TRUE)),0,IF(AND(20%&gt;=AW14,AW14&gt;(VLOOKUP('Hoja De Calculo'!$B$5,TSE!$A$1:$B$17,2,TRUE))),(AW14-(VLOOKUP('Hoja De Calculo'!$B$5,TSE!$A$1:$B$17,2,TRUE))),IF(AW14&gt;20%,100%,0)))</f>
        <v>0</v>
      </c>
      <c r="AX15" s="212">
        <f>IF(AX14&lt;=(VLOOKUP('Hoja De Calculo'!$B$5,TSE!$A$1:$B$17,2,TRUE)),0,IF(AND(20%&gt;=AX14,AX14&gt;(VLOOKUP('Hoja De Calculo'!$B$5,TSE!$A$1:$B$17,2,TRUE))),(AX14-(VLOOKUP('Hoja De Calculo'!$B$5,TSE!$A$1:$B$17,2,TRUE))),IF(AX14&gt;20%,100%,0)))</f>
        <v>0</v>
      </c>
      <c r="AY15" s="212">
        <f>IF(AY14&lt;=(VLOOKUP('Hoja De Calculo'!$B$5,TSE!$A$1:$B$17,2,TRUE)),0,IF(AND(20%&gt;=AY14,AY14&gt;(VLOOKUP('Hoja De Calculo'!$B$5,TSE!$A$1:$B$17,2,TRUE))),(AY14-(VLOOKUP('Hoja De Calculo'!$B$5,TSE!$A$1:$B$17,2,TRUE))),IF(AY14&gt;20%,100%,0)))</f>
        <v>0</v>
      </c>
      <c r="AZ15" s="212">
        <f>IF(AZ14&lt;=(VLOOKUP('Hoja De Calculo'!$B$5,TSE!$A$1:$B$17,2,TRUE)),0,IF(AND(20%&gt;=AZ14,AZ14&gt;(VLOOKUP('Hoja De Calculo'!$B$5,TSE!$A$1:$B$17,2,TRUE))),(AZ14-(VLOOKUP('Hoja De Calculo'!$B$5,TSE!$A$1:$B$17,2,TRUE))),IF(AZ14&gt;20%,100%,0)))</f>
        <v>0</v>
      </c>
      <c r="BA15" s="212">
        <f>IF(BA14&lt;=(VLOOKUP('Hoja De Calculo'!$B$5,TSE!$A$1:$B$17,2,TRUE)),0,IF(AND(20%&gt;=BA14,BA14&gt;(VLOOKUP('Hoja De Calculo'!$B$5,TSE!$A$1:$B$17,2,TRUE))),(BA14-(VLOOKUP('Hoja De Calculo'!$B$5,TSE!$A$1:$B$17,2,TRUE))),IF(BA14&gt;20%,100%,0)))</f>
        <v>0</v>
      </c>
      <c r="BB15" s="212">
        <f>IF(BB14&lt;=(VLOOKUP('Hoja De Calculo'!$B$5,TSE!$A$1:$B$17,2,TRUE)),0,IF(AND(20%&gt;=BB14,BB14&gt;(VLOOKUP('Hoja De Calculo'!$B$5,TSE!$A$1:$B$17,2,TRUE))),(BB14-(VLOOKUP('Hoja De Calculo'!$B$5,TSE!$A$1:$B$17,2,TRUE))),IF(BB14&gt;20%,100%,0)))</f>
        <v>0</v>
      </c>
      <c r="BC15" s="212">
        <f>IF(BC14&lt;=(VLOOKUP('Hoja De Calculo'!$B$5,TSE!$A$1:$B$17,2,TRUE)),0,IF(AND(20%&gt;=BC14,BC14&gt;(VLOOKUP('Hoja De Calculo'!$B$5,TSE!$A$1:$B$17,2,TRUE))),(BC14-(VLOOKUP('Hoja De Calculo'!$B$5,TSE!$A$1:$B$17,2,TRUE))),IF(BC14&gt;20%,100%,0)))</f>
        <v>0</v>
      </c>
      <c r="BD15" s="212">
        <f>IF(BD14&lt;=(VLOOKUP('Hoja De Calculo'!$B$5,TSE!$A$1:$B$17,2,TRUE)),0,IF(AND(20%&gt;=BD14,BD14&gt;(VLOOKUP('Hoja De Calculo'!$B$5,TSE!$A$1:$B$17,2,TRUE))),(BD14-(VLOOKUP('Hoja De Calculo'!$B$5,TSE!$A$1:$B$17,2,TRUE))),IF(BD14&gt;20%,100%,0)))</f>
        <v>0</v>
      </c>
      <c r="BE15" s="212">
        <f>IF(BE14&lt;=(VLOOKUP('Hoja De Calculo'!$B$5,TSE!$A$1:$B$17,2,TRUE)),0,IF(AND(20%&gt;=BE14,BE14&gt;(VLOOKUP('Hoja De Calculo'!$B$5,TSE!$A$1:$B$17,2,TRUE))),(BE14-(VLOOKUP('Hoja De Calculo'!$B$5,TSE!$A$1:$B$17,2,TRUE))),IF(BE14&gt;20%,100%,0)))</f>
        <v>0</v>
      </c>
      <c r="BF15" s="212">
        <f>IF(BF14&lt;=(VLOOKUP('Hoja De Calculo'!$B$5,TSE!$A$1:$B$17,2,TRUE)),0,IF(AND(20%&gt;=BF14,BF14&gt;(VLOOKUP('Hoja De Calculo'!$B$5,TSE!$A$1:$B$17,2,TRUE))),(BF14-(VLOOKUP('Hoja De Calculo'!$B$5,TSE!$A$1:$B$17,2,TRUE))),IF(BF14&gt;20%,100%,0)))</f>
        <v>0</v>
      </c>
      <c r="BG15" s="212">
        <f>IF(BG14&lt;=(VLOOKUP('Hoja De Calculo'!$B$5,TSE!$A$1:$B$17,2,TRUE)),0,IF(AND(20%&gt;=BG14,BG14&gt;(VLOOKUP('Hoja De Calculo'!$B$5,TSE!$A$1:$B$17,2,TRUE))),(BG14-(VLOOKUP('Hoja De Calculo'!$B$5,TSE!$A$1:$B$17,2,TRUE))),IF(BG14&gt;20%,100%,0)))</f>
        <v>0</v>
      </c>
      <c r="BH15" s="212">
        <f>IF(BH14&lt;=(VLOOKUP('Hoja De Calculo'!$B$5,TSE!$A$1:$B$17,2,TRUE)),0,IF(AND(20%&gt;=BH14,BH14&gt;(VLOOKUP('Hoja De Calculo'!$B$5,TSE!$A$1:$B$17,2,TRUE))),(BH14-(VLOOKUP('Hoja De Calculo'!$B$5,TSE!$A$1:$B$17,2,TRUE))),IF(BH14&gt;20%,100%,0)))</f>
        <v>0</v>
      </c>
      <c r="BI15" s="212">
        <f>IF(BI14&lt;=(VLOOKUP('Hoja De Calculo'!$B$5,TSE!$A$1:$B$17,2,TRUE)),0,IF(AND(20%&gt;=BI14,BI14&gt;(VLOOKUP('Hoja De Calculo'!$B$5,TSE!$A$1:$B$17,2,TRUE))),(BI14-(VLOOKUP('Hoja De Calculo'!$B$5,TSE!$A$1:$B$17,2,TRUE))),IF(BI14&gt;20%,100%,0)))</f>
        <v>0</v>
      </c>
      <c r="BJ15" s="212">
        <f>IF(BJ14&lt;=(VLOOKUP('Hoja De Calculo'!$B$5,TSE!$A$1:$B$17,2,TRUE)),0,IF(AND(20%&gt;=BJ14,BJ14&gt;(VLOOKUP('Hoja De Calculo'!$B$5,TSE!$A$1:$B$17,2,TRUE))),(BJ14-(VLOOKUP('Hoja De Calculo'!$B$5,TSE!$A$1:$B$17,2,TRUE))),IF(BJ14&gt;20%,100%,0)))</f>
        <v>0</v>
      </c>
      <c r="BK15" s="212">
        <f>IF(BK14&lt;=(VLOOKUP('Hoja De Calculo'!$B$5,TSE!$A$1:$B$17,2,TRUE)),0,IF(AND(20%&gt;=BK14,BK14&gt;(VLOOKUP('Hoja De Calculo'!$B$5,TSE!$A$1:$B$17,2,TRUE))),(BK14-(VLOOKUP('Hoja De Calculo'!$B$5,TSE!$A$1:$B$17,2,TRUE))),IF(BK14&gt;20%,100%,0)))</f>
        <v>0</v>
      </c>
      <c r="BL15" s="212">
        <f>IF(BL14&lt;=(VLOOKUP('Hoja De Calculo'!$B$5,TSE!$A$1:$B$17,2,TRUE)),0,IF(AND(20%&gt;=BL14,BL14&gt;(VLOOKUP('Hoja De Calculo'!$B$5,TSE!$A$1:$B$17,2,TRUE))),(BL14-(VLOOKUP('Hoja De Calculo'!$B$5,TSE!$A$1:$B$17,2,TRUE))),IF(BL14&gt;20%,100%,0)))</f>
        <v>0</v>
      </c>
      <c r="BM15" s="212">
        <f>IF(BM14&lt;=(VLOOKUP('Hoja De Calculo'!$B$5,TSE!$A$1:$B$17,2,TRUE)),0,IF(AND(20%&gt;=BM14,BM14&gt;(VLOOKUP('Hoja De Calculo'!$B$5,TSE!$A$1:$B$17,2,TRUE))),(BM14-(VLOOKUP('Hoja De Calculo'!$B$5,TSE!$A$1:$B$17,2,TRUE))),IF(BM14&gt;20%,100%,0)))</f>
        <v>0</v>
      </c>
      <c r="BN15" s="212">
        <f>IF(BN14&lt;=(VLOOKUP('Hoja De Calculo'!$B$5,TSE!$A$1:$B$17,2,TRUE)),0,IF(AND(20%&gt;=BN14,BN14&gt;(VLOOKUP('Hoja De Calculo'!$B$5,TSE!$A$1:$B$17,2,TRUE))),(BN14-(VLOOKUP('Hoja De Calculo'!$B$5,TSE!$A$1:$B$17,2,TRUE))),IF(BN14&gt;20%,100%,0)))</f>
        <v>0</v>
      </c>
      <c r="BO15" s="212">
        <f>IF(BO14&lt;=(VLOOKUP('Hoja De Calculo'!$B$5,TSE!$A$1:$B$17,2,TRUE)),0,IF(AND(20%&gt;=BO14,BO14&gt;(VLOOKUP('Hoja De Calculo'!$B$5,TSE!$A$1:$B$17,2,TRUE))),(BO14-(VLOOKUP('Hoja De Calculo'!$B$5,TSE!$A$1:$B$17,2,TRUE))),IF(BO14&gt;20%,100%,0)))</f>
        <v>0</v>
      </c>
      <c r="BP15" s="212">
        <f>IF(BP14&lt;=(VLOOKUP('Hoja De Calculo'!$B$5,TSE!$A$1:$B$17,2,TRUE)),0,IF(AND(20%&gt;=BP14,BP14&gt;(VLOOKUP('Hoja De Calculo'!$B$5,TSE!$A$1:$B$17,2,TRUE))),(BP14-(VLOOKUP('Hoja De Calculo'!$B$5,TSE!$A$1:$B$17,2,TRUE))),IF(BP14&gt;20%,100%,0)))</f>
        <v>0</v>
      </c>
      <c r="BQ15" s="212">
        <f>IF(BQ14&lt;=(VLOOKUP('Hoja De Calculo'!$B$5,TSE!$A$1:$B$17,2,TRUE)),0,IF(AND(20%&gt;=BQ14,BQ14&gt;(VLOOKUP('Hoja De Calculo'!$B$5,TSE!$A$1:$B$17,2,TRUE))),(BQ14-(VLOOKUP('Hoja De Calculo'!$B$5,TSE!$A$1:$B$17,2,TRUE))),IF(BQ14&gt;20%,100%,0)))</f>
        <v>0</v>
      </c>
      <c r="BR15" s="212">
        <f>IF(BR14&lt;=(VLOOKUP('Hoja De Calculo'!$B$5,TSE!$A$1:$B$17,2,TRUE)),0,IF(AND(20%&gt;=BR14,BR14&gt;(VLOOKUP('Hoja De Calculo'!$B$5,TSE!$A$1:$B$17,2,TRUE))),(BR14-(VLOOKUP('Hoja De Calculo'!$B$5,TSE!$A$1:$B$17,2,TRUE))),IF(BR14&gt;20%,100%,0)))</f>
        <v>0</v>
      </c>
      <c r="BS15" s="212">
        <f>IF(BS14&lt;=(VLOOKUP('Hoja De Calculo'!$B$5,TSE!$A$1:$B$17,2,TRUE)),0,IF(AND(20%&gt;=BS14,BS14&gt;(VLOOKUP('Hoja De Calculo'!$B$5,TSE!$A$1:$B$17,2,TRUE))),(BS14-(VLOOKUP('Hoja De Calculo'!$B$5,TSE!$A$1:$B$17,2,TRUE))),IF(BS14&gt;20%,100%,0)))</f>
        <v>0</v>
      </c>
      <c r="BT15" s="212">
        <f>IF(BT14&lt;=(VLOOKUP('Hoja De Calculo'!$B$5,TSE!$A$1:$B$17,2,TRUE)),0,IF(AND(20%&gt;=BT14,BT14&gt;(VLOOKUP('Hoja De Calculo'!$B$5,TSE!$A$1:$B$17,2,TRUE))),(BT14-(VLOOKUP('Hoja De Calculo'!$B$5,TSE!$A$1:$B$17,2,TRUE))),IF(BT14&gt;20%,100%,0)))</f>
        <v>0</v>
      </c>
      <c r="BU15" s="212">
        <f>IF(BU14&lt;=(VLOOKUP('Hoja De Calculo'!$B$5,TSE!$A$1:$B$17,2,TRUE)),0,IF(AND(20%&gt;=BU14,BU14&gt;(VLOOKUP('Hoja De Calculo'!$B$5,TSE!$A$1:$B$17,2,TRUE))),(BU14-(VLOOKUP('Hoja De Calculo'!$B$5,TSE!$A$1:$B$17,2,TRUE))),IF(BU14&gt;20%,100%,0)))</f>
        <v>0</v>
      </c>
      <c r="BV15" s="212">
        <f>IF(BV14&lt;=(VLOOKUP('Hoja De Calculo'!$B$5,TSE!$A$1:$B$17,2,TRUE)),0,IF(AND(20%&gt;=BV14,BV14&gt;(VLOOKUP('Hoja De Calculo'!$B$5,TSE!$A$1:$B$17,2,TRUE))),(BV14-(VLOOKUP('Hoja De Calculo'!$B$5,TSE!$A$1:$B$17,2,TRUE))),IF(BV14&gt;20%,100%,0)))</f>
        <v>0</v>
      </c>
      <c r="BW15" s="212">
        <f>IF(BW14&lt;=(VLOOKUP('Hoja De Calculo'!$B$5,TSE!$A$1:$B$17,2,TRUE)),0,IF(AND(20%&gt;=BW14,BW14&gt;(VLOOKUP('Hoja De Calculo'!$B$5,TSE!$A$1:$B$17,2,TRUE))),(BW14-(VLOOKUP('Hoja De Calculo'!$B$5,TSE!$A$1:$B$17,2,TRUE))),IF(BW14&gt;20%,100%,0)))</f>
        <v>0</v>
      </c>
      <c r="BX15" s="212">
        <f>IF(BX14&lt;=(VLOOKUP('Hoja De Calculo'!$B$5,TSE!$A$1:$B$17,2,TRUE)),0,IF(AND(20%&gt;=BX14,BX14&gt;(VLOOKUP('Hoja De Calculo'!$B$5,TSE!$A$1:$B$17,2,TRUE))),(BX14-(VLOOKUP('Hoja De Calculo'!$B$5,TSE!$A$1:$B$17,2,TRUE))),IF(BX14&gt;20%,100%,0)))</f>
        <v>0</v>
      </c>
      <c r="BY15" s="212">
        <f>IF(BY14&lt;=(VLOOKUP('Hoja De Calculo'!$B$5,TSE!$A$1:$B$17,2,TRUE)),0,IF(AND(20%&gt;=BY14,BY14&gt;(VLOOKUP('Hoja De Calculo'!$B$5,TSE!$A$1:$B$17,2,TRUE))),(BY14-(VLOOKUP('Hoja De Calculo'!$B$5,TSE!$A$1:$B$17,2,TRUE))),IF(BY14&gt;20%,100%,0)))</f>
        <v>0</v>
      </c>
      <c r="BZ15" s="212">
        <f>IF(BZ14&lt;=(VLOOKUP('Hoja De Calculo'!$B$5,TSE!$A$1:$B$17,2,TRUE)),0,IF(AND(20%&gt;=BZ14,BZ14&gt;(VLOOKUP('Hoja De Calculo'!$B$5,TSE!$A$1:$B$17,2,TRUE))),(BZ14-(VLOOKUP('Hoja De Calculo'!$B$5,TSE!$A$1:$B$17,2,TRUE))),IF(BZ14&gt;20%,100%,0)))</f>
        <v>0</v>
      </c>
      <c r="CA15" s="212">
        <f>IF(CA14&lt;=(VLOOKUP('Hoja De Calculo'!$B$5,TSE!$A$1:$B$17,2,TRUE)),0,IF(AND(20%&gt;=CA14,CA14&gt;(VLOOKUP('Hoja De Calculo'!$B$5,TSE!$A$1:$B$17,2,TRUE))),(CA14-(VLOOKUP('Hoja De Calculo'!$B$5,TSE!$A$1:$B$17,2,TRUE))),IF(CA14&gt;20%,100%,0)))</f>
        <v>0</v>
      </c>
      <c r="CB15" s="212">
        <f>IF(CB14&lt;=(VLOOKUP('Hoja De Calculo'!$B$5,TSE!$A$1:$B$17,2,TRUE)),0,IF(AND(20%&gt;=CB14,CB14&gt;(VLOOKUP('Hoja De Calculo'!$B$5,TSE!$A$1:$B$17,2,TRUE))),(CB14-(VLOOKUP('Hoja De Calculo'!$B$5,TSE!$A$1:$B$17,2,TRUE))),IF(CB14&gt;20%,100%,0)))</f>
        <v>0</v>
      </c>
      <c r="CC15" s="212">
        <f>IF(CC14&lt;=(VLOOKUP('Hoja De Calculo'!$B$5,TSE!$A$1:$B$17,2,TRUE)),0,IF(AND(20%&gt;=CC14,CC14&gt;(VLOOKUP('Hoja De Calculo'!$B$5,TSE!$A$1:$B$17,2,TRUE))),(CC14-(VLOOKUP('Hoja De Calculo'!$B$5,TSE!$A$1:$B$17,2,TRUE))),IF(CC14&gt;20%,100%,0)))</f>
        <v>0</v>
      </c>
      <c r="CD15" s="212">
        <f>IF(CD14&lt;=(VLOOKUP('Hoja De Calculo'!$B$5,TSE!$A$1:$B$17,2,TRUE)),0,IF(AND(20%&gt;=CD14,CD14&gt;(VLOOKUP('Hoja De Calculo'!$B$5,TSE!$A$1:$B$17,2,TRUE))),(CD14-(VLOOKUP('Hoja De Calculo'!$B$5,TSE!$A$1:$B$17,2,TRUE))),IF(CD14&gt;20%,100%,0)))</f>
        <v>0</v>
      </c>
      <c r="CE15" s="212">
        <f>IF(CE14&lt;=(VLOOKUP('Hoja De Calculo'!$B$5,TSE!$A$1:$B$17,2,TRUE)),0,IF(AND(20%&gt;=CE14,CE14&gt;(VLOOKUP('Hoja De Calculo'!$B$5,TSE!$A$1:$B$17,2,TRUE))),(CE14-(VLOOKUP('Hoja De Calculo'!$B$5,TSE!$A$1:$B$17,2,TRUE))),IF(CE14&gt;20%,100%,0)))</f>
        <v>0</v>
      </c>
      <c r="CF15" s="212">
        <f>IF(CF14&lt;=(VLOOKUP('Hoja De Calculo'!$B$5,TSE!$A$1:$B$17,2,TRUE)),0,IF(AND(20%&gt;=CF14,CF14&gt;(VLOOKUP('Hoja De Calculo'!$B$5,TSE!$A$1:$B$17,2,TRUE))),(CF14-(VLOOKUP('Hoja De Calculo'!$B$5,TSE!$A$1:$B$17,2,TRUE))),IF(CF14&gt;20%,100%,0)))</f>
        <v>0</v>
      </c>
      <c r="CG15" s="212">
        <f>IF(CG14&lt;=(VLOOKUP('Hoja De Calculo'!$B$5,TSE!$A$1:$B$17,2,TRUE)),0,IF(AND(20%&gt;=CG14,CG14&gt;(VLOOKUP('Hoja De Calculo'!$B$5,TSE!$A$1:$B$17,2,TRUE))),(CG14-(VLOOKUP('Hoja De Calculo'!$B$5,TSE!$A$1:$B$17,2,TRUE))),IF(CG14&gt;20%,100%,0)))</f>
        <v>0</v>
      </c>
      <c r="CH15" s="212">
        <f>IF(CH14&lt;=(VLOOKUP('Hoja De Calculo'!$B$5,TSE!$A$1:$B$17,2,TRUE)),0,IF(AND(20%&gt;=CH14,CH14&gt;(VLOOKUP('Hoja De Calculo'!$B$5,TSE!$A$1:$B$17,2,TRUE))),(CH14-(VLOOKUP('Hoja De Calculo'!$B$5,TSE!$A$1:$B$17,2,TRUE))),IF(CH14&gt;20%,100%,0)))</f>
        <v>0</v>
      </c>
      <c r="CI15" s="212">
        <f>IF(CI14&lt;=(VLOOKUP('Hoja De Calculo'!$B$5,TSE!$A$1:$B$17,2,TRUE)),0,IF(AND(20%&gt;=CI14,CI14&gt;(VLOOKUP('Hoja De Calculo'!$B$5,TSE!$A$1:$B$17,2,TRUE))),(CI14-(VLOOKUP('Hoja De Calculo'!$B$5,TSE!$A$1:$B$17,2,TRUE))),IF(CI14&gt;20%,100%,0)))</f>
        <v>0</v>
      </c>
      <c r="CJ15" s="212">
        <f>IF(CJ14&lt;=(VLOOKUP('Hoja De Calculo'!$B$5,TSE!$A$1:$B$17,2,TRUE)),0,IF(AND(20%&gt;=CJ14,CJ14&gt;(VLOOKUP('Hoja De Calculo'!$B$5,TSE!$A$1:$B$17,2,TRUE))),(CJ14-(VLOOKUP('Hoja De Calculo'!$B$5,TSE!$A$1:$B$17,2,TRUE))),IF(CJ14&gt;20%,100%,0)))</f>
        <v>0</v>
      </c>
      <c r="CK15" s="212">
        <f>IF(CK14&lt;=(VLOOKUP('Hoja De Calculo'!$B$5,TSE!$A$1:$B$17,2,TRUE)),0,IF(AND(20%&gt;=CK14,CK14&gt;(VLOOKUP('Hoja De Calculo'!$B$5,TSE!$A$1:$B$17,2,TRUE))),(CK14-(VLOOKUP('Hoja De Calculo'!$B$5,TSE!$A$1:$B$17,2,TRUE))),IF(CK14&gt;20%,100%,0)))</f>
        <v>0</v>
      </c>
      <c r="CL15" s="212">
        <f>IF(CL14&lt;=(VLOOKUP('Hoja De Calculo'!$B$5,TSE!$A$1:$B$17,2,TRUE)),0,IF(AND(20%&gt;=CL14,CL14&gt;(VLOOKUP('Hoja De Calculo'!$B$5,TSE!$A$1:$B$17,2,TRUE))),(CL14-(VLOOKUP('Hoja De Calculo'!$B$5,TSE!$A$1:$B$17,2,TRUE))),IF(CL14&gt;20%,100%,0)))</f>
        <v>0</v>
      </c>
      <c r="CM15" s="212">
        <f>IF(CM14&lt;=(VLOOKUP('Hoja De Calculo'!$B$5,TSE!$A$1:$B$17,2,TRUE)),0,IF(AND(20%&gt;=CM14,CM14&gt;(VLOOKUP('Hoja De Calculo'!$B$5,TSE!$A$1:$B$17,2,TRUE))),(CM14-(VLOOKUP('Hoja De Calculo'!$B$5,TSE!$A$1:$B$17,2,TRUE))),IF(CM14&gt;20%,100%,0)))</f>
        <v>0</v>
      </c>
      <c r="CN15" s="212">
        <f>IF(CN14&lt;=(VLOOKUP('Hoja De Calculo'!$B$5,TSE!$A$1:$B$17,2,TRUE)),0,IF(AND(20%&gt;=CN14,CN14&gt;(VLOOKUP('Hoja De Calculo'!$B$5,TSE!$A$1:$B$17,2,TRUE))),(CN14-(VLOOKUP('Hoja De Calculo'!$B$5,TSE!$A$1:$B$17,2,TRUE))),IF(CN14&gt;20%,100%,0)))</f>
        <v>0</v>
      </c>
      <c r="CO15" s="212">
        <f>IF(CO14&lt;=(VLOOKUP('Hoja De Calculo'!$B$5,TSE!$A$1:$B$17,2,TRUE)),0,IF(AND(20%&gt;=CO14,CO14&gt;(VLOOKUP('Hoja De Calculo'!$B$5,TSE!$A$1:$B$17,2,TRUE))),(CO14-(VLOOKUP('Hoja De Calculo'!$B$5,TSE!$A$1:$B$17,2,TRUE))),IF(CO14&gt;20%,100%,0)))</f>
        <v>0</v>
      </c>
      <c r="CP15" s="212">
        <f>IF(CP14&lt;=(VLOOKUP('Hoja De Calculo'!$B$5,TSE!$A$1:$B$17,2,TRUE)),0,IF(AND(20%&gt;=CP14,CP14&gt;(VLOOKUP('Hoja De Calculo'!$B$5,TSE!$A$1:$B$17,2,TRUE))),(CP14-(VLOOKUP('Hoja De Calculo'!$B$5,TSE!$A$1:$B$17,2,TRUE))),IF(CP14&gt;20%,100%,0)))</f>
        <v>0</v>
      </c>
      <c r="CQ15" s="212">
        <f>IF(CQ14&lt;=(VLOOKUP('Hoja De Calculo'!$B$5,TSE!$A$1:$B$17,2,TRUE)),0,IF(AND(20%&gt;=CQ14,CQ14&gt;(VLOOKUP('Hoja De Calculo'!$B$5,TSE!$A$1:$B$17,2,TRUE))),(CQ14-(VLOOKUP('Hoja De Calculo'!$B$5,TSE!$A$1:$B$17,2,TRUE))),IF(CQ14&gt;20%,100%,0)))</f>
        <v>0</v>
      </c>
      <c r="CR15" s="212">
        <f>IF(CR14&lt;=(VLOOKUP('Hoja De Calculo'!$B$5,TSE!$A$1:$B$17,2,TRUE)),0,IF(AND(20%&gt;=CR14,CR14&gt;(VLOOKUP('Hoja De Calculo'!$B$5,TSE!$A$1:$B$17,2,TRUE))),(CR14-(VLOOKUP('Hoja De Calculo'!$B$5,TSE!$A$1:$B$17,2,TRUE))),IF(CR14&gt;20%,100%,0)))</f>
        <v>0</v>
      </c>
      <c r="CS15" s="212">
        <f>IF(CS14&lt;=(VLOOKUP('Hoja De Calculo'!$B$5,TSE!$A$1:$B$17,2,TRUE)),0,IF(AND(20%&gt;=CS14,CS14&gt;(VLOOKUP('Hoja De Calculo'!$B$5,TSE!$A$1:$B$17,2,TRUE))),(CS14-(VLOOKUP('Hoja De Calculo'!$B$5,TSE!$A$1:$B$17,2,TRUE))),IF(CS14&gt;20%,100%,0)))</f>
        <v>0</v>
      </c>
      <c r="CT15" s="212">
        <f>IF(CT14&lt;=(VLOOKUP('Hoja De Calculo'!$B$5,TSE!$A$1:$B$17,2,TRUE)),0,IF(AND(20%&gt;=CT14,CT14&gt;(VLOOKUP('Hoja De Calculo'!$B$5,TSE!$A$1:$B$17,2,TRUE))),(CT14-(VLOOKUP('Hoja De Calculo'!$B$5,TSE!$A$1:$B$17,2,TRUE))),IF(CT14&gt;20%,100%,0)))</f>
        <v>0</v>
      </c>
      <c r="CU15" s="212">
        <f>IF(CU14&lt;=(VLOOKUP('Hoja De Calculo'!$B$5,TSE!$A$1:$B$17,2,TRUE)),0,IF(AND(20%&gt;=CU14,CU14&gt;(VLOOKUP('Hoja De Calculo'!$B$5,TSE!$A$1:$B$17,2,TRUE))),(CU14-(VLOOKUP('Hoja De Calculo'!$B$5,TSE!$A$1:$B$17,2,TRUE))),IF(CU14&gt;20%,100%,0)))</f>
        <v>0</v>
      </c>
      <c r="CV15" s="212">
        <f>IF(CV14&lt;=(VLOOKUP('Hoja De Calculo'!$B$5,TSE!$A$1:$B$17,2,TRUE)),0,IF(AND(20%&gt;=CV14,CV14&gt;(VLOOKUP('Hoja De Calculo'!$B$5,TSE!$A$1:$B$17,2,TRUE))),(CV14-(VLOOKUP('Hoja De Calculo'!$B$5,TSE!$A$1:$B$17,2,TRUE))),IF(CV14&gt;20%,100%,0)))</f>
        <v>0</v>
      </c>
      <c r="CW15" s="212">
        <f>IF(CW14&lt;=(VLOOKUP('Hoja De Calculo'!$B$5,TSE!$A$1:$B$17,2,TRUE)),0,IF(AND(20%&gt;=CW14,CW14&gt;(VLOOKUP('Hoja De Calculo'!$B$5,TSE!$A$1:$B$17,2,TRUE))),(CW14-(VLOOKUP('Hoja De Calculo'!$B$5,TSE!$A$1:$B$17,2,TRUE))),IF(CW14&gt;20%,100%,0)))</f>
        <v>0</v>
      </c>
      <c r="CX15" s="212">
        <f>IF(CX14&lt;=(VLOOKUP('Hoja De Calculo'!$B$5,TSE!$A$1:$B$17,2,TRUE)),0,IF(AND(20%&gt;=CX14,CX14&gt;(VLOOKUP('Hoja De Calculo'!$B$5,TSE!$A$1:$B$17,2,TRUE))),(CX14-(VLOOKUP('Hoja De Calculo'!$B$5,TSE!$A$1:$B$17,2,TRUE))),IF(CX14&gt;20%,100%,0)))</f>
        <v>0</v>
      </c>
      <c r="CY15" s="39"/>
      <c r="CZ15" s="40" t="s">
        <v>40</v>
      </c>
      <c r="DA15" s="31" t="s">
        <v>37</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25">
      <c r="A16" s="38" t="s">
        <v>41</v>
      </c>
      <c r="B16" s="42"/>
      <c r="C16" s="43">
        <f>C13*(1-C15)</f>
        <v>17011930</v>
      </c>
      <c r="D16" s="43">
        <f>D13*(1-D15)</f>
        <v>17369490</v>
      </c>
      <c r="E16" s="43">
        <f t="shared" ref="E16:AH16" si="6">E13*(1-E15)</f>
        <v>17697910</v>
      </c>
      <c r="F16" s="43">
        <f t="shared" si="6"/>
        <v>0</v>
      </c>
      <c r="G16" s="43">
        <f t="shared" si="6"/>
        <v>0</v>
      </c>
      <c r="H16" s="43">
        <f t="shared" si="6"/>
        <v>0</v>
      </c>
      <c r="I16" s="43">
        <f t="shared" si="6"/>
        <v>0</v>
      </c>
      <c r="J16" s="43">
        <f t="shared" si="6"/>
        <v>0</v>
      </c>
      <c r="K16" s="43">
        <f t="shared" si="6"/>
        <v>0</v>
      </c>
      <c r="L16" s="43">
        <f t="shared" si="6"/>
        <v>0</v>
      </c>
      <c r="M16" s="43">
        <f t="shared" si="6"/>
        <v>0</v>
      </c>
      <c r="N16" s="43">
        <f t="shared" si="6"/>
        <v>0</v>
      </c>
      <c r="O16" s="43">
        <f t="shared" si="6"/>
        <v>0</v>
      </c>
      <c r="P16" s="43">
        <f t="shared" si="6"/>
        <v>0</v>
      </c>
      <c r="Q16" s="43">
        <f t="shared" si="6"/>
        <v>0</v>
      </c>
      <c r="R16" s="43">
        <f t="shared" si="6"/>
        <v>0</v>
      </c>
      <c r="S16" s="43">
        <f t="shared" si="6"/>
        <v>0</v>
      </c>
      <c r="T16" s="43">
        <f t="shared" si="6"/>
        <v>0</v>
      </c>
      <c r="U16" s="43">
        <f t="shared" si="6"/>
        <v>0</v>
      </c>
      <c r="V16" s="43">
        <f t="shared" si="6"/>
        <v>0</v>
      </c>
      <c r="W16" s="43">
        <f t="shared" si="6"/>
        <v>0</v>
      </c>
      <c r="X16" s="43">
        <f t="shared" si="6"/>
        <v>0</v>
      </c>
      <c r="Y16" s="43">
        <f t="shared" si="6"/>
        <v>0</v>
      </c>
      <c r="Z16" s="43">
        <f t="shared" si="6"/>
        <v>0</v>
      </c>
      <c r="AA16" s="43">
        <f t="shared" si="6"/>
        <v>0</v>
      </c>
      <c r="AB16" s="43">
        <f t="shared" si="6"/>
        <v>0</v>
      </c>
      <c r="AC16" s="43">
        <f t="shared" si="6"/>
        <v>0</v>
      </c>
      <c r="AD16" s="43">
        <f t="shared" si="6"/>
        <v>0</v>
      </c>
      <c r="AE16" s="43">
        <f t="shared" si="6"/>
        <v>0</v>
      </c>
      <c r="AF16" s="43">
        <f t="shared" si="6"/>
        <v>0</v>
      </c>
      <c r="AG16" s="43">
        <f t="shared" si="6"/>
        <v>0</v>
      </c>
      <c r="AH16" s="43">
        <f t="shared" si="6"/>
        <v>0</v>
      </c>
      <c r="AI16" s="43">
        <f t="shared" ref="AI16:BN16" si="7">AI13*(1-AI15)</f>
        <v>0</v>
      </c>
      <c r="AJ16" s="43">
        <f t="shared" si="7"/>
        <v>0</v>
      </c>
      <c r="AK16" s="43">
        <f t="shared" si="7"/>
        <v>0</v>
      </c>
      <c r="AL16" s="43">
        <f t="shared" si="7"/>
        <v>0</v>
      </c>
      <c r="AM16" s="43">
        <f t="shared" si="7"/>
        <v>0</v>
      </c>
      <c r="AN16" s="43">
        <f t="shared" si="7"/>
        <v>0</v>
      </c>
      <c r="AO16" s="43">
        <f t="shared" si="7"/>
        <v>0</v>
      </c>
      <c r="AP16" s="43">
        <f t="shared" si="7"/>
        <v>0</v>
      </c>
      <c r="AQ16" s="43">
        <f t="shared" si="7"/>
        <v>0</v>
      </c>
      <c r="AR16" s="43">
        <f t="shared" si="7"/>
        <v>0</v>
      </c>
      <c r="AS16" s="43">
        <f t="shared" si="7"/>
        <v>0</v>
      </c>
      <c r="AT16" s="43">
        <f t="shared" si="7"/>
        <v>0</v>
      </c>
      <c r="AU16" s="43">
        <f t="shared" si="7"/>
        <v>0</v>
      </c>
      <c r="AV16" s="43">
        <f t="shared" si="7"/>
        <v>0</v>
      </c>
      <c r="AW16" s="43">
        <f t="shared" si="7"/>
        <v>0</v>
      </c>
      <c r="AX16" s="43">
        <f t="shared" si="7"/>
        <v>0</v>
      </c>
      <c r="AY16" s="43">
        <f t="shared" si="7"/>
        <v>0</v>
      </c>
      <c r="AZ16" s="43">
        <f t="shared" si="7"/>
        <v>0</v>
      </c>
      <c r="BA16" s="43">
        <f t="shared" si="7"/>
        <v>0</v>
      </c>
      <c r="BB16" s="43">
        <f t="shared" si="7"/>
        <v>0</v>
      </c>
      <c r="BC16" s="43">
        <f t="shared" si="7"/>
        <v>0</v>
      </c>
      <c r="BD16" s="43">
        <f t="shared" si="7"/>
        <v>0</v>
      </c>
      <c r="BE16" s="43">
        <f t="shared" si="7"/>
        <v>0</v>
      </c>
      <c r="BF16" s="43">
        <f t="shared" si="7"/>
        <v>0</v>
      </c>
      <c r="BG16" s="43">
        <f t="shared" si="7"/>
        <v>0</v>
      </c>
      <c r="BH16" s="43">
        <f t="shared" si="7"/>
        <v>0</v>
      </c>
      <c r="BI16" s="43">
        <f t="shared" si="7"/>
        <v>0</v>
      </c>
      <c r="BJ16" s="43">
        <f t="shared" si="7"/>
        <v>0</v>
      </c>
      <c r="BK16" s="43">
        <f t="shared" si="7"/>
        <v>0</v>
      </c>
      <c r="BL16" s="43">
        <f t="shared" si="7"/>
        <v>0</v>
      </c>
      <c r="BM16" s="43">
        <f t="shared" si="7"/>
        <v>0</v>
      </c>
      <c r="BN16" s="43">
        <f t="shared" si="7"/>
        <v>0</v>
      </c>
      <c r="BO16" s="43">
        <f t="shared" ref="BO16:CT16" si="8">BO13*(1-BO15)</f>
        <v>0</v>
      </c>
      <c r="BP16" s="43">
        <f t="shared" si="8"/>
        <v>0</v>
      </c>
      <c r="BQ16" s="43">
        <f t="shared" si="8"/>
        <v>0</v>
      </c>
      <c r="BR16" s="43">
        <f t="shared" si="8"/>
        <v>0</v>
      </c>
      <c r="BS16" s="43">
        <f t="shared" si="8"/>
        <v>0</v>
      </c>
      <c r="BT16" s="43">
        <f t="shared" si="8"/>
        <v>0</v>
      </c>
      <c r="BU16" s="43">
        <f t="shared" si="8"/>
        <v>0</v>
      </c>
      <c r="BV16" s="43">
        <f t="shared" si="8"/>
        <v>0</v>
      </c>
      <c r="BW16" s="43">
        <f t="shared" si="8"/>
        <v>0</v>
      </c>
      <c r="BX16" s="43">
        <f t="shared" si="8"/>
        <v>0</v>
      </c>
      <c r="BY16" s="43">
        <f t="shared" si="8"/>
        <v>0</v>
      </c>
      <c r="BZ16" s="43">
        <f t="shared" si="8"/>
        <v>0</v>
      </c>
      <c r="CA16" s="43">
        <f t="shared" si="8"/>
        <v>0</v>
      </c>
      <c r="CB16" s="43">
        <f t="shared" si="8"/>
        <v>0</v>
      </c>
      <c r="CC16" s="43">
        <f t="shared" si="8"/>
        <v>0</v>
      </c>
      <c r="CD16" s="43">
        <f t="shared" si="8"/>
        <v>0</v>
      </c>
      <c r="CE16" s="43">
        <f t="shared" si="8"/>
        <v>0</v>
      </c>
      <c r="CF16" s="43">
        <f t="shared" si="8"/>
        <v>0</v>
      </c>
      <c r="CG16" s="43">
        <f t="shared" si="8"/>
        <v>0</v>
      </c>
      <c r="CH16" s="43">
        <f t="shared" si="8"/>
        <v>0</v>
      </c>
      <c r="CI16" s="43">
        <f t="shared" si="8"/>
        <v>0</v>
      </c>
      <c r="CJ16" s="43">
        <f t="shared" si="8"/>
        <v>0</v>
      </c>
      <c r="CK16" s="43">
        <f t="shared" si="8"/>
        <v>0</v>
      </c>
      <c r="CL16" s="43">
        <f t="shared" si="8"/>
        <v>0</v>
      </c>
      <c r="CM16" s="43">
        <f t="shared" si="8"/>
        <v>0</v>
      </c>
      <c r="CN16" s="43">
        <f t="shared" si="8"/>
        <v>0</v>
      </c>
      <c r="CO16" s="43">
        <f t="shared" si="8"/>
        <v>0</v>
      </c>
      <c r="CP16" s="43">
        <f t="shared" si="8"/>
        <v>0</v>
      </c>
      <c r="CQ16" s="43">
        <f t="shared" si="8"/>
        <v>0</v>
      </c>
      <c r="CR16" s="43">
        <f t="shared" si="8"/>
        <v>0</v>
      </c>
      <c r="CS16" s="43">
        <f t="shared" si="8"/>
        <v>0</v>
      </c>
      <c r="CT16" s="43">
        <f t="shared" si="8"/>
        <v>0</v>
      </c>
      <c r="CU16" s="43">
        <f t="shared" ref="CU16:CX16" si="9">CU13*(1-CU15)</f>
        <v>0</v>
      </c>
      <c r="CV16" s="43">
        <f t="shared" si="9"/>
        <v>0</v>
      </c>
      <c r="CW16" s="43">
        <f t="shared" si="9"/>
        <v>0</v>
      </c>
      <c r="CX16" s="43">
        <f t="shared" si="9"/>
        <v>0</v>
      </c>
      <c r="CY16" s="43"/>
      <c r="CZ16" s="40" t="s">
        <v>42</v>
      </c>
      <c r="DA16" s="31">
        <v>5.0999999999999996</v>
      </c>
      <c r="DB16" s="9" t="s">
        <v>43</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25">
      <c r="A17" s="45" t="s">
        <v>44</v>
      </c>
      <c r="B17" s="46">
        <f>B12</f>
        <v>16730150</v>
      </c>
      <c r="C17" s="47">
        <f>B12</f>
        <v>16730150</v>
      </c>
      <c r="D17" s="47">
        <f>MAX($C$17:C17)</f>
        <v>16730150</v>
      </c>
      <c r="E17" s="47">
        <f>MAX($C$17:D17)</f>
        <v>16730150</v>
      </c>
      <c r="F17" s="47">
        <f>MAX($C$17:E17)</f>
        <v>16730150</v>
      </c>
      <c r="G17" s="47">
        <f>MAX($C$17:F17)</f>
        <v>16730150</v>
      </c>
      <c r="H17" s="47">
        <f>MAX($C$17:G17)</f>
        <v>16730150</v>
      </c>
      <c r="I17" s="47">
        <f>MAX($C$17:H17)</f>
        <v>16730150</v>
      </c>
      <c r="J17" s="47">
        <f>MAX($C$17:I17)</f>
        <v>16730150</v>
      </c>
      <c r="K17" s="47">
        <f>MAX($C$17:J17)</f>
        <v>16730150</v>
      </c>
      <c r="L17" s="47">
        <f>MAX($C$17:K17)</f>
        <v>16730150</v>
      </c>
      <c r="M17" s="47">
        <f>MAX($C$17:L17)</f>
        <v>16730150</v>
      </c>
      <c r="N17" s="47">
        <f>MAX($C$17:M17)</f>
        <v>16730150</v>
      </c>
      <c r="O17" s="47">
        <f>MAX($C$17:N17)</f>
        <v>16730150</v>
      </c>
      <c r="P17" s="47">
        <f>MAX($C$17:O17)</f>
        <v>16730150</v>
      </c>
      <c r="Q17" s="47">
        <f>MAX($C$17:P17)</f>
        <v>16730150</v>
      </c>
      <c r="R17" s="47">
        <f>MAX($C$17:Q17)</f>
        <v>16730150</v>
      </c>
      <c r="S17" s="47">
        <f>MAX($C$17:R17)</f>
        <v>16730150</v>
      </c>
      <c r="T17" s="47">
        <f>MAX($C$17:S17)</f>
        <v>16730150</v>
      </c>
      <c r="U17" s="47">
        <f>MAX($C$17:T17)</f>
        <v>16730150</v>
      </c>
      <c r="V17" s="47">
        <f>MAX($C$17:U17)</f>
        <v>16730150</v>
      </c>
      <c r="W17" s="47">
        <f>MAX($C$17:V17)</f>
        <v>16730150</v>
      </c>
      <c r="X17" s="47">
        <f>MAX($C$17:W17)</f>
        <v>16730150</v>
      </c>
      <c r="Y17" s="47">
        <f>MAX($C$17:X17)</f>
        <v>16730150</v>
      </c>
      <c r="Z17" s="47">
        <f>MAX($C$17:Y17)</f>
        <v>16730150</v>
      </c>
      <c r="AA17" s="47">
        <f>MAX($C$17:Z17)</f>
        <v>16730150</v>
      </c>
      <c r="AB17" s="47">
        <f>MAX($C$17:AA17)</f>
        <v>16730150</v>
      </c>
      <c r="AC17" s="47">
        <f>MAX($C$17:AB17)</f>
        <v>16730150</v>
      </c>
      <c r="AD17" s="47">
        <f>MAX($C$17:AC17)</f>
        <v>16730150</v>
      </c>
      <c r="AE17" s="47">
        <f>MAX($C$17:AD17)</f>
        <v>16730150</v>
      </c>
      <c r="AF17" s="47">
        <f>MAX($C$17:AE17)</f>
        <v>16730150</v>
      </c>
      <c r="AG17" s="47">
        <f>MAX($C$17:AF17)</f>
        <v>16730150</v>
      </c>
      <c r="AH17" s="47">
        <f>MAX($C$17:AG17)</f>
        <v>16730150</v>
      </c>
      <c r="AI17" s="47">
        <f>MAX($C$17:AH17)</f>
        <v>16730150</v>
      </c>
      <c r="AJ17" s="47">
        <f>MAX($C$17:AI17)</f>
        <v>16730150</v>
      </c>
      <c r="AK17" s="47">
        <f>MAX($C$17:AJ17)</f>
        <v>16730150</v>
      </c>
      <c r="AL17" s="47">
        <f>MAX($C$17:AK17)</f>
        <v>16730150</v>
      </c>
      <c r="AM17" s="47">
        <f>MAX($C$17:AL17)</f>
        <v>16730150</v>
      </c>
      <c r="AN17" s="47">
        <f>MAX($C$17:AM17)</f>
        <v>16730150</v>
      </c>
      <c r="AO17" s="47">
        <f>MAX($C$17:AN17)</f>
        <v>16730150</v>
      </c>
      <c r="AP17" s="47">
        <f>MAX($C$17:AO17)</f>
        <v>16730150</v>
      </c>
      <c r="AQ17" s="47">
        <f>MAX($C$17:AP17)</f>
        <v>16730150</v>
      </c>
      <c r="AR17" s="47">
        <f>MAX($C$17:AQ17)</f>
        <v>16730150</v>
      </c>
      <c r="AS17" s="47">
        <f>MAX($C$17:AR17)</f>
        <v>16730150</v>
      </c>
      <c r="AT17" s="47">
        <f>MAX($C$17:AS17)</f>
        <v>16730150</v>
      </c>
      <c r="AU17" s="47">
        <f>MAX($C$17:AT17)</f>
        <v>16730150</v>
      </c>
      <c r="AV17" s="47">
        <f>MAX($C$17:AU17)</f>
        <v>16730150</v>
      </c>
      <c r="AW17" s="47">
        <f>MAX($C$17:AV17)</f>
        <v>16730150</v>
      </c>
      <c r="AX17" s="47">
        <f>MAX($C$17:AW17)</f>
        <v>16730150</v>
      </c>
      <c r="AY17" s="47">
        <f>MAX($C$17:AX17)</f>
        <v>16730150</v>
      </c>
      <c r="AZ17" s="47">
        <f>MAX($C$17:AY17)</f>
        <v>16730150</v>
      </c>
      <c r="BA17" s="47">
        <f>MAX($C$17:AZ17)</f>
        <v>16730150</v>
      </c>
      <c r="BB17" s="47">
        <f>MAX($C$17:BA17)</f>
        <v>16730150</v>
      </c>
      <c r="BC17" s="47">
        <f>MAX($C$17:BB17)</f>
        <v>16730150</v>
      </c>
      <c r="BD17" s="47">
        <f>MAX($C$17:BC17)</f>
        <v>16730150</v>
      </c>
      <c r="BE17" s="47">
        <f>MAX($C$17:BD17)</f>
        <v>16730150</v>
      </c>
      <c r="BF17" s="47">
        <f>MAX($C$17:BE17)</f>
        <v>16730150</v>
      </c>
      <c r="BG17" s="47">
        <f>MAX($C$17:BF17)</f>
        <v>16730150</v>
      </c>
      <c r="BH17" s="47">
        <f>MAX($C$17:BG17)</f>
        <v>16730150</v>
      </c>
      <c r="BI17" s="47">
        <f>MAX($C$17:BH17)</f>
        <v>16730150</v>
      </c>
      <c r="BJ17" s="47">
        <f>MAX($C$17:BI17)</f>
        <v>16730150</v>
      </c>
      <c r="BK17" s="47">
        <f>MAX($C$17:BJ17)</f>
        <v>16730150</v>
      </c>
      <c r="BL17" s="47">
        <f>MAX($C$17:BK17)</f>
        <v>16730150</v>
      </c>
      <c r="BM17" s="47">
        <f>MAX($C$17:BL17)</f>
        <v>16730150</v>
      </c>
      <c r="BN17" s="47">
        <f>MAX($C$17:BM17)</f>
        <v>16730150</v>
      </c>
      <c r="BO17" s="47">
        <f>MAX($C$17:BN17)</f>
        <v>16730150</v>
      </c>
      <c r="BP17" s="47">
        <f>MAX($C$17:BO17)</f>
        <v>16730150</v>
      </c>
      <c r="BQ17" s="47">
        <f>MAX($C$17:BP17)</f>
        <v>16730150</v>
      </c>
      <c r="BR17" s="47">
        <f>MAX($C$17:BQ17)</f>
        <v>16730150</v>
      </c>
      <c r="BS17" s="47">
        <f>MAX($C$17:BR17)</f>
        <v>16730150</v>
      </c>
      <c r="BT17" s="47">
        <f>MAX($C$17:BS17)</f>
        <v>16730150</v>
      </c>
      <c r="BU17" s="47">
        <f>MAX($C$17:BT17)</f>
        <v>16730150</v>
      </c>
      <c r="BV17" s="47">
        <f>MAX($C$17:BU17)</f>
        <v>16730150</v>
      </c>
      <c r="BW17" s="47">
        <f>MAX($C$17:BV17)</f>
        <v>16730150</v>
      </c>
      <c r="BX17" s="47">
        <f>MAX($C$17:BW17)</f>
        <v>16730150</v>
      </c>
      <c r="BY17" s="47">
        <f>MAX($C$17:BX17)</f>
        <v>16730150</v>
      </c>
      <c r="BZ17" s="47">
        <f>MAX($C$17:BY17)</f>
        <v>16730150</v>
      </c>
      <c r="CA17" s="47">
        <f>MAX($C$17:BZ17)</f>
        <v>16730150</v>
      </c>
      <c r="CB17" s="47">
        <f>MAX($C$17:CA17)</f>
        <v>16730150</v>
      </c>
      <c r="CC17" s="47">
        <f>MAX($C$17:CB17)</f>
        <v>16730150</v>
      </c>
      <c r="CD17" s="47">
        <f>MAX($C$17:CC17)</f>
        <v>16730150</v>
      </c>
      <c r="CE17" s="47">
        <f>MAX($C$17:CD17)</f>
        <v>16730150</v>
      </c>
      <c r="CF17" s="47">
        <f>MAX($C$17:CE17)</f>
        <v>16730150</v>
      </c>
      <c r="CG17" s="47">
        <f>MAX($C$17:CF17)</f>
        <v>16730150</v>
      </c>
      <c r="CH17" s="47">
        <f>MAX($C$17:CG17)</f>
        <v>16730150</v>
      </c>
      <c r="CI17" s="47">
        <f>MAX($C$17:CH17)</f>
        <v>16730150</v>
      </c>
      <c r="CJ17" s="47">
        <f>MAX($C$17:CI17)</f>
        <v>16730150</v>
      </c>
      <c r="CK17" s="47">
        <f>MAX($C$17:CJ17)</f>
        <v>16730150</v>
      </c>
      <c r="CL17" s="47">
        <f>MAX($C$17:CK17)</f>
        <v>16730150</v>
      </c>
      <c r="CM17" s="47">
        <f>MAX($C$17:CL17)</f>
        <v>16730150</v>
      </c>
      <c r="CN17" s="47">
        <f>MAX($C$17:CM17)</f>
        <v>16730150</v>
      </c>
      <c r="CO17" s="47">
        <f>MAX($C$17:CN17)</f>
        <v>16730150</v>
      </c>
      <c r="CP17" s="47">
        <f>MAX($C$17:CO17)</f>
        <v>16730150</v>
      </c>
      <c r="CQ17" s="47">
        <f>MAX($C$17:CP17)</f>
        <v>16730150</v>
      </c>
      <c r="CR17" s="47">
        <f>MAX($C$17:CQ17)</f>
        <v>16730150</v>
      </c>
      <c r="CS17" s="47">
        <f>MAX($C$17:CR17)</f>
        <v>16730150</v>
      </c>
      <c r="CT17" s="47">
        <f>MAX($C$17:CS17)</f>
        <v>16730150</v>
      </c>
      <c r="CU17" s="47">
        <f>MAX($C$17:CT17)</f>
        <v>16730150</v>
      </c>
      <c r="CV17" s="47">
        <f>MAX($C$17:CU17)</f>
        <v>16730150</v>
      </c>
      <c r="CW17" s="47">
        <f>MAX($C$17:CV17)</f>
        <v>16730150</v>
      </c>
      <c r="CX17" s="47">
        <f>MAX($C$17:CW17)</f>
        <v>16730150</v>
      </c>
      <c r="CY17" s="48"/>
      <c r="CZ17" s="40" t="s">
        <v>45</v>
      </c>
      <c r="DA17" s="31">
        <v>5.0999999999999996</v>
      </c>
      <c r="DB17" s="32" t="s">
        <v>46</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25">
      <c r="A18" s="38" t="s">
        <v>47</v>
      </c>
      <c r="B18" s="49"/>
      <c r="C18" s="43">
        <f>IF(C13&gt;$B$12,IF(C16&gt;$B$12,IF(C13&gt;0,C16-C17,0),0),C16-$B$12)</f>
        <v>281780</v>
      </c>
      <c r="D18" s="43">
        <f>IF(D13&gt;$B$12,IF(D16&gt;$B$12,IF(D13&gt;0,D16-D17,0),0),D16-$B$12)</f>
        <v>639340</v>
      </c>
      <c r="E18" s="43">
        <f t="shared" ref="E18:G18" si="10">IF(E13&gt;$B$12,IF(E16&gt;$B$12,IF(E13&gt;0,E16-E17,0),0),E16-$B$12)</f>
        <v>967760</v>
      </c>
      <c r="F18" s="43">
        <f t="shared" si="10"/>
        <v>-16730150</v>
      </c>
      <c r="G18" s="43">
        <f t="shared" si="10"/>
        <v>-16730150</v>
      </c>
      <c r="H18" s="43">
        <f t="shared" ref="H18" si="11">IF(H13&gt;$B$12,IF(H16&gt;$B$12,IF(H13&gt;0,H16-H17,0),0),H16-$B$12)</f>
        <v>-16730150</v>
      </c>
      <c r="I18" s="43">
        <f t="shared" ref="I18" si="12">IF(I13&gt;$B$12,IF(I16&gt;$B$12,IF(I13&gt;0,I16-I17,0),0),I16-$B$12)</f>
        <v>-16730150</v>
      </c>
      <c r="J18" s="43">
        <f t="shared" ref="J18:K18" si="13">IF(J13&gt;$B$12,IF(J16&gt;$B$12,IF(J13&gt;0,J16-J17,0),0),J16-$B$12)</f>
        <v>-16730150</v>
      </c>
      <c r="K18" s="43">
        <f t="shared" si="13"/>
        <v>-16730150</v>
      </c>
      <c r="L18" s="43">
        <f t="shared" ref="L18" si="14">IF(L13&gt;$B$12,IF(L16&gt;$B$12,IF(L13&gt;0,L16-L17,0),0),L16-$B$12)</f>
        <v>-16730150</v>
      </c>
      <c r="M18" s="43">
        <f t="shared" ref="M18" si="15">IF(M13&gt;$B$12,IF(M16&gt;$B$12,IF(M13&gt;0,M16-M17,0),0),M16-$B$12)</f>
        <v>-16730150</v>
      </c>
      <c r="N18" s="43">
        <f t="shared" ref="N18:O18" si="16">IF(N13&gt;$B$12,IF(N16&gt;$B$12,IF(N13&gt;0,N16-N17,0),0),N16-$B$12)</f>
        <v>-16730150</v>
      </c>
      <c r="O18" s="43">
        <f t="shared" si="16"/>
        <v>-16730150</v>
      </c>
      <c r="P18" s="43">
        <f t="shared" ref="P18" si="17">IF(P13&gt;$B$12,IF(P16&gt;$B$12,IF(P13&gt;0,P16-P17,0),0),P16-$B$12)</f>
        <v>-16730150</v>
      </c>
      <c r="Q18" s="43">
        <f t="shared" ref="Q18" si="18">IF(Q13&gt;$B$12,IF(Q16&gt;$B$12,IF(Q13&gt;0,Q16-Q17,0),0),Q16-$B$12)</f>
        <v>-16730150</v>
      </c>
      <c r="R18" s="43">
        <f t="shared" ref="R18:S18" si="19">IF(R13&gt;$B$12,IF(R16&gt;$B$12,IF(R13&gt;0,R16-R17,0),0),R16-$B$12)</f>
        <v>-16730150</v>
      </c>
      <c r="S18" s="43">
        <f t="shared" si="19"/>
        <v>-16730150</v>
      </c>
      <c r="T18" s="43">
        <f t="shared" ref="T18" si="20">IF(T13&gt;$B$12,IF(T16&gt;$B$12,IF(T13&gt;0,T16-T17,0),0),T16-$B$12)</f>
        <v>-16730150</v>
      </c>
      <c r="U18" s="43">
        <f t="shared" ref="U18" si="21">IF(U13&gt;$B$12,IF(U16&gt;$B$12,IF(U13&gt;0,U16-U17,0),0),U16-$B$12)</f>
        <v>-16730150</v>
      </c>
      <c r="V18" s="43">
        <f t="shared" ref="V18:W18" si="22">IF(V13&gt;$B$12,IF(V16&gt;$B$12,IF(V13&gt;0,V16-V17,0),0),V16-$B$12)</f>
        <v>-16730150</v>
      </c>
      <c r="W18" s="43">
        <f t="shared" si="22"/>
        <v>-16730150</v>
      </c>
      <c r="X18" s="43">
        <f t="shared" ref="X18" si="23">IF(X13&gt;$B$12,IF(X16&gt;$B$12,IF(X13&gt;0,X16-X17,0),0),X16-$B$12)</f>
        <v>-16730150</v>
      </c>
      <c r="Y18" s="43">
        <f t="shared" ref="Y18" si="24">IF(Y13&gt;$B$12,IF(Y16&gt;$B$12,IF(Y13&gt;0,Y16-Y17,0),0),Y16-$B$12)</f>
        <v>-16730150</v>
      </c>
      <c r="Z18" s="43">
        <f t="shared" ref="Z18:AA18" si="25">IF(Z13&gt;$B$12,IF(Z16&gt;$B$12,IF(Z13&gt;0,Z16-Z17,0),0),Z16-$B$12)</f>
        <v>-16730150</v>
      </c>
      <c r="AA18" s="43">
        <f t="shared" si="25"/>
        <v>-16730150</v>
      </c>
      <c r="AB18" s="43">
        <f t="shared" ref="AB18" si="26">IF(AB13&gt;$B$12,IF(AB16&gt;$B$12,IF(AB13&gt;0,AB16-AB17,0),0),AB16-$B$12)</f>
        <v>-16730150</v>
      </c>
      <c r="AC18" s="43">
        <f t="shared" ref="AC18" si="27">IF(AC13&gt;$B$12,IF(AC16&gt;$B$12,IF(AC13&gt;0,AC16-AC17,0),0),AC16-$B$12)</f>
        <v>-16730150</v>
      </c>
      <c r="AD18" s="43">
        <f t="shared" ref="AD18:AE18" si="28">IF(AD13&gt;$B$12,IF(AD16&gt;$B$12,IF(AD13&gt;0,AD16-AD17,0),0),AD16-$B$12)</f>
        <v>-16730150</v>
      </c>
      <c r="AE18" s="43">
        <f t="shared" si="28"/>
        <v>-16730150</v>
      </c>
      <c r="AF18" s="43">
        <f t="shared" ref="AF18" si="29">IF(AF13&gt;$B$12,IF(AF16&gt;$B$12,IF(AF13&gt;0,AF16-AF17,0),0),AF16-$B$12)</f>
        <v>-16730150</v>
      </c>
      <c r="AG18" s="43">
        <f t="shared" ref="AG18" si="30">IF(AG13&gt;$B$12,IF(AG16&gt;$B$12,IF(AG13&gt;0,AG16-AG17,0),0),AG16-$B$12)</f>
        <v>-16730150</v>
      </c>
      <c r="AH18" s="43">
        <f t="shared" ref="AH18:AI18" si="31">IF(AH13&gt;$B$12,IF(AH16&gt;$B$12,IF(AH13&gt;0,AH16-AH17,0),0),AH16-$B$12)</f>
        <v>-16730150</v>
      </c>
      <c r="AI18" s="43">
        <f t="shared" si="31"/>
        <v>-16730150</v>
      </c>
      <c r="AJ18" s="43">
        <f t="shared" ref="AJ18" si="32">IF(AJ13&gt;$B$12,IF(AJ16&gt;$B$12,IF(AJ13&gt;0,AJ16-AJ17,0),0),AJ16-$B$12)</f>
        <v>-16730150</v>
      </c>
      <c r="AK18" s="43">
        <f t="shared" ref="AK18" si="33">IF(AK13&gt;$B$12,IF(AK16&gt;$B$12,IF(AK13&gt;0,AK16-AK17,0),0),AK16-$B$12)</f>
        <v>-16730150</v>
      </c>
      <c r="AL18" s="43">
        <f t="shared" ref="AL18:AM18" si="34">IF(AL13&gt;$B$12,IF(AL16&gt;$B$12,IF(AL13&gt;0,AL16-AL17,0),0),AL16-$B$12)</f>
        <v>-16730150</v>
      </c>
      <c r="AM18" s="43">
        <f t="shared" si="34"/>
        <v>-16730150</v>
      </c>
      <c r="AN18" s="43">
        <f t="shared" ref="AN18" si="35">IF(AN13&gt;$B$12,IF(AN16&gt;$B$12,IF(AN13&gt;0,AN16-AN17,0),0),AN16-$B$12)</f>
        <v>-16730150</v>
      </c>
      <c r="AO18" s="43">
        <f t="shared" ref="AO18" si="36">IF(AO13&gt;$B$12,IF(AO16&gt;$B$12,IF(AO13&gt;0,AO16-AO17,0),0),AO16-$B$12)</f>
        <v>-16730150</v>
      </c>
      <c r="AP18" s="43">
        <f t="shared" ref="AP18:AQ18" si="37">IF(AP13&gt;$B$12,IF(AP16&gt;$B$12,IF(AP13&gt;0,AP16-AP17,0),0),AP16-$B$12)</f>
        <v>-16730150</v>
      </c>
      <c r="AQ18" s="43">
        <f t="shared" si="37"/>
        <v>-16730150</v>
      </c>
      <c r="AR18" s="43">
        <f t="shared" ref="AR18" si="38">IF(AR13&gt;$B$12,IF(AR16&gt;$B$12,IF(AR13&gt;0,AR16-AR17,0),0),AR16-$B$12)</f>
        <v>-16730150</v>
      </c>
      <c r="AS18" s="43">
        <f t="shared" ref="AS18" si="39">IF(AS13&gt;$B$12,IF(AS16&gt;$B$12,IF(AS13&gt;0,AS16-AS17,0),0),AS16-$B$12)</f>
        <v>-16730150</v>
      </c>
      <c r="AT18" s="43">
        <f t="shared" ref="AT18:AU18" si="40">IF(AT13&gt;$B$12,IF(AT16&gt;$B$12,IF(AT13&gt;0,AT16-AT17,0),0),AT16-$B$12)</f>
        <v>-16730150</v>
      </c>
      <c r="AU18" s="43">
        <f t="shared" si="40"/>
        <v>-16730150</v>
      </c>
      <c r="AV18" s="43">
        <f t="shared" ref="AV18" si="41">IF(AV13&gt;$B$12,IF(AV16&gt;$B$12,IF(AV13&gt;0,AV16-AV17,0),0),AV16-$B$12)</f>
        <v>-16730150</v>
      </c>
      <c r="AW18" s="43">
        <f t="shared" ref="AW18" si="42">IF(AW13&gt;$B$12,IF(AW16&gt;$B$12,IF(AW13&gt;0,AW16-AW17,0),0),AW16-$B$12)</f>
        <v>-16730150</v>
      </c>
      <c r="AX18" s="43">
        <f t="shared" ref="AX18:AY18" si="43">IF(AX13&gt;$B$12,IF(AX16&gt;$B$12,IF(AX13&gt;0,AX16-AX17,0),0),AX16-$B$12)</f>
        <v>-16730150</v>
      </c>
      <c r="AY18" s="43">
        <f t="shared" si="43"/>
        <v>-16730150</v>
      </c>
      <c r="AZ18" s="43">
        <f t="shared" ref="AZ18" si="44">IF(AZ13&gt;$B$12,IF(AZ16&gt;$B$12,IF(AZ13&gt;0,AZ16-AZ17,0),0),AZ16-$B$12)</f>
        <v>-16730150</v>
      </c>
      <c r="BA18" s="43">
        <f t="shared" ref="BA18" si="45">IF(BA13&gt;$B$12,IF(BA16&gt;$B$12,IF(BA13&gt;0,BA16-BA17,0),0),BA16-$B$12)</f>
        <v>-16730150</v>
      </c>
      <c r="BB18" s="43">
        <f t="shared" ref="BB18:BC18" si="46">IF(BB13&gt;$B$12,IF(BB16&gt;$B$12,IF(BB13&gt;0,BB16-BB17,0),0),BB16-$B$12)</f>
        <v>-16730150</v>
      </c>
      <c r="BC18" s="43">
        <f t="shared" si="46"/>
        <v>-16730150</v>
      </c>
      <c r="BD18" s="43">
        <f t="shared" ref="BD18" si="47">IF(BD13&gt;$B$12,IF(BD16&gt;$B$12,IF(BD13&gt;0,BD16-BD17,0),0),BD16-$B$12)</f>
        <v>-16730150</v>
      </c>
      <c r="BE18" s="43">
        <f t="shared" ref="BE18" si="48">IF(BE13&gt;$B$12,IF(BE16&gt;$B$12,IF(BE13&gt;0,BE16-BE17,0),0),BE16-$B$12)</f>
        <v>-16730150</v>
      </c>
      <c r="BF18" s="43">
        <f t="shared" ref="BF18:BG18" si="49">IF(BF13&gt;$B$12,IF(BF16&gt;$B$12,IF(BF13&gt;0,BF16-BF17,0),0),BF16-$B$12)</f>
        <v>-16730150</v>
      </c>
      <c r="BG18" s="43">
        <f t="shared" si="49"/>
        <v>-16730150</v>
      </c>
      <c r="BH18" s="43">
        <f t="shared" ref="BH18" si="50">IF(BH13&gt;$B$12,IF(BH16&gt;$B$12,IF(BH13&gt;0,BH16-BH17,0),0),BH16-$B$12)</f>
        <v>-16730150</v>
      </c>
      <c r="BI18" s="43">
        <f t="shared" ref="BI18" si="51">IF(BI13&gt;$B$12,IF(BI16&gt;$B$12,IF(BI13&gt;0,BI16-BI17,0),0),BI16-$B$12)</f>
        <v>-16730150</v>
      </c>
      <c r="BJ18" s="43">
        <f t="shared" ref="BJ18:BK18" si="52">IF(BJ13&gt;$B$12,IF(BJ16&gt;$B$12,IF(BJ13&gt;0,BJ16-BJ17,0),0),BJ16-$B$12)</f>
        <v>-16730150</v>
      </c>
      <c r="BK18" s="43">
        <f t="shared" si="52"/>
        <v>-16730150</v>
      </c>
      <c r="BL18" s="43">
        <f t="shared" ref="BL18" si="53">IF(BL13&gt;$B$12,IF(BL16&gt;$B$12,IF(BL13&gt;0,BL16-BL17,0),0),BL16-$B$12)</f>
        <v>-16730150</v>
      </c>
      <c r="BM18" s="43">
        <f t="shared" ref="BM18" si="54">IF(BM13&gt;$B$12,IF(BM16&gt;$B$12,IF(BM13&gt;0,BM16-BM17,0),0),BM16-$B$12)</f>
        <v>-16730150</v>
      </c>
      <c r="BN18" s="43">
        <f t="shared" ref="BN18:BO18" si="55">IF(BN13&gt;$B$12,IF(BN16&gt;$B$12,IF(BN13&gt;0,BN16-BN17,0),0),BN16-$B$12)</f>
        <v>-16730150</v>
      </c>
      <c r="BO18" s="43">
        <f t="shared" si="55"/>
        <v>-16730150</v>
      </c>
      <c r="BP18" s="43">
        <f t="shared" ref="BP18" si="56">IF(BP13&gt;$B$12,IF(BP16&gt;$B$12,IF(BP13&gt;0,BP16-BP17,0),0),BP16-$B$12)</f>
        <v>-16730150</v>
      </c>
      <c r="BQ18" s="43">
        <f t="shared" ref="BQ18" si="57">IF(BQ13&gt;$B$12,IF(BQ16&gt;$B$12,IF(BQ13&gt;0,BQ16-BQ17,0),0),BQ16-$B$12)</f>
        <v>-16730150</v>
      </c>
      <c r="BR18" s="43">
        <f t="shared" ref="BR18:BS18" si="58">IF(BR13&gt;$B$12,IF(BR16&gt;$B$12,IF(BR13&gt;0,BR16-BR17,0),0),BR16-$B$12)</f>
        <v>-16730150</v>
      </c>
      <c r="BS18" s="43">
        <f t="shared" si="58"/>
        <v>-16730150</v>
      </c>
      <c r="BT18" s="43">
        <f t="shared" ref="BT18" si="59">IF(BT13&gt;$B$12,IF(BT16&gt;$B$12,IF(BT13&gt;0,BT16-BT17,0),0),BT16-$B$12)</f>
        <v>-16730150</v>
      </c>
      <c r="BU18" s="43">
        <f t="shared" ref="BU18" si="60">IF(BU13&gt;$B$12,IF(BU16&gt;$B$12,IF(BU13&gt;0,BU16-BU17,0),0),BU16-$B$12)</f>
        <v>-16730150</v>
      </c>
      <c r="BV18" s="43">
        <f t="shared" ref="BV18:BW18" si="61">IF(BV13&gt;$B$12,IF(BV16&gt;$B$12,IF(BV13&gt;0,BV16-BV17,0),0),BV16-$B$12)</f>
        <v>-16730150</v>
      </c>
      <c r="BW18" s="43">
        <f t="shared" si="61"/>
        <v>-16730150</v>
      </c>
      <c r="BX18" s="43">
        <f t="shared" ref="BX18" si="62">IF(BX13&gt;$B$12,IF(BX16&gt;$B$12,IF(BX13&gt;0,BX16-BX17,0),0),BX16-$B$12)</f>
        <v>-16730150</v>
      </c>
      <c r="BY18" s="43">
        <f t="shared" ref="BY18" si="63">IF(BY13&gt;$B$12,IF(BY16&gt;$B$12,IF(BY13&gt;0,BY16-BY17,0),0),BY16-$B$12)</f>
        <v>-16730150</v>
      </c>
      <c r="BZ18" s="43">
        <f t="shared" ref="BZ18:CA18" si="64">IF(BZ13&gt;$B$12,IF(BZ16&gt;$B$12,IF(BZ13&gt;0,BZ16-BZ17,0),0),BZ16-$B$12)</f>
        <v>-16730150</v>
      </c>
      <c r="CA18" s="43">
        <f t="shared" si="64"/>
        <v>-16730150</v>
      </c>
      <c r="CB18" s="43">
        <f t="shared" ref="CB18" si="65">IF(CB13&gt;$B$12,IF(CB16&gt;$B$12,IF(CB13&gt;0,CB16-CB17,0),0),CB16-$B$12)</f>
        <v>-16730150</v>
      </c>
      <c r="CC18" s="43">
        <f t="shared" ref="CC18" si="66">IF(CC13&gt;$B$12,IF(CC16&gt;$B$12,IF(CC13&gt;0,CC16-CC17,0),0),CC16-$B$12)</f>
        <v>-16730150</v>
      </c>
      <c r="CD18" s="43">
        <f t="shared" ref="CD18:CE18" si="67">IF(CD13&gt;$B$12,IF(CD16&gt;$B$12,IF(CD13&gt;0,CD16-CD17,0),0),CD16-$B$12)</f>
        <v>-16730150</v>
      </c>
      <c r="CE18" s="43">
        <f t="shared" si="67"/>
        <v>-16730150</v>
      </c>
      <c r="CF18" s="43">
        <f t="shared" ref="CF18" si="68">IF(CF13&gt;$B$12,IF(CF16&gt;$B$12,IF(CF13&gt;0,CF16-CF17,0),0),CF16-$B$12)</f>
        <v>-16730150</v>
      </c>
      <c r="CG18" s="43">
        <f t="shared" ref="CG18" si="69">IF(CG13&gt;$B$12,IF(CG16&gt;$B$12,IF(CG13&gt;0,CG16-CG17,0),0),CG16-$B$12)</f>
        <v>-16730150</v>
      </c>
      <c r="CH18" s="43">
        <f t="shared" ref="CH18:CI18" si="70">IF(CH13&gt;$B$12,IF(CH16&gt;$B$12,IF(CH13&gt;0,CH16-CH17,0),0),CH16-$B$12)</f>
        <v>-16730150</v>
      </c>
      <c r="CI18" s="43">
        <f t="shared" si="70"/>
        <v>-16730150</v>
      </c>
      <c r="CJ18" s="43">
        <f t="shared" ref="CJ18" si="71">IF(CJ13&gt;$B$12,IF(CJ16&gt;$B$12,IF(CJ13&gt;0,CJ16-CJ17,0),0),CJ16-$B$12)</f>
        <v>-16730150</v>
      </c>
      <c r="CK18" s="43">
        <f t="shared" ref="CK18" si="72">IF(CK13&gt;$B$12,IF(CK16&gt;$B$12,IF(CK13&gt;0,CK16-CK17,0),0),CK16-$B$12)</f>
        <v>-16730150</v>
      </c>
      <c r="CL18" s="43">
        <f t="shared" ref="CL18:CM18" si="73">IF(CL13&gt;$B$12,IF(CL16&gt;$B$12,IF(CL13&gt;0,CL16-CL17,0),0),CL16-$B$12)</f>
        <v>-16730150</v>
      </c>
      <c r="CM18" s="43">
        <f t="shared" si="73"/>
        <v>-16730150</v>
      </c>
      <c r="CN18" s="43">
        <f t="shared" ref="CN18" si="74">IF(CN13&gt;$B$12,IF(CN16&gt;$B$12,IF(CN13&gt;0,CN16-CN17,0),0),CN16-$B$12)</f>
        <v>-16730150</v>
      </c>
      <c r="CO18" s="43">
        <f t="shared" ref="CO18" si="75">IF(CO13&gt;$B$12,IF(CO16&gt;$B$12,IF(CO13&gt;0,CO16-CO17,0),0),CO16-$B$12)</f>
        <v>-16730150</v>
      </c>
      <c r="CP18" s="43">
        <f t="shared" ref="CP18:CQ18" si="76">IF(CP13&gt;$B$12,IF(CP16&gt;$B$12,IF(CP13&gt;0,CP16-CP17,0),0),CP16-$B$12)</f>
        <v>-16730150</v>
      </c>
      <c r="CQ18" s="43">
        <f t="shared" si="76"/>
        <v>-16730150</v>
      </c>
      <c r="CR18" s="43">
        <f t="shared" ref="CR18" si="77">IF(CR13&gt;$B$12,IF(CR16&gt;$B$12,IF(CR13&gt;0,CR16-CR17,0),0),CR16-$B$12)</f>
        <v>-16730150</v>
      </c>
      <c r="CS18" s="43">
        <f t="shared" ref="CS18" si="78">IF(CS13&gt;$B$12,IF(CS16&gt;$B$12,IF(CS13&gt;0,CS16-CS17,0),0),CS16-$B$12)</f>
        <v>-16730150</v>
      </c>
      <c r="CT18" s="43">
        <f t="shared" ref="CT18:CU18" si="79">IF(CT13&gt;$B$12,IF(CT16&gt;$B$12,IF(CT13&gt;0,CT16-CT17,0),0),CT16-$B$12)</f>
        <v>-16730150</v>
      </c>
      <c r="CU18" s="43">
        <f t="shared" si="79"/>
        <v>-16730150</v>
      </c>
      <c r="CV18" s="43">
        <f t="shared" ref="CV18" si="80">IF(CV13&gt;$B$12,IF(CV16&gt;$B$12,IF(CV13&gt;0,CV16-CV17,0),0),CV16-$B$12)</f>
        <v>-16730150</v>
      </c>
      <c r="CW18" s="43">
        <f t="shared" ref="CW18" si="81">IF(CW13&gt;$B$12,IF(CW16&gt;$B$12,IF(CW13&gt;0,CW16-CW17,0),0),CW16-$B$12)</f>
        <v>-16730150</v>
      </c>
      <c r="CX18" s="43">
        <f t="shared" ref="CX18" si="82">IF(CX13&gt;$B$12,IF(CX16&gt;$B$12,IF(CX13&gt;0,CX16-CX17,0),0),CX16-$B$12)</f>
        <v>-16730150</v>
      </c>
      <c r="CY18" s="44"/>
      <c r="CZ18" s="40" t="s">
        <v>48</v>
      </c>
      <c r="DA18" s="31">
        <v>5.0999999999999996</v>
      </c>
      <c r="DB18" s="9" t="s">
        <v>49</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25">
      <c r="A19" s="38" t="s">
        <v>50</v>
      </c>
      <c r="B19" s="49"/>
      <c r="C19" s="43">
        <f>C18</f>
        <v>281780</v>
      </c>
      <c r="D19" s="43">
        <f>IF(D18-SUM($C$19:C19)&gt;0,IF(D13&gt;0,D18-SUM($C$19:C19),0),0)</f>
        <v>357560</v>
      </c>
      <c r="E19" s="43">
        <f>IF(E18-SUM($C$19:D19)&gt;0,IF(E13&gt;0,E18-SUM($C$19:D19),0),0)</f>
        <v>328420</v>
      </c>
      <c r="F19" s="43">
        <f>IF(F18-SUM($C$19:E19)&gt;0,IF(F13&gt;0,F18-SUM($C$19:E19),0),0)</f>
        <v>0</v>
      </c>
      <c r="G19" s="43">
        <f>IF(G18-SUM($C$19:F19)&gt;0,IF(G13&gt;0,G18-SUM($C$19:F19),0),0)</f>
        <v>0</v>
      </c>
      <c r="H19" s="43">
        <f>IF(H18-SUM($C$19:G19)&gt;0,IF(H13&gt;0,H18-SUM($C$19:G19),0),0)</f>
        <v>0</v>
      </c>
      <c r="I19" s="43">
        <f>IF(I18-SUM($C$19:H19)&gt;0,IF(I13&gt;0,I18-SUM($C$19:H19),0),0)</f>
        <v>0</v>
      </c>
      <c r="J19" s="43">
        <f>IF(J18-SUM($C$19:I19)&gt;0,IF(J13&gt;0,J18-SUM($C$19:I19),0),0)</f>
        <v>0</v>
      </c>
      <c r="K19" s="43">
        <f>IF(K18-SUM($C$19:J19)&gt;0,IF(K13&gt;0,K18-SUM($C$19:J19),0),0)</f>
        <v>0</v>
      </c>
      <c r="L19" s="43">
        <f>IF(L18-SUM($C$19:K19)&gt;0,IF(L13&gt;0,L18-SUM($C$19:K19),0),0)</f>
        <v>0</v>
      </c>
      <c r="M19" s="43">
        <f>IF(M18-SUM($C$19:L19)&gt;0,IF(M13&gt;0,M18-SUM($C$19:L19),0),0)</f>
        <v>0</v>
      </c>
      <c r="N19" s="43">
        <f>IF(N18-SUM($C$19:M19)&gt;0,IF(N13&gt;0,N18-SUM($C$19:M19),0),0)</f>
        <v>0</v>
      </c>
      <c r="O19" s="43">
        <f>IF(O18-SUM($C$19:N19)&gt;0,IF(O13&gt;0,O18-SUM($C$19:N19),0),0)</f>
        <v>0</v>
      </c>
      <c r="P19" s="43">
        <f>IF(P18-SUM($C$19:O19)&gt;0,IF(P13&gt;0,P18-SUM($C$19:O19),0),0)</f>
        <v>0</v>
      </c>
      <c r="Q19" s="43">
        <f>IF(Q18-SUM($C$19:P19)&gt;0,IF(Q13&gt;0,Q18-SUM($C$19:P19),0),0)</f>
        <v>0</v>
      </c>
      <c r="R19" s="43">
        <f>IF(R18-SUM($C$19:Q19)&gt;0,IF(R13&gt;0,R18-SUM($C$19:Q19),0),0)</f>
        <v>0</v>
      </c>
      <c r="S19" s="43">
        <f>IF(S18-SUM($C$19:R19)&gt;0,IF(S13&gt;0,S18-SUM($C$19:R19),0),0)</f>
        <v>0</v>
      </c>
      <c r="T19" s="43">
        <f>IF(T18-SUM($C$19:S19)&gt;0,IF(T13&gt;0,T18-SUM($C$19:S19),0),0)</f>
        <v>0</v>
      </c>
      <c r="U19" s="43">
        <f>IF(U18-SUM($C$19:T19)&gt;0,IF(U13&gt;0,U18-SUM($C$19:T19),0),0)</f>
        <v>0</v>
      </c>
      <c r="V19" s="43">
        <f>IF(V18-SUM($C$19:U19)&gt;0,IF(V13&gt;0,V18-SUM($C$19:U19),0),0)</f>
        <v>0</v>
      </c>
      <c r="W19" s="43">
        <f>IF(W18-SUM($C$19:V19)&gt;0,IF(W13&gt;0,W18-SUM($C$19:V19),0),0)</f>
        <v>0</v>
      </c>
      <c r="X19" s="43">
        <f>IF(X18-SUM($C$19:W19)&gt;0,IF(X13&gt;0,X18-SUM($C$19:W19),0),0)</f>
        <v>0</v>
      </c>
      <c r="Y19" s="43">
        <f>IF(Y18-SUM($C$19:X19)&gt;0,IF(Y13&gt;0,Y18-SUM($C$19:X19),0),0)</f>
        <v>0</v>
      </c>
      <c r="Z19" s="43">
        <f>IF(Z18-SUM($C$19:Y19)&gt;0,IF(Z13&gt;0,Z18-SUM($C$19:Y19),0),0)</f>
        <v>0</v>
      </c>
      <c r="AA19" s="43">
        <f>IF(AA18-SUM($C$19:Z19)&gt;0,IF(AA13&gt;0,AA18-SUM($C$19:Z19),0),0)</f>
        <v>0</v>
      </c>
      <c r="AB19" s="43">
        <f>IF(AB18-SUM($C$19:AA19)&gt;0,IF(AB13&gt;0,AB18-SUM($C$19:AA19),0),0)</f>
        <v>0</v>
      </c>
      <c r="AC19" s="43">
        <f>IF(AC18-SUM($C$19:AB19)&gt;0,IF(AC13&gt;0,AC18-SUM($C$19:AB19),0),0)</f>
        <v>0</v>
      </c>
      <c r="AD19" s="43">
        <f>IF(AD18-SUM($C$19:AC19)&gt;0,IF(AD13&gt;0,AD18-SUM($C$19:AC19),0),0)</f>
        <v>0</v>
      </c>
      <c r="AE19" s="43">
        <f>IF(AE18-SUM($C$19:AD19)&gt;0,IF(AE13&gt;0,AE18-SUM($C$19:AD19),0),0)</f>
        <v>0</v>
      </c>
      <c r="AF19" s="43">
        <f>IF(AF18-SUM($C$19:AE19)&gt;0,IF(AF13&gt;0,AF18-SUM($C$19:AE19),0),0)</f>
        <v>0</v>
      </c>
      <c r="AG19" s="43">
        <f>IF(AG18-SUM($C$19:AF19)&gt;0,IF(AG13&gt;0,AG18-SUM($C$19:AF19),0),0)</f>
        <v>0</v>
      </c>
      <c r="AH19" s="43">
        <f>IF(AH18-SUM($C$19:AG19)&gt;0,IF(AH13&gt;0,AH18-SUM($C$19:AG19),0),0)</f>
        <v>0</v>
      </c>
      <c r="AI19" s="43">
        <f>IF(AI18-SUM($C$19:AH19)&gt;0,IF(AI13&gt;0,AI18-SUM($C$19:AH19),0),0)</f>
        <v>0</v>
      </c>
      <c r="AJ19" s="43">
        <f>IF(AJ18-SUM($C$19:AI19)&gt;0,IF(AJ13&gt;0,AJ18-SUM($C$19:AI19),0),0)</f>
        <v>0</v>
      </c>
      <c r="AK19" s="43">
        <f>IF(AK18-SUM($C$19:AJ19)&gt;0,IF(AK13&gt;0,AK18-SUM($C$19:AJ19),0),0)</f>
        <v>0</v>
      </c>
      <c r="AL19" s="43">
        <f>IF(AL18-SUM($C$19:AK19)&gt;0,IF(AL13&gt;0,AL18-SUM($C$19:AK19),0),0)</f>
        <v>0</v>
      </c>
      <c r="AM19" s="43">
        <f>IF(AM18-SUM($C$19:AL19)&gt;0,IF(AM13&gt;0,AM18-SUM($C$19:AL19),0),0)</f>
        <v>0</v>
      </c>
      <c r="AN19" s="43">
        <f>IF(AN18-SUM($C$19:AM19)&gt;0,IF(AN13&gt;0,AN18-SUM($C$19:AM19),0),0)</f>
        <v>0</v>
      </c>
      <c r="AO19" s="43">
        <f>IF(AO18-SUM($C$19:AN19)&gt;0,IF(AO13&gt;0,AO18-SUM($C$19:AN19),0),0)</f>
        <v>0</v>
      </c>
      <c r="AP19" s="43">
        <f>IF(AP18-SUM($C$19:AO19)&gt;0,IF(AP13&gt;0,AP18-SUM($C$19:AO19),0),0)</f>
        <v>0</v>
      </c>
      <c r="AQ19" s="43">
        <f>IF(AQ18-SUM($C$19:AP19)&gt;0,IF(AQ13&gt;0,AQ18-SUM($C$19:AP19),0),0)</f>
        <v>0</v>
      </c>
      <c r="AR19" s="43">
        <f>IF(AR18-SUM($C$19:AQ19)&gt;0,IF(AR13&gt;0,AR18-SUM($C$19:AQ19),0),0)</f>
        <v>0</v>
      </c>
      <c r="AS19" s="43">
        <f>IF(AS18-SUM($C$19:AR19)&gt;0,IF(AS13&gt;0,AS18-SUM($C$19:AR19),0),0)</f>
        <v>0</v>
      </c>
      <c r="AT19" s="43">
        <f>IF(AT18-SUM($C$19:AS19)&gt;0,IF(AT13&gt;0,AT18-SUM($C$19:AS19),0),0)</f>
        <v>0</v>
      </c>
      <c r="AU19" s="43">
        <f>IF(AU18-SUM($C$19:AT19)&gt;0,IF(AU13&gt;0,AU18-SUM($C$19:AT19),0),0)</f>
        <v>0</v>
      </c>
      <c r="AV19" s="43">
        <f>IF(AV18-SUM($C$19:AU19)&gt;0,IF(AV13&gt;0,AV18-SUM($C$19:AU19),0),0)</f>
        <v>0</v>
      </c>
      <c r="AW19" s="43">
        <f>IF(AW18-SUM($C$19:AV19)&gt;0,IF(AW13&gt;0,AW18-SUM($C$19:AV19),0),0)</f>
        <v>0</v>
      </c>
      <c r="AX19" s="43">
        <f>IF(AX18-SUM($C$19:AW19)&gt;0,IF(AX13&gt;0,AX18-SUM($C$19:AW19),0),0)</f>
        <v>0</v>
      </c>
      <c r="AY19" s="43">
        <f>IF(AY18-SUM($C$19:AX19)&gt;0,IF(AY13&gt;0,AY18-SUM($C$19:AX19),0),0)</f>
        <v>0</v>
      </c>
      <c r="AZ19" s="43">
        <f>IF(AZ18-SUM($C$19:AY19)&gt;0,IF(AZ13&gt;0,AZ18-SUM($C$19:AY19),0),0)</f>
        <v>0</v>
      </c>
      <c r="BA19" s="43">
        <f>IF(BA18-SUM($C$19:AZ19)&gt;0,IF(BA13&gt;0,BA18-SUM($C$19:AZ19),0),0)</f>
        <v>0</v>
      </c>
      <c r="BB19" s="43">
        <f>IF(BB18-SUM($C$19:BA19)&gt;0,IF(BB13&gt;0,BB18-SUM($C$19:BA19),0),0)</f>
        <v>0</v>
      </c>
      <c r="BC19" s="43">
        <f>IF(BC18-SUM($C$19:BB19)&gt;0,IF(BC13&gt;0,BC18-SUM($C$19:BB19),0),0)</f>
        <v>0</v>
      </c>
      <c r="BD19" s="43">
        <f>IF(BD18-SUM($C$19:BC19)&gt;0,IF(BD13&gt;0,BD18-SUM($C$19:BC19),0),0)</f>
        <v>0</v>
      </c>
      <c r="BE19" s="43">
        <f>IF(BE18-SUM($C$19:BD19)&gt;0,IF(BE13&gt;0,BE18-SUM($C$19:BD19),0),0)</f>
        <v>0</v>
      </c>
      <c r="BF19" s="43">
        <f>IF(BF18-SUM($C$19:BE19)&gt;0,IF(BF13&gt;0,BF18-SUM($C$19:BE19),0),0)</f>
        <v>0</v>
      </c>
      <c r="BG19" s="43">
        <f>IF(BG18-SUM($C$19:BF19)&gt;0,IF(BG13&gt;0,BG18-SUM($C$19:BF19),0),0)</f>
        <v>0</v>
      </c>
      <c r="BH19" s="43">
        <f>IF(BH18-SUM($C$19:BG19)&gt;0,IF(BH13&gt;0,BH18-SUM($C$19:BG19),0),0)</f>
        <v>0</v>
      </c>
      <c r="BI19" s="43">
        <f>IF(BI18-SUM($C$19:BH19)&gt;0,IF(BI13&gt;0,BI18-SUM($C$19:BH19),0),0)</f>
        <v>0</v>
      </c>
      <c r="BJ19" s="43">
        <f>IF(BJ18-SUM($C$19:BI19)&gt;0,IF(BJ13&gt;0,BJ18-SUM($C$19:BI19),0),0)</f>
        <v>0</v>
      </c>
      <c r="BK19" s="43">
        <f>IF(BK18-SUM($C$19:BJ19)&gt;0,IF(BK13&gt;0,BK18-SUM($C$19:BJ19),0),0)</f>
        <v>0</v>
      </c>
      <c r="BL19" s="43">
        <f>IF(BL18-SUM($C$19:BK19)&gt;0,IF(BL13&gt;0,BL18-SUM($C$19:BK19),0),0)</f>
        <v>0</v>
      </c>
      <c r="BM19" s="43">
        <f>IF(BM18-SUM($C$19:BL19)&gt;0,IF(BM13&gt;0,BM18-SUM($C$19:BL19),0),0)</f>
        <v>0</v>
      </c>
      <c r="BN19" s="43">
        <f>IF(BN18-SUM($C$19:BM19)&gt;0,IF(BN13&gt;0,BN18-SUM($C$19:BM19),0),0)</f>
        <v>0</v>
      </c>
      <c r="BO19" s="43">
        <f>IF(BO18-SUM($C$19:BN19)&gt;0,IF(BO13&gt;0,BO18-SUM($C$19:BN19),0),0)</f>
        <v>0</v>
      </c>
      <c r="BP19" s="43">
        <f>IF(BP18-SUM($C$19:BO19)&gt;0,IF(BP13&gt;0,BP18-SUM($C$19:BO19),0),0)</f>
        <v>0</v>
      </c>
      <c r="BQ19" s="43">
        <f>IF(BQ18-SUM($C$19:BP19)&gt;0,IF(BQ13&gt;0,BQ18-SUM($C$19:BP19),0),0)</f>
        <v>0</v>
      </c>
      <c r="BR19" s="43">
        <f>IF(BR18-SUM($C$19:BQ19)&gt;0,IF(BR13&gt;0,BR18-SUM($C$19:BQ19),0),0)</f>
        <v>0</v>
      </c>
      <c r="BS19" s="43">
        <f>IF(BS18-SUM($C$19:BR19)&gt;0,IF(BS13&gt;0,BS18-SUM($C$19:BR19),0),0)</f>
        <v>0</v>
      </c>
      <c r="BT19" s="43">
        <f>IF(BT18-SUM($C$19:BS19)&gt;0,IF(BT13&gt;0,BT18-SUM($C$19:BS19),0),0)</f>
        <v>0</v>
      </c>
      <c r="BU19" s="43">
        <f>IF(BU18-SUM($C$19:BT19)&gt;0,IF(BU13&gt;0,BU18-SUM($C$19:BT19),0),0)</f>
        <v>0</v>
      </c>
      <c r="BV19" s="43">
        <f>IF(BV18-SUM($C$19:BU19)&gt;0,IF(BV13&gt;0,BV18-SUM($C$19:BU19),0),0)</f>
        <v>0</v>
      </c>
      <c r="BW19" s="43">
        <f>IF(BW18-SUM($C$19:BV19)&gt;0,IF(BW13&gt;0,BW18-SUM($C$19:BV19),0),0)</f>
        <v>0</v>
      </c>
      <c r="BX19" s="43">
        <f>IF(BX18-SUM($C$19:BW19)&gt;0,IF(BX13&gt;0,BX18-SUM($C$19:BW19),0),0)</f>
        <v>0</v>
      </c>
      <c r="BY19" s="43">
        <f>IF(BY18-SUM($C$19:BX19)&gt;0,IF(BY13&gt;0,BY18-SUM($C$19:BX19),0),0)</f>
        <v>0</v>
      </c>
      <c r="BZ19" s="43">
        <f>IF(BZ18-SUM($C$19:BY19)&gt;0,IF(BZ13&gt;0,BZ18-SUM($C$19:BY19),0),0)</f>
        <v>0</v>
      </c>
      <c r="CA19" s="43">
        <f>IF(CA18-SUM($C$19:BZ19)&gt;0,IF(CA13&gt;0,CA18-SUM($C$19:BZ19),0),0)</f>
        <v>0</v>
      </c>
      <c r="CB19" s="43">
        <f>IF(CB18-SUM($C$19:CA19)&gt;0,IF(CB13&gt;0,CB18-SUM($C$19:CA19),0),0)</f>
        <v>0</v>
      </c>
      <c r="CC19" s="43">
        <f>IF(CC18-SUM($C$19:CB19)&gt;0,IF(CC13&gt;0,CC18-SUM($C$19:CB19),0),0)</f>
        <v>0</v>
      </c>
      <c r="CD19" s="43">
        <f>IF(CD18-SUM($C$19:CC19)&gt;0,IF(CD13&gt;0,CD18-SUM($C$19:CC19),0),0)</f>
        <v>0</v>
      </c>
      <c r="CE19" s="43">
        <f>IF(CE18-SUM($C$19:CD19)&gt;0,IF(CE13&gt;0,CE18-SUM($C$19:CD19),0),0)</f>
        <v>0</v>
      </c>
      <c r="CF19" s="43">
        <f>IF(CF18-SUM($C$19:CE19)&gt;0,IF(CF13&gt;0,CF18-SUM($C$19:CE19),0),0)</f>
        <v>0</v>
      </c>
      <c r="CG19" s="43">
        <f>IF(CG18-SUM($C$19:CF19)&gt;0,IF(CG13&gt;0,CG18-SUM($C$19:CF19),0),0)</f>
        <v>0</v>
      </c>
      <c r="CH19" s="43">
        <f>IF(CH18-SUM($C$19:CG19)&gt;0,IF(CH13&gt;0,CH18-SUM($C$19:CG19),0),0)</f>
        <v>0</v>
      </c>
      <c r="CI19" s="43">
        <f>IF(CI18-SUM($C$19:CH19)&gt;0,IF(CI13&gt;0,CI18-SUM($C$19:CH19),0),0)</f>
        <v>0</v>
      </c>
      <c r="CJ19" s="43">
        <f>IF(CJ18-SUM($C$19:CI19)&gt;0,IF(CJ13&gt;0,CJ18-SUM($C$19:CI19),0),0)</f>
        <v>0</v>
      </c>
      <c r="CK19" s="43">
        <f>IF(CK18-SUM($C$19:CJ19)&gt;0,IF(CK13&gt;0,CK18-SUM($C$19:CJ19),0),0)</f>
        <v>0</v>
      </c>
      <c r="CL19" s="43">
        <f>IF(CL18-SUM($C$19:CK19)&gt;0,IF(CL13&gt;0,CL18-SUM($C$19:CK19),0),0)</f>
        <v>0</v>
      </c>
      <c r="CM19" s="43">
        <f>IF(CM18-SUM($C$19:CL19)&gt;0,IF(CM13&gt;0,CM18-SUM($C$19:CL19),0),0)</f>
        <v>0</v>
      </c>
      <c r="CN19" s="43">
        <f>IF(CN18-SUM($C$19:CM19)&gt;0,IF(CN13&gt;0,CN18-SUM($C$19:CM19),0),0)</f>
        <v>0</v>
      </c>
      <c r="CO19" s="43">
        <f>IF(CO18-SUM($C$19:CN19)&gt;0,IF(CO13&gt;0,CO18-SUM($C$19:CN19),0),0)</f>
        <v>0</v>
      </c>
      <c r="CP19" s="43">
        <f>IF(CP18-SUM($C$19:CO19)&gt;0,IF(CP13&gt;0,CP18-SUM($C$19:CO19),0),0)</f>
        <v>0</v>
      </c>
      <c r="CQ19" s="43">
        <f>IF(CQ18-SUM($C$19:CP19)&gt;0,IF(CQ13&gt;0,CQ18-SUM($C$19:CP19),0),0)</f>
        <v>0</v>
      </c>
      <c r="CR19" s="43">
        <f>IF(CR18-SUM($C$19:CQ19)&gt;0,IF(CR13&gt;0,CR18-SUM($C$19:CQ19),0),0)</f>
        <v>0</v>
      </c>
      <c r="CS19" s="43">
        <f>IF(CS18-SUM($C$19:CR19)&gt;0,IF(CS13&gt;0,CS18-SUM($C$19:CR19),0),0)</f>
        <v>0</v>
      </c>
      <c r="CT19" s="43">
        <f>IF(CT18-SUM($C$19:CS19)&gt;0,IF(CT13&gt;0,CT18-SUM($C$19:CS19),0),0)</f>
        <v>0</v>
      </c>
      <c r="CU19" s="43">
        <f>IF(CU18-SUM($C$19:CT19)&gt;0,IF(CU13&gt;0,CU18-SUM($C$19:CT19),0),0)</f>
        <v>0</v>
      </c>
      <c r="CV19" s="43">
        <f>IF(CV18-SUM($C$19:CU19)&gt;0,IF(CV13&gt;0,CV18-SUM($C$19:CU19),0),0)</f>
        <v>0</v>
      </c>
      <c r="CW19" s="43">
        <f>IF(CW18-SUM($C$19:CV19)&gt;0,IF(CW13&gt;0,CW18-SUM($C$19:CV19),0),0)</f>
        <v>0</v>
      </c>
      <c r="CX19" s="43">
        <f>IF(CX18-SUM($C$19:CW19)&gt;0,IF(CX13&gt;0,CX18-SUM($C$19:CW19),0),0)</f>
        <v>0</v>
      </c>
      <c r="CY19" s="44"/>
      <c r="CZ19" s="50" t="s">
        <v>51</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3">
      <c r="A20" s="204" t="s">
        <v>52</v>
      </c>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51"/>
      <c r="DA20" s="51"/>
      <c r="DB20" s="15"/>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3"/>
      <c r="FU20" s="53"/>
      <c r="FV20" s="53"/>
      <c r="FW20" s="53"/>
      <c r="FX20" s="53"/>
      <c r="FY20" s="53"/>
      <c r="FZ20" s="53"/>
      <c r="GA20" s="53"/>
      <c r="GB20" s="53"/>
      <c r="GC20" s="53"/>
      <c r="GD20" s="53"/>
      <c r="GE20" s="53"/>
      <c r="GF20" s="53"/>
      <c r="GG20" s="53"/>
      <c r="GH20" s="53"/>
      <c r="GI20" s="53"/>
      <c r="GJ20" s="53"/>
      <c r="GK20" s="53"/>
    </row>
    <row r="21" spans="1:193" s="182" customFormat="1" ht="56.25" customHeight="1" x14ac:dyDescent="0.3">
      <c r="A21" s="206" t="s">
        <v>53</v>
      </c>
      <c r="B21" s="49"/>
      <c r="C21" s="184">
        <v>150733</v>
      </c>
      <c r="D21" s="184">
        <v>168256</v>
      </c>
      <c r="E21" s="184">
        <v>178480.9</v>
      </c>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4"/>
      <c r="BV21" s="184"/>
      <c r="BW21" s="184"/>
      <c r="BX21" s="184"/>
      <c r="BY21" s="184"/>
      <c r="BZ21" s="184"/>
      <c r="CA21" s="184"/>
      <c r="CB21" s="184"/>
      <c r="CC21" s="184"/>
      <c r="CD21" s="184"/>
      <c r="CE21" s="184"/>
      <c r="CF21" s="184"/>
      <c r="CG21" s="184"/>
      <c r="CH21" s="184"/>
      <c r="CI21" s="184"/>
      <c r="CJ21" s="184"/>
      <c r="CK21" s="184"/>
      <c r="CL21" s="184"/>
      <c r="CM21" s="184"/>
      <c r="CN21" s="184"/>
      <c r="CO21" s="184"/>
      <c r="CP21" s="184"/>
      <c r="CQ21" s="184"/>
      <c r="CR21" s="184"/>
      <c r="CS21" s="184"/>
      <c r="CT21" s="184"/>
      <c r="CU21" s="184"/>
      <c r="CV21" s="184"/>
      <c r="CW21" s="184"/>
      <c r="CX21" s="184"/>
      <c r="CY21" s="184"/>
      <c r="CZ21" s="211" t="s">
        <v>54</v>
      </c>
      <c r="DA21" s="32">
        <v>5.4</v>
      </c>
      <c r="DB21" s="185" t="s">
        <v>55</v>
      </c>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row>
    <row r="22" spans="1:193" s="182" customFormat="1" ht="36" customHeight="1" x14ac:dyDescent="0.3">
      <c r="A22" s="207" t="s">
        <v>56</v>
      </c>
      <c r="B22" s="49"/>
      <c r="C22" s="187">
        <f>C21</f>
        <v>150733</v>
      </c>
      <c r="D22" s="186">
        <f>SUM($C21,D21)</f>
        <v>318989</v>
      </c>
      <c r="E22" s="186">
        <f>SUM($C21:E21)</f>
        <v>497469.9</v>
      </c>
      <c r="F22" s="186">
        <f>SUM($C21:F21)</f>
        <v>497469.9</v>
      </c>
      <c r="G22" s="186">
        <f>SUM($C21:G21)</f>
        <v>497469.9</v>
      </c>
      <c r="H22" s="186">
        <f>SUM($C21:H21)</f>
        <v>497469.9</v>
      </c>
      <c r="I22" s="186">
        <f>SUM($C21:I21)</f>
        <v>497469.9</v>
      </c>
      <c r="J22" s="186">
        <f>SUM($C21:J21)</f>
        <v>497469.9</v>
      </c>
      <c r="K22" s="186">
        <f>SUM($C21:K21)</f>
        <v>497469.9</v>
      </c>
      <c r="L22" s="186">
        <f>SUM($C21:L21)</f>
        <v>497469.9</v>
      </c>
      <c r="M22" s="186">
        <f>SUM($C21:M21)</f>
        <v>497469.9</v>
      </c>
      <c r="N22" s="186">
        <f>SUM($C21:N21)</f>
        <v>497469.9</v>
      </c>
      <c r="O22" s="186">
        <f>SUM($C21:O21)</f>
        <v>497469.9</v>
      </c>
      <c r="P22" s="186">
        <f>SUM($C21:P21)</f>
        <v>497469.9</v>
      </c>
      <c r="Q22" s="186">
        <f>SUM($C21:Q21)</f>
        <v>497469.9</v>
      </c>
      <c r="R22" s="186">
        <f>SUM($C21:R21)</f>
        <v>497469.9</v>
      </c>
      <c r="S22" s="186">
        <f>SUM($C21:S21)</f>
        <v>497469.9</v>
      </c>
      <c r="T22" s="186">
        <f>SUM($C21:T21)</f>
        <v>497469.9</v>
      </c>
      <c r="U22" s="186">
        <f>SUM($C21:U21)</f>
        <v>497469.9</v>
      </c>
      <c r="V22" s="186">
        <f>SUM($C21:V21)</f>
        <v>497469.9</v>
      </c>
      <c r="W22" s="186">
        <f>SUM($C21:W21)</f>
        <v>497469.9</v>
      </c>
      <c r="X22" s="186">
        <f>SUM($C21:X21)</f>
        <v>497469.9</v>
      </c>
      <c r="Y22" s="186">
        <f>SUM($C21:Y21)</f>
        <v>497469.9</v>
      </c>
      <c r="Z22" s="186">
        <f>SUM($C21:Z21)</f>
        <v>497469.9</v>
      </c>
      <c r="AA22" s="186">
        <f>SUM($C21:AA21)</f>
        <v>497469.9</v>
      </c>
      <c r="AB22" s="186">
        <f>SUM($C21:AB21)</f>
        <v>497469.9</v>
      </c>
      <c r="AC22" s="186">
        <f>SUM($C21:AC21)</f>
        <v>497469.9</v>
      </c>
      <c r="AD22" s="186">
        <f>SUM($C21:AD21)</f>
        <v>497469.9</v>
      </c>
      <c r="AE22" s="186">
        <f>SUM($C21:AE21)</f>
        <v>497469.9</v>
      </c>
      <c r="AF22" s="186">
        <f>SUM($C21:AF21)</f>
        <v>497469.9</v>
      </c>
      <c r="AG22" s="186">
        <f>SUM($C21:AG21)</f>
        <v>497469.9</v>
      </c>
      <c r="AH22" s="186">
        <f>SUM($C21:AH21)</f>
        <v>497469.9</v>
      </c>
      <c r="AI22" s="186">
        <f>SUM($C21:AI21)</f>
        <v>497469.9</v>
      </c>
      <c r="AJ22" s="186">
        <f>SUM($C21:AJ21)</f>
        <v>497469.9</v>
      </c>
      <c r="AK22" s="186">
        <f>SUM($C21:AK21)</f>
        <v>497469.9</v>
      </c>
      <c r="AL22" s="186">
        <f>SUM($C21:AL21)</f>
        <v>497469.9</v>
      </c>
      <c r="AM22" s="186">
        <f>SUM($C21:AM21)</f>
        <v>497469.9</v>
      </c>
      <c r="AN22" s="186">
        <f>SUM($C21:AN21)</f>
        <v>497469.9</v>
      </c>
      <c r="AO22" s="186">
        <f>SUM($C21:AO21)</f>
        <v>497469.9</v>
      </c>
      <c r="AP22" s="186">
        <f>SUM($C21:AP21)</f>
        <v>497469.9</v>
      </c>
      <c r="AQ22" s="186">
        <f>SUM($C21:AQ21)</f>
        <v>497469.9</v>
      </c>
      <c r="AR22" s="186">
        <f>SUM($C21:AR21)</f>
        <v>497469.9</v>
      </c>
      <c r="AS22" s="186">
        <f>SUM($C21:AS21)</f>
        <v>497469.9</v>
      </c>
      <c r="AT22" s="186">
        <f>SUM($C21:AT21)</f>
        <v>497469.9</v>
      </c>
      <c r="AU22" s="186">
        <f>SUM($C21:AU21)</f>
        <v>497469.9</v>
      </c>
      <c r="AV22" s="186">
        <f>SUM($C21:AV21)</f>
        <v>497469.9</v>
      </c>
      <c r="AW22" s="186">
        <f>SUM($C21:AW21)</f>
        <v>497469.9</v>
      </c>
      <c r="AX22" s="186">
        <f>SUM($C21:AX21)</f>
        <v>497469.9</v>
      </c>
      <c r="AY22" s="186">
        <f>SUM($C21:AY21)</f>
        <v>497469.9</v>
      </c>
      <c r="AZ22" s="186">
        <f>SUM($C21:AZ21)</f>
        <v>497469.9</v>
      </c>
      <c r="BA22" s="186">
        <f>SUM($C21:BA21)</f>
        <v>497469.9</v>
      </c>
      <c r="BB22" s="186">
        <f>SUM($C21:BB21)</f>
        <v>497469.9</v>
      </c>
      <c r="BC22" s="186">
        <f>SUM($C21:BC21)</f>
        <v>497469.9</v>
      </c>
      <c r="BD22" s="186">
        <f>SUM($C21:BD21)</f>
        <v>497469.9</v>
      </c>
      <c r="BE22" s="186">
        <f>SUM($C21:BE21)</f>
        <v>497469.9</v>
      </c>
      <c r="BF22" s="186">
        <f>SUM($C21:BF21)</f>
        <v>497469.9</v>
      </c>
      <c r="BG22" s="186">
        <f>SUM($C21:BG21)</f>
        <v>497469.9</v>
      </c>
      <c r="BH22" s="186">
        <f>SUM($C21:BH21)</f>
        <v>497469.9</v>
      </c>
      <c r="BI22" s="186">
        <f>SUM($C21:BI21)</f>
        <v>497469.9</v>
      </c>
      <c r="BJ22" s="186">
        <f>SUM($C21:BJ21)</f>
        <v>497469.9</v>
      </c>
      <c r="BK22" s="186">
        <f>SUM($C21:BK21)</f>
        <v>497469.9</v>
      </c>
      <c r="BL22" s="186">
        <f>SUM($C21:BL21)</f>
        <v>497469.9</v>
      </c>
      <c r="BM22" s="186">
        <f>SUM($C21:BM21)</f>
        <v>497469.9</v>
      </c>
      <c r="BN22" s="186">
        <f>SUM($C21:BN21)</f>
        <v>497469.9</v>
      </c>
      <c r="BO22" s="186">
        <f>SUM($C21:BO21)</f>
        <v>497469.9</v>
      </c>
      <c r="BP22" s="186">
        <f>SUM($C21:BP21)</f>
        <v>497469.9</v>
      </c>
      <c r="BQ22" s="186">
        <f>SUM($C21:BQ21)</f>
        <v>497469.9</v>
      </c>
      <c r="BR22" s="186">
        <f>SUM($C21:BR21)</f>
        <v>497469.9</v>
      </c>
      <c r="BS22" s="186">
        <f>SUM($C21:BS21)</f>
        <v>497469.9</v>
      </c>
      <c r="BT22" s="186">
        <f>SUM($C21:BT21)</f>
        <v>497469.9</v>
      </c>
      <c r="BU22" s="186">
        <f>SUM($C21:BU21)</f>
        <v>497469.9</v>
      </c>
      <c r="BV22" s="186">
        <f>SUM($C21:BV21)</f>
        <v>497469.9</v>
      </c>
      <c r="BW22" s="186">
        <f>SUM($C21:BW21)</f>
        <v>497469.9</v>
      </c>
      <c r="BX22" s="186">
        <f>SUM($C21:BX21)</f>
        <v>497469.9</v>
      </c>
      <c r="BY22" s="186">
        <f>SUM($C21:BY21)</f>
        <v>497469.9</v>
      </c>
      <c r="BZ22" s="186">
        <f>SUM($C21:BZ21)</f>
        <v>497469.9</v>
      </c>
      <c r="CA22" s="186">
        <f>SUM($C21:CA21)</f>
        <v>497469.9</v>
      </c>
      <c r="CB22" s="186">
        <f>SUM($C21:CB21)</f>
        <v>497469.9</v>
      </c>
      <c r="CC22" s="186">
        <f>SUM($C21:CC21)</f>
        <v>497469.9</v>
      </c>
      <c r="CD22" s="186">
        <f>SUM($C21:CD21)</f>
        <v>497469.9</v>
      </c>
      <c r="CE22" s="186">
        <f>SUM($C21:CE21)</f>
        <v>497469.9</v>
      </c>
      <c r="CF22" s="186">
        <f>SUM($C21:CF21)</f>
        <v>497469.9</v>
      </c>
      <c r="CG22" s="186">
        <f>SUM($C21:CG21)</f>
        <v>497469.9</v>
      </c>
      <c r="CH22" s="186">
        <f>SUM($C21:CH21)</f>
        <v>497469.9</v>
      </c>
      <c r="CI22" s="186">
        <f>SUM($C21:CI21)</f>
        <v>497469.9</v>
      </c>
      <c r="CJ22" s="186">
        <f>SUM($C21:CJ21)</f>
        <v>497469.9</v>
      </c>
      <c r="CK22" s="186">
        <f>SUM($C21:CK21)</f>
        <v>497469.9</v>
      </c>
      <c r="CL22" s="186">
        <f>SUM($C21:CL21)</f>
        <v>497469.9</v>
      </c>
      <c r="CM22" s="186">
        <f>SUM($C21:CM21)</f>
        <v>497469.9</v>
      </c>
      <c r="CN22" s="186">
        <f>SUM($C21:CN21)</f>
        <v>497469.9</v>
      </c>
      <c r="CO22" s="186">
        <f>SUM($C21:CO21)</f>
        <v>497469.9</v>
      </c>
      <c r="CP22" s="186">
        <f>SUM($C21:CP21)</f>
        <v>497469.9</v>
      </c>
      <c r="CQ22" s="186">
        <f>SUM($C21:CQ21)</f>
        <v>497469.9</v>
      </c>
      <c r="CR22" s="186">
        <f>SUM($C21:CR21)</f>
        <v>497469.9</v>
      </c>
      <c r="CS22" s="186">
        <f>SUM($C21:CS21)</f>
        <v>497469.9</v>
      </c>
      <c r="CT22" s="186">
        <f>SUM($C21:CT21)</f>
        <v>497469.9</v>
      </c>
      <c r="CU22" s="186">
        <f>SUM($C21:CU21)</f>
        <v>497469.9</v>
      </c>
      <c r="CV22" s="186">
        <f>SUM($C21:CV21)</f>
        <v>497469.9</v>
      </c>
      <c r="CW22" s="186">
        <f>SUM($C21:CW21)</f>
        <v>497469.9</v>
      </c>
      <c r="CX22" s="186">
        <f>SUM($C21:CX21)</f>
        <v>497469.9</v>
      </c>
      <c r="CY22" s="186">
        <f>SUM($C21:CY21)</f>
        <v>497469.9</v>
      </c>
      <c r="CZ22" s="208"/>
      <c r="DA22" s="32"/>
      <c r="DB22" s="185"/>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row>
    <row r="23" spans="1:193" s="182" customFormat="1" ht="36" customHeight="1" x14ac:dyDescent="0.3">
      <c r="A23" s="207" t="s">
        <v>57</v>
      </c>
      <c r="B23" s="49"/>
      <c r="C23" s="187">
        <f>'HWP C Línea de Base'!$D$22</f>
        <v>150732.80399230751</v>
      </c>
      <c r="D23" s="186">
        <f>'HWP C Línea de Base'!$D$22</f>
        <v>150732.80399230751</v>
      </c>
      <c r="E23" s="186">
        <f>'HWP C Línea de Base'!$D$22</f>
        <v>150732.80399230751</v>
      </c>
      <c r="F23" s="186">
        <f>'HWP C Línea de Base'!$D$22</f>
        <v>150732.80399230751</v>
      </c>
      <c r="G23" s="186">
        <f>'HWP C Línea de Base'!$D$22</f>
        <v>150732.80399230751</v>
      </c>
      <c r="H23" s="186">
        <f>'HWP C Línea de Base'!$D$22</f>
        <v>150732.80399230751</v>
      </c>
      <c r="I23" s="186">
        <f>'HWP C Línea de Base'!$D$22</f>
        <v>150732.80399230751</v>
      </c>
      <c r="J23" s="186">
        <f>'HWP C Línea de Base'!$D$22</f>
        <v>150732.80399230751</v>
      </c>
      <c r="K23" s="186">
        <f>'HWP C Línea de Base'!$D$22</f>
        <v>150732.80399230751</v>
      </c>
      <c r="L23" s="186">
        <f>'HWP C Línea de Base'!$D$22</f>
        <v>150732.80399230751</v>
      </c>
      <c r="M23" s="186">
        <f>'HWP C Línea de Base'!$D$22</f>
        <v>150732.80399230751</v>
      </c>
      <c r="N23" s="186">
        <f>'HWP C Línea de Base'!$D$22</f>
        <v>150732.80399230751</v>
      </c>
      <c r="O23" s="186">
        <f>'HWP C Línea de Base'!$D$22</f>
        <v>150732.80399230751</v>
      </c>
      <c r="P23" s="186">
        <f>'HWP C Línea de Base'!$D$22</f>
        <v>150732.80399230751</v>
      </c>
      <c r="Q23" s="186">
        <f>'HWP C Línea de Base'!$D$22</f>
        <v>150732.80399230751</v>
      </c>
      <c r="R23" s="186">
        <f>'HWP C Línea de Base'!$D$22</f>
        <v>150732.80399230751</v>
      </c>
      <c r="S23" s="186">
        <f>'HWP C Línea de Base'!$D$22</f>
        <v>150732.80399230751</v>
      </c>
      <c r="T23" s="186">
        <f>'HWP C Línea de Base'!$D$22</f>
        <v>150732.80399230751</v>
      </c>
      <c r="U23" s="186">
        <f>'HWP C Línea de Base'!$D$22</f>
        <v>150732.80399230751</v>
      </c>
      <c r="V23" s="186">
        <f>'HWP C Línea de Base'!$D$22</f>
        <v>150732.80399230751</v>
      </c>
      <c r="W23" s="186">
        <f>'HWP C Línea de Base'!$D$22</f>
        <v>150732.80399230751</v>
      </c>
      <c r="X23" s="186">
        <f>'HWP C Línea de Base'!$D$22</f>
        <v>150732.80399230751</v>
      </c>
      <c r="Y23" s="186">
        <f>'HWP C Línea de Base'!$D$22</f>
        <v>150732.80399230751</v>
      </c>
      <c r="Z23" s="186">
        <f>'HWP C Línea de Base'!$D$22</f>
        <v>150732.80399230751</v>
      </c>
      <c r="AA23" s="186">
        <f>'HWP C Línea de Base'!$D$22</f>
        <v>150732.80399230751</v>
      </c>
      <c r="AB23" s="186">
        <f>'HWP C Línea de Base'!$D$22</f>
        <v>150732.80399230751</v>
      </c>
      <c r="AC23" s="186">
        <f>'HWP C Línea de Base'!$D$22</f>
        <v>150732.80399230751</v>
      </c>
      <c r="AD23" s="186">
        <f>'HWP C Línea de Base'!$D$22</f>
        <v>150732.80399230751</v>
      </c>
      <c r="AE23" s="186">
        <f>'HWP C Línea de Base'!$D$22</f>
        <v>150732.80399230751</v>
      </c>
      <c r="AF23" s="186">
        <f>'HWP C Línea de Base'!$D$22</f>
        <v>150732.80399230751</v>
      </c>
      <c r="AG23" s="186">
        <f>'HWP C Línea de Base'!$D$22</f>
        <v>150732.80399230751</v>
      </c>
      <c r="AH23" s="186">
        <f>'HWP C Línea de Base'!$D$22</f>
        <v>150732.80399230751</v>
      </c>
      <c r="AI23" s="186">
        <f>'HWP C Línea de Base'!$D$22</f>
        <v>150732.80399230751</v>
      </c>
      <c r="AJ23" s="186">
        <f>'HWP C Línea de Base'!$D$22</f>
        <v>150732.80399230751</v>
      </c>
      <c r="AK23" s="186">
        <f>'HWP C Línea de Base'!$D$22</f>
        <v>150732.80399230751</v>
      </c>
      <c r="AL23" s="186">
        <f>'HWP C Línea de Base'!$D$22</f>
        <v>150732.80399230751</v>
      </c>
      <c r="AM23" s="186">
        <f>'HWP C Línea de Base'!$D$22</f>
        <v>150732.80399230751</v>
      </c>
      <c r="AN23" s="186">
        <f>'HWP C Línea de Base'!$D$22</f>
        <v>150732.80399230751</v>
      </c>
      <c r="AO23" s="186">
        <f>'HWP C Línea de Base'!$D$22</f>
        <v>150732.80399230751</v>
      </c>
      <c r="AP23" s="186">
        <f>'HWP C Línea de Base'!$D$22</f>
        <v>150732.80399230751</v>
      </c>
      <c r="AQ23" s="186">
        <f>'HWP C Línea de Base'!$D$22</f>
        <v>150732.80399230751</v>
      </c>
      <c r="AR23" s="186">
        <f>'HWP C Línea de Base'!$D$22</f>
        <v>150732.80399230751</v>
      </c>
      <c r="AS23" s="186">
        <f>'HWP C Línea de Base'!$D$22</f>
        <v>150732.80399230751</v>
      </c>
      <c r="AT23" s="186">
        <f>'HWP C Línea de Base'!$D$22</f>
        <v>150732.80399230751</v>
      </c>
      <c r="AU23" s="186">
        <f>'HWP C Línea de Base'!$D$22</f>
        <v>150732.80399230751</v>
      </c>
      <c r="AV23" s="186">
        <f>'HWP C Línea de Base'!$D$22</f>
        <v>150732.80399230751</v>
      </c>
      <c r="AW23" s="186">
        <f>'HWP C Línea de Base'!$D$22</f>
        <v>150732.80399230751</v>
      </c>
      <c r="AX23" s="186">
        <f>'HWP C Línea de Base'!$D$22</f>
        <v>150732.80399230751</v>
      </c>
      <c r="AY23" s="186">
        <f>'HWP C Línea de Base'!$D$22</f>
        <v>150732.80399230751</v>
      </c>
      <c r="AZ23" s="186">
        <f>'HWP C Línea de Base'!$D$22</f>
        <v>150732.80399230751</v>
      </c>
      <c r="BA23" s="186">
        <f>'HWP C Línea de Base'!$D$22</f>
        <v>150732.80399230751</v>
      </c>
      <c r="BB23" s="186">
        <f>'HWP C Línea de Base'!$D$22</f>
        <v>150732.80399230751</v>
      </c>
      <c r="BC23" s="186">
        <f>'HWP C Línea de Base'!$D$22</f>
        <v>150732.80399230751</v>
      </c>
      <c r="BD23" s="186">
        <f>'HWP C Línea de Base'!$D$22</f>
        <v>150732.80399230751</v>
      </c>
      <c r="BE23" s="186">
        <f>'HWP C Línea de Base'!$D$22</f>
        <v>150732.80399230751</v>
      </c>
      <c r="BF23" s="186">
        <f>'HWP C Línea de Base'!$D$22</f>
        <v>150732.80399230751</v>
      </c>
      <c r="BG23" s="186">
        <f>'HWP C Línea de Base'!$D$22</f>
        <v>150732.80399230751</v>
      </c>
      <c r="BH23" s="186">
        <f>'HWP C Línea de Base'!$D$22</f>
        <v>150732.80399230751</v>
      </c>
      <c r="BI23" s="186">
        <f>'HWP C Línea de Base'!$D$22</f>
        <v>150732.80399230751</v>
      </c>
      <c r="BJ23" s="186">
        <f>'HWP C Línea de Base'!$D$22</f>
        <v>150732.80399230751</v>
      </c>
      <c r="BK23" s="186">
        <f>'HWP C Línea de Base'!$D$22</f>
        <v>150732.80399230751</v>
      </c>
      <c r="BL23" s="186">
        <f>'HWP C Línea de Base'!$D$22</f>
        <v>150732.80399230751</v>
      </c>
      <c r="BM23" s="186">
        <f>'HWP C Línea de Base'!$D$22</f>
        <v>150732.80399230751</v>
      </c>
      <c r="BN23" s="186">
        <f>'HWP C Línea de Base'!$D$22</f>
        <v>150732.80399230751</v>
      </c>
      <c r="BO23" s="186">
        <f>'HWP C Línea de Base'!$D$22</f>
        <v>150732.80399230751</v>
      </c>
      <c r="BP23" s="186">
        <f>'HWP C Línea de Base'!$D$22</f>
        <v>150732.80399230751</v>
      </c>
      <c r="BQ23" s="186">
        <f>'HWP C Línea de Base'!$D$22</f>
        <v>150732.80399230751</v>
      </c>
      <c r="BR23" s="186">
        <f>'HWP C Línea de Base'!$D$22</f>
        <v>150732.80399230751</v>
      </c>
      <c r="BS23" s="186">
        <f>'HWP C Línea de Base'!$D$22</f>
        <v>150732.80399230751</v>
      </c>
      <c r="BT23" s="186">
        <f>'HWP C Línea de Base'!$D$22</f>
        <v>150732.80399230751</v>
      </c>
      <c r="BU23" s="186">
        <f>'HWP C Línea de Base'!$D$22</f>
        <v>150732.80399230751</v>
      </c>
      <c r="BV23" s="186">
        <f>'HWP C Línea de Base'!$D$22</f>
        <v>150732.80399230751</v>
      </c>
      <c r="BW23" s="186">
        <f>'HWP C Línea de Base'!$D$22</f>
        <v>150732.80399230751</v>
      </c>
      <c r="BX23" s="186">
        <f>'HWP C Línea de Base'!$D$22</f>
        <v>150732.80399230751</v>
      </c>
      <c r="BY23" s="186">
        <f>'HWP C Línea de Base'!$D$22</f>
        <v>150732.80399230751</v>
      </c>
      <c r="BZ23" s="186">
        <f>'HWP C Línea de Base'!$D$22</f>
        <v>150732.80399230751</v>
      </c>
      <c r="CA23" s="186">
        <f>'HWP C Línea de Base'!$D$22</f>
        <v>150732.80399230751</v>
      </c>
      <c r="CB23" s="186">
        <f>'HWP C Línea de Base'!$D$22</f>
        <v>150732.80399230751</v>
      </c>
      <c r="CC23" s="186">
        <f>'HWP C Línea de Base'!$D$22</f>
        <v>150732.80399230751</v>
      </c>
      <c r="CD23" s="186">
        <f>'HWP C Línea de Base'!$D$22</f>
        <v>150732.80399230751</v>
      </c>
      <c r="CE23" s="186">
        <f>'HWP C Línea de Base'!$D$22</f>
        <v>150732.80399230751</v>
      </c>
      <c r="CF23" s="186">
        <f>'HWP C Línea de Base'!$D$22</f>
        <v>150732.80399230751</v>
      </c>
      <c r="CG23" s="186">
        <f>'HWP C Línea de Base'!$D$22</f>
        <v>150732.80399230751</v>
      </c>
      <c r="CH23" s="186">
        <f>'HWP C Línea de Base'!$D$22</f>
        <v>150732.80399230751</v>
      </c>
      <c r="CI23" s="186">
        <f>'HWP C Línea de Base'!$D$22</f>
        <v>150732.80399230751</v>
      </c>
      <c r="CJ23" s="186">
        <f>'HWP C Línea de Base'!$D$22</f>
        <v>150732.80399230751</v>
      </c>
      <c r="CK23" s="186">
        <f>'HWP C Línea de Base'!$D$22</f>
        <v>150732.80399230751</v>
      </c>
      <c r="CL23" s="186">
        <f>'HWP C Línea de Base'!$D$22</f>
        <v>150732.80399230751</v>
      </c>
      <c r="CM23" s="186">
        <f>'HWP C Línea de Base'!$D$22</f>
        <v>150732.80399230751</v>
      </c>
      <c r="CN23" s="186">
        <f>'HWP C Línea de Base'!$D$22</f>
        <v>150732.80399230751</v>
      </c>
      <c r="CO23" s="186">
        <f>'HWP C Línea de Base'!$D$22</f>
        <v>150732.80399230751</v>
      </c>
      <c r="CP23" s="186">
        <f>'HWP C Línea de Base'!$D$22</f>
        <v>150732.80399230751</v>
      </c>
      <c r="CQ23" s="186">
        <f>'HWP C Línea de Base'!$D$22</f>
        <v>150732.80399230751</v>
      </c>
      <c r="CR23" s="186">
        <f>'HWP C Línea de Base'!$D$22</f>
        <v>150732.80399230751</v>
      </c>
      <c r="CS23" s="186">
        <f>'HWP C Línea de Base'!$D$22</f>
        <v>150732.80399230751</v>
      </c>
      <c r="CT23" s="186">
        <f>'HWP C Línea de Base'!$D$22</f>
        <v>150732.80399230751</v>
      </c>
      <c r="CU23" s="186">
        <f>'HWP C Línea de Base'!$D$22</f>
        <v>150732.80399230751</v>
      </c>
      <c r="CV23" s="186">
        <f>'HWP C Línea de Base'!$D$22</f>
        <v>150732.80399230751</v>
      </c>
      <c r="CW23" s="186">
        <f>'HWP C Línea de Base'!$D$22</f>
        <v>150732.80399230751</v>
      </c>
      <c r="CX23" s="186">
        <f>'HWP C Línea de Base'!$D$22</f>
        <v>150732.80399230751</v>
      </c>
      <c r="CY23" s="186">
        <f>'HWP C Línea de Base'!$D$22</f>
        <v>150732.80399230751</v>
      </c>
      <c r="CZ23" s="208" t="s">
        <v>58</v>
      </c>
      <c r="DA23" s="32">
        <v>5.4</v>
      </c>
      <c r="DB23" s="185" t="s">
        <v>59</v>
      </c>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row>
    <row r="24" spans="1:193" s="182" customFormat="1" ht="36" customHeight="1" x14ac:dyDescent="0.3">
      <c r="A24" s="207" t="s">
        <v>60</v>
      </c>
      <c r="B24" s="49"/>
      <c r="C24" s="187">
        <f>C23</f>
        <v>150732.80399230751</v>
      </c>
      <c r="D24" s="186">
        <f>SUM($C23:$D23,)</f>
        <v>301465.60798461502</v>
      </c>
      <c r="E24" s="186">
        <f>SUM($C23:E23,)</f>
        <v>452198.41197692254</v>
      </c>
      <c r="F24" s="186">
        <f>SUM($C23:F23,)</f>
        <v>602931.21596923005</v>
      </c>
      <c r="G24" s="186">
        <f>SUM($C23:G23,)</f>
        <v>753664.01996153756</v>
      </c>
      <c r="H24" s="186">
        <f>SUM($C23:H23,)</f>
        <v>904396.82395384507</v>
      </c>
      <c r="I24" s="186">
        <f>SUM($C23:I23,)</f>
        <v>1055129.6279461526</v>
      </c>
      <c r="J24" s="186">
        <f>SUM($C23:J23,)</f>
        <v>1205862.4319384601</v>
      </c>
      <c r="K24" s="186">
        <f>SUM($C23:K23,)</f>
        <v>1356595.2359307676</v>
      </c>
      <c r="L24" s="186">
        <f>SUM($C23:L23,)</f>
        <v>1507328.0399230751</v>
      </c>
      <c r="M24" s="186">
        <f>SUM($C23:M23,)</f>
        <v>1658060.8439153826</v>
      </c>
      <c r="N24" s="186">
        <f>SUM($C23:N23,)</f>
        <v>1808793.6479076901</v>
      </c>
      <c r="O24" s="186">
        <f>SUM($C23:O23,)</f>
        <v>1959526.4518999977</v>
      </c>
      <c r="P24" s="186">
        <f>SUM($C23:P23,)</f>
        <v>2110259.2558923052</v>
      </c>
      <c r="Q24" s="186">
        <f>SUM($C23:Q23,)</f>
        <v>2260992.0598846124</v>
      </c>
      <c r="R24" s="186">
        <f>SUM($C23:R23,)</f>
        <v>2411724.8638769202</v>
      </c>
      <c r="S24" s="186">
        <f>SUM($C23:S23,)</f>
        <v>2562457.6678692279</v>
      </c>
      <c r="T24" s="186">
        <f>SUM($C23:T23,)</f>
        <v>2713190.4718615357</v>
      </c>
      <c r="U24" s="186">
        <f>SUM($C23:U23,)</f>
        <v>2863923.2758538434</v>
      </c>
      <c r="V24" s="186">
        <f>SUM($C23:V23,)</f>
        <v>3014656.0798461512</v>
      </c>
      <c r="W24" s="186">
        <f>SUM($C23:W23,)</f>
        <v>3165388.8838384589</v>
      </c>
      <c r="X24" s="186">
        <f>SUM($C23:X23,)</f>
        <v>3316121.6878307667</v>
      </c>
      <c r="Y24" s="186">
        <f>SUM($C23:Y23,)</f>
        <v>3466854.4918230744</v>
      </c>
      <c r="Z24" s="186">
        <f>SUM($C23:Z23,)</f>
        <v>3617587.2958153822</v>
      </c>
      <c r="AA24" s="186">
        <f>SUM($C23:AA23,)</f>
        <v>3768320.0998076899</v>
      </c>
      <c r="AB24" s="186">
        <f>SUM($C23:AB23,)</f>
        <v>3919052.9037999976</v>
      </c>
      <c r="AC24" s="186">
        <f>SUM($C23:AC23,)</f>
        <v>4069785.7077923054</v>
      </c>
      <c r="AD24" s="186">
        <f>SUM($C23:AD23,)</f>
        <v>4220518.5117846131</v>
      </c>
      <c r="AE24" s="186">
        <f>SUM($C23:AE23,)</f>
        <v>4371251.3157769209</v>
      </c>
      <c r="AF24" s="186">
        <f>SUM($C23:AF23,)</f>
        <v>4521984.1197692286</v>
      </c>
      <c r="AG24" s="186">
        <f>SUM($C23:AG23,)</f>
        <v>4672716.9237615364</v>
      </c>
      <c r="AH24" s="186">
        <f>SUM($C23:AH23,)</f>
        <v>4823449.7277538441</v>
      </c>
      <c r="AI24" s="186">
        <f>SUM($C23:AI23,)</f>
        <v>4974182.5317461519</v>
      </c>
      <c r="AJ24" s="186">
        <f>SUM($C23:AJ23,)</f>
        <v>5124915.3357384596</v>
      </c>
      <c r="AK24" s="186">
        <f>SUM($C23:AK23,)</f>
        <v>5275648.1397307673</v>
      </c>
      <c r="AL24" s="186">
        <f>SUM($C23:AL23,)</f>
        <v>5426380.9437230751</v>
      </c>
      <c r="AM24" s="186">
        <f>SUM($C23:AM23,)</f>
        <v>5577113.7477153828</v>
      </c>
      <c r="AN24" s="186">
        <f>SUM($C23:AN23,)</f>
        <v>5727846.5517076906</v>
      </c>
      <c r="AO24" s="186">
        <f>SUM($C23:AO23,)</f>
        <v>5878579.3556999983</v>
      </c>
      <c r="AP24" s="186">
        <f>SUM($C23:AP23,)</f>
        <v>6029312.1596923061</v>
      </c>
      <c r="AQ24" s="186">
        <f>SUM($C23:AQ23,)</f>
        <v>6180044.9636846138</v>
      </c>
      <c r="AR24" s="186">
        <f>SUM($C23:AR23,)</f>
        <v>6330777.7676769216</v>
      </c>
      <c r="AS24" s="186">
        <f>SUM($C23:AS23,)</f>
        <v>6481510.5716692293</v>
      </c>
      <c r="AT24" s="186">
        <f>SUM($C23:AT23,)</f>
        <v>6632243.3756615371</v>
      </c>
      <c r="AU24" s="186">
        <f>SUM($C23:AU23,)</f>
        <v>6782976.1796538448</v>
      </c>
      <c r="AV24" s="186">
        <f>SUM($C23:AV23,)</f>
        <v>6933708.9836461525</v>
      </c>
      <c r="AW24" s="186">
        <f>SUM($C23:AW23,)</f>
        <v>7084441.7876384603</v>
      </c>
      <c r="AX24" s="186">
        <f>SUM($C23:AX23,)</f>
        <v>7235174.591630768</v>
      </c>
      <c r="AY24" s="186">
        <f>SUM($C23:AY23,)</f>
        <v>7385907.3956230758</v>
      </c>
      <c r="AZ24" s="186">
        <f>SUM($C23:AZ23,)</f>
        <v>7536640.1996153835</v>
      </c>
      <c r="BA24" s="186">
        <f>SUM($C23:BA23,)</f>
        <v>7687373.0036076913</v>
      </c>
      <c r="BB24" s="186">
        <f>SUM($C23:BB23,)</f>
        <v>7838105.807599999</v>
      </c>
      <c r="BC24" s="186">
        <f>SUM($C23:BC23,)</f>
        <v>7988838.6115923068</v>
      </c>
      <c r="BD24" s="186">
        <f>SUM($C23:BD23,)</f>
        <v>8139571.4155846145</v>
      </c>
      <c r="BE24" s="186">
        <f>SUM($C23:BE23,)</f>
        <v>8290304.2195769222</v>
      </c>
      <c r="BF24" s="186">
        <f>SUM($C23:BF23,)</f>
        <v>8441037.02356923</v>
      </c>
      <c r="BG24" s="186">
        <f>SUM($C23:BG23,)</f>
        <v>8591769.8275615368</v>
      </c>
      <c r="BH24" s="186">
        <f>SUM($C23:BH23,)</f>
        <v>8742502.6315538436</v>
      </c>
      <c r="BI24" s="186">
        <f>SUM($C23:BI23,)</f>
        <v>8893235.4355461504</v>
      </c>
      <c r="BJ24" s="186">
        <f>SUM($C23:BJ23,)</f>
        <v>9043968.2395384572</v>
      </c>
      <c r="BK24" s="186">
        <f>SUM($C23:BK23,)</f>
        <v>9194701.0435307641</v>
      </c>
      <c r="BL24" s="186">
        <f>SUM($C23:BL23,)</f>
        <v>9345433.8475230709</v>
      </c>
      <c r="BM24" s="186">
        <f>SUM($C23:BM23,)</f>
        <v>9496166.6515153777</v>
      </c>
      <c r="BN24" s="186">
        <f>SUM($C23:BN23,)</f>
        <v>9646899.4555076845</v>
      </c>
      <c r="BO24" s="186">
        <f>SUM($C23:BO23,)</f>
        <v>9797632.2594999913</v>
      </c>
      <c r="BP24" s="186">
        <f>SUM($C23:BP23,)</f>
        <v>9948365.0634922981</v>
      </c>
      <c r="BQ24" s="186">
        <f>SUM($C23:BQ23,)</f>
        <v>10099097.867484605</v>
      </c>
      <c r="BR24" s="186">
        <f>SUM($C23:BR23,)</f>
        <v>10249830.671476912</v>
      </c>
      <c r="BS24" s="186">
        <f>SUM($C23:BS23,)</f>
        <v>10400563.475469219</v>
      </c>
      <c r="BT24" s="186">
        <f>SUM($C23:BT23,)</f>
        <v>10551296.279461525</v>
      </c>
      <c r="BU24" s="186">
        <f>SUM($C23:BU23,)</f>
        <v>10702029.083453832</v>
      </c>
      <c r="BV24" s="186">
        <f>SUM($C23:BV23,)</f>
        <v>10852761.887446139</v>
      </c>
      <c r="BW24" s="186">
        <f>SUM($C23:BW23,)</f>
        <v>11003494.691438446</v>
      </c>
      <c r="BX24" s="186">
        <f>SUM($C23:BX23,)</f>
        <v>11154227.495430753</v>
      </c>
      <c r="BY24" s="186">
        <f>SUM($C23:BY23,)</f>
        <v>11304960.299423059</v>
      </c>
      <c r="BZ24" s="186">
        <f>SUM($C23:BZ23,)</f>
        <v>11455693.103415366</v>
      </c>
      <c r="CA24" s="186">
        <f>SUM($C23:CA23,)</f>
        <v>11606425.907407673</v>
      </c>
      <c r="CB24" s="186">
        <f>SUM($C23:CB23,)</f>
        <v>11757158.71139998</v>
      </c>
      <c r="CC24" s="186">
        <f>SUM($C23:CC23,)</f>
        <v>11907891.515392287</v>
      </c>
      <c r="CD24" s="186">
        <f>SUM($C23:CD23,)</f>
        <v>12058624.319384594</v>
      </c>
      <c r="CE24" s="186">
        <f>SUM($C23:CE23,)</f>
        <v>12209357.1233769</v>
      </c>
      <c r="CF24" s="186">
        <f>SUM($C23:CF23,)</f>
        <v>12360089.927369207</v>
      </c>
      <c r="CG24" s="186">
        <f>SUM($C23:CG23,)</f>
        <v>12510822.731361514</v>
      </c>
      <c r="CH24" s="186">
        <f>SUM($C23:CH23,)</f>
        <v>12661555.535353821</v>
      </c>
      <c r="CI24" s="186">
        <f>SUM($C23:CI23,)</f>
        <v>12812288.339346128</v>
      </c>
      <c r="CJ24" s="186">
        <f>SUM($C23:CJ23,)</f>
        <v>12963021.143338434</v>
      </c>
      <c r="CK24" s="186">
        <f>SUM($C23:CK23,)</f>
        <v>13113753.947330741</v>
      </c>
      <c r="CL24" s="186">
        <f>SUM($C23:CL23,)</f>
        <v>13264486.751323048</v>
      </c>
      <c r="CM24" s="186">
        <f>SUM($C23:CM23,)</f>
        <v>13415219.555315355</v>
      </c>
      <c r="CN24" s="186">
        <f>SUM($C23:CN23,)</f>
        <v>13565952.359307662</v>
      </c>
      <c r="CO24" s="186">
        <f>SUM($C23:CO23,)</f>
        <v>13716685.163299968</v>
      </c>
      <c r="CP24" s="186">
        <f>SUM($C23:CP23,)</f>
        <v>13867417.967292275</v>
      </c>
      <c r="CQ24" s="186">
        <f>SUM($C23:CQ23,)</f>
        <v>14018150.771284582</v>
      </c>
      <c r="CR24" s="186">
        <f>SUM($C23:CR23,)</f>
        <v>14168883.575276889</v>
      </c>
      <c r="CS24" s="186">
        <f>SUM($C23:CS23,)</f>
        <v>14319616.379269196</v>
      </c>
      <c r="CT24" s="186">
        <f>SUM($C23:CT23,)</f>
        <v>14470349.183261503</v>
      </c>
      <c r="CU24" s="186">
        <f>SUM($C23:CU23,)</f>
        <v>14621081.987253809</v>
      </c>
      <c r="CV24" s="186">
        <f>SUM($C23:CV23,)</f>
        <v>14771814.791246116</v>
      </c>
      <c r="CW24" s="186">
        <f>SUM($C23:CW23,)</f>
        <v>14922547.595238423</v>
      </c>
      <c r="CX24" s="186">
        <f>SUM($C23:CX23,)</f>
        <v>15073280.39923073</v>
      </c>
      <c r="CY24" s="186">
        <f>SUM($C23:CY23,)</f>
        <v>15224013.203223037</v>
      </c>
      <c r="CZ24" s="208"/>
      <c r="DA24" s="32"/>
      <c r="DB24" s="185"/>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row>
    <row r="25" spans="1:193" s="5" customFormat="1" ht="47.7" customHeight="1" x14ac:dyDescent="0.25">
      <c r="A25" s="207" t="s">
        <v>61</v>
      </c>
      <c r="B25" s="49"/>
      <c r="C25" s="188">
        <f>IFERROR(C21-C23,"")</f>
        <v>0.19600769248791039</v>
      </c>
      <c r="D25" s="188">
        <f t="shared" ref="D25:AH25" si="83">IFERROR(D21-D23,"")</f>
        <v>17523.196007692488</v>
      </c>
      <c r="E25" s="188">
        <f t="shared" si="83"/>
        <v>27748.096007692482</v>
      </c>
      <c r="F25" s="188">
        <f t="shared" si="83"/>
        <v>-150732.80399230751</v>
      </c>
      <c r="G25" s="188">
        <f t="shared" si="83"/>
        <v>-150732.80399230751</v>
      </c>
      <c r="H25" s="188">
        <f t="shared" si="83"/>
        <v>-150732.80399230751</v>
      </c>
      <c r="I25" s="188">
        <f t="shared" si="83"/>
        <v>-150732.80399230751</v>
      </c>
      <c r="J25" s="188">
        <f t="shared" si="83"/>
        <v>-150732.80399230751</v>
      </c>
      <c r="K25" s="188">
        <f t="shared" si="83"/>
        <v>-150732.80399230751</v>
      </c>
      <c r="L25" s="188">
        <f t="shared" si="83"/>
        <v>-150732.80399230751</v>
      </c>
      <c r="M25" s="188">
        <f t="shared" si="83"/>
        <v>-150732.80399230751</v>
      </c>
      <c r="N25" s="188">
        <f t="shared" si="83"/>
        <v>-150732.80399230751</v>
      </c>
      <c r="O25" s="188">
        <f t="shared" si="83"/>
        <v>-150732.80399230751</v>
      </c>
      <c r="P25" s="188">
        <f t="shared" si="83"/>
        <v>-150732.80399230751</v>
      </c>
      <c r="Q25" s="188">
        <f t="shared" si="83"/>
        <v>-150732.80399230751</v>
      </c>
      <c r="R25" s="188">
        <f t="shared" si="83"/>
        <v>-150732.80399230751</v>
      </c>
      <c r="S25" s="188">
        <f t="shared" si="83"/>
        <v>-150732.80399230751</v>
      </c>
      <c r="T25" s="188">
        <f t="shared" si="83"/>
        <v>-150732.80399230751</v>
      </c>
      <c r="U25" s="188">
        <f t="shared" si="83"/>
        <v>-150732.80399230751</v>
      </c>
      <c r="V25" s="188">
        <f t="shared" si="83"/>
        <v>-150732.80399230751</v>
      </c>
      <c r="W25" s="188">
        <f t="shared" si="83"/>
        <v>-150732.80399230751</v>
      </c>
      <c r="X25" s="188">
        <f t="shared" si="83"/>
        <v>-150732.80399230751</v>
      </c>
      <c r="Y25" s="188">
        <f t="shared" si="83"/>
        <v>-150732.80399230751</v>
      </c>
      <c r="Z25" s="188">
        <f t="shared" si="83"/>
        <v>-150732.80399230751</v>
      </c>
      <c r="AA25" s="188">
        <f t="shared" si="83"/>
        <v>-150732.80399230751</v>
      </c>
      <c r="AB25" s="188">
        <f t="shared" si="83"/>
        <v>-150732.80399230751</v>
      </c>
      <c r="AC25" s="188">
        <f t="shared" si="83"/>
        <v>-150732.80399230751</v>
      </c>
      <c r="AD25" s="188">
        <f t="shared" si="83"/>
        <v>-150732.80399230751</v>
      </c>
      <c r="AE25" s="188">
        <f t="shared" si="83"/>
        <v>-150732.80399230751</v>
      </c>
      <c r="AF25" s="188">
        <f t="shared" si="83"/>
        <v>-150732.80399230751</v>
      </c>
      <c r="AG25" s="188">
        <f t="shared" si="83"/>
        <v>-150732.80399230751</v>
      </c>
      <c r="AH25" s="188">
        <f t="shared" si="83"/>
        <v>-150732.80399230751</v>
      </c>
      <c r="AI25" s="188">
        <f t="shared" ref="AI25:BN25" si="84">IFERROR(AI21-AI23,"")</f>
        <v>-150732.80399230751</v>
      </c>
      <c r="AJ25" s="188">
        <f t="shared" si="84"/>
        <v>-150732.80399230751</v>
      </c>
      <c r="AK25" s="188">
        <f t="shared" si="84"/>
        <v>-150732.80399230751</v>
      </c>
      <c r="AL25" s="188">
        <f t="shared" si="84"/>
        <v>-150732.80399230751</v>
      </c>
      <c r="AM25" s="188">
        <f t="shared" si="84"/>
        <v>-150732.80399230751</v>
      </c>
      <c r="AN25" s="188">
        <f t="shared" si="84"/>
        <v>-150732.80399230751</v>
      </c>
      <c r="AO25" s="188">
        <f t="shared" si="84"/>
        <v>-150732.80399230751</v>
      </c>
      <c r="AP25" s="188">
        <f t="shared" si="84"/>
        <v>-150732.80399230751</v>
      </c>
      <c r="AQ25" s="188">
        <f t="shared" si="84"/>
        <v>-150732.80399230751</v>
      </c>
      <c r="AR25" s="188">
        <f t="shared" si="84"/>
        <v>-150732.80399230751</v>
      </c>
      <c r="AS25" s="188">
        <f t="shared" si="84"/>
        <v>-150732.80399230751</v>
      </c>
      <c r="AT25" s="188">
        <f t="shared" si="84"/>
        <v>-150732.80399230751</v>
      </c>
      <c r="AU25" s="188">
        <f t="shared" si="84"/>
        <v>-150732.80399230751</v>
      </c>
      <c r="AV25" s="188">
        <f t="shared" si="84"/>
        <v>-150732.80399230751</v>
      </c>
      <c r="AW25" s="188">
        <f t="shared" si="84"/>
        <v>-150732.80399230751</v>
      </c>
      <c r="AX25" s="188">
        <f t="shared" si="84"/>
        <v>-150732.80399230751</v>
      </c>
      <c r="AY25" s="188">
        <f t="shared" si="84"/>
        <v>-150732.80399230751</v>
      </c>
      <c r="AZ25" s="188">
        <f t="shared" si="84"/>
        <v>-150732.80399230751</v>
      </c>
      <c r="BA25" s="188">
        <f t="shared" si="84"/>
        <v>-150732.80399230751</v>
      </c>
      <c r="BB25" s="188">
        <f t="shared" si="84"/>
        <v>-150732.80399230751</v>
      </c>
      <c r="BC25" s="188">
        <f t="shared" si="84"/>
        <v>-150732.80399230751</v>
      </c>
      <c r="BD25" s="188">
        <f t="shared" si="84"/>
        <v>-150732.80399230751</v>
      </c>
      <c r="BE25" s="188">
        <f t="shared" si="84"/>
        <v>-150732.80399230751</v>
      </c>
      <c r="BF25" s="188">
        <f t="shared" si="84"/>
        <v>-150732.80399230751</v>
      </c>
      <c r="BG25" s="188">
        <f t="shared" si="84"/>
        <v>-150732.80399230751</v>
      </c>
      <c r="BH25" s="188">
        <f t="shared" si="84"/>
        <v>-150732.80399230751</v>
      </c>
      <c r="BI25" s="188">
        <f t="shared" si="84"/>
        <v>-150732.80399230751</v>
      </c>
      <c r="BJ25" s="188">
        <f t="shared" si="84"/>
        <v>-150732.80399230751</v>
      </c>
      <c r="BK25" s="188">
        <f t="shared" si="84"/>
        <v>-150732.80399230751</v>
      </c>
      <c r="BL25" s="188">
        <f t="shared" si="84"/>
        <v>-150732.80399230751</v>
      </c>
      <c r="BM25" s="188">
        <f t="shared" si="84"/>
        <v>-150732.80399230751</v>
      </c>
      <c r="BN25" s="188">
        <f t="shared" si="84"/>
        <v>-150732.80399230751</v>
      </c>
      <c r="BO25" s="188">
        <f t="shared" ref="BO25:CY25" si="85">IFERROR(BO21-BO23,"")</f>
        <v>-150732.80399230751</v>
      </c>
      <c r="BP25" s="188">
        <f t="shared" si="85"/>
        <v>-150732.80399230751</v>
      </c>
      <c r="BQ25" s="188">
        <f t="shared" si="85"/>
        <v>-150732.80399230751</v>
      </c>
      <c r="BR25" s="188">
        <f t="shared" si="85"/>
        <v>-150732.80399230751</v>
      </c>
      <c r="BS25" s="188">
        <f t="shared" si="85"/>
        <v>-150732.80399230751</v>
      </c>
      <c r="BT25" s="188">
        <f t="shared" si="85"/>
        <v>-150732.80399230751</v>
      </c>
      <c r="BU25" s="188">
        <f t="shared" si="85"/>
        <v>-150732.80399230751</v>
      </c>
      <c r="BV25" s="188">
        <f t="shared" si="85"/>
        <v>-150732.80399230751</v>
      </c>
      <c r="BW25" s="188">
        <f t="shared" si="85"/>
        <v>-150732.80399230751</v>
      </c>
      <c r="BX25" s="188">
        <f t="shared" si="85"/>
        <v>-150732.80399230751</v>
      </c>
      <c r="BY25" s="188">
        <f t="shared" si="85"/>
        <v>-150732.80399230751</v>
      </c>
      <c r="BZ25" s="188">
        <f t="shared" si="85"/>
        <v>-150732.80399230751</v>
      </c>
      <c r="CA25" s="188">
        <f t="shared" si="85"/>
        <v>-150732.80399230751</v>
      </c>
      <c r="CB25" s="188">
        <f t="shared" si="85"/>
        <v>-150732.80399230751</v>
      </c>
      <c r="CC25" s="188">
        <f t="shared" si="85"/>
        <v>-150732.80399230751</v>
      </c>
      <c r="CD25" s="188">
        <f t="shared" si="85"/>
        <v>-150732.80399230751</v>
      </c>
      <c r="CE25" s="188">
        <f t="shared" si="85"/>
        <v>-150732.80399230751</v>
      </c>
      <c r="CF25" s="188">
        <f t="shared" si="85"/>
        <v>-150732.80399230751</v>
      </c>
      <c r="CG25" s="188">
        <f t="shared" si="85"/>
        <v>-150732.80399230751</v>
      </c>
      <c r="CH25" s="188">
        <f t="shared" si="85"/>
        <v>-150732.80399230751</v>
      </c>
      <c r="CI25" s="188">
        <f t="shared" si="85"/>
        <v>-150732.80399230751</v>
      </c>
      <c r="CJ25" s="188">
        <f t="shared" si="85"/>
        <v>-150732.80399230751</v>
      </c>
      <c r="CK25" s="188">
        <f t="shared" si="85"/>
        <v>-150732.80399230751</v>
      </c>
      <c r="CL25" s="188">
        <f t="shared" si="85"/>
        <v>-150732.80399230751</v>
      </c>
      <c r="CM25" s="188">
        <f t="shared" si="85"/>
        <v>-150732.80399230751</v>
      </c>
      <c r="CN25" s="188">
        <f t="shared" si="85"/>
        <v>-150732.80399230751</v>
      </c>
      <c r="CO25" s="188">
        <f t="shared" si="85"/>
        <v>-150732.80399230751</v>
      </c>
      <c r="CP25" s="188">
        <f t="shared" si="85"/>
        <v>-150732.80399230751</v>
      </c>
      <c r="CQ25" s="188">
        <f t="shared" si="85"/>
        <v>-150732.80399230751</v>
      </c>
      <c r="CR25" s="188">
        <f t="shared" si="85"/>
        <v>-150732.80399230751</v>
      </c>
      <c r="CS25" s="188">
        <f t="shared" si="85"/>
        <v>-150732.80399230751</v>
      </c>
      <c r="CT25" s="188">
        <f t="shared" si="85"/>
        <v>-150732.80399230751</v>
      </c>
      <c r="CU25" s="188">
        <f t="shared" si="85"/>
        <v>-150732.80399230751</v>
      </c>
      <c r="CV25" s="188">
        <f t="shared" si="85"/>
        <v>-150732.80399230751</v>
      </c>
      <c r="CW25" s="188">
        <f t="shared" si="85"/>
        <v>-150732.80399230751</v>
      </c>
      <c r="CX25" s="188">
        <f t="shared" si="85"/>
        <v>-150732.80399230751</v>
      </c>
      <c r="CY25" s="188">
        <f t="shared" si="85"/>
        <v>-150732.80399230751</v>
      </c>
      <c r="CZ25" s="209" t="s">
        <v>62</v>
      </c>
      <c r="DA25" s="32">
        <v>5.4</v>
      </c>
      <c r="DB25" s="183" t="s">
        <v>63</v>
      </c>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7.7" customHeight="1" x14ac:dyDescent="0.25">
      <c r="A26" s="207" t="s">
        <v>64</v>
      </c>
      <c r="B26" s="49"/>
      <c r="C26" s="188">
        <f>IFERROR(C22-C24,"")</f>
        <v>0.19600769248791039</v>
      </c>
      <c r="D26" s="188">
        <f>IFERROR(D22-D24,"")</f>
        <v>17523.392015384976</v>
      </c>
      <c r="E26" s="188">
        <f>IFERROR(E22-E24,"")</f>
        <v>45271.488023077487</v>
      </c>
      <c r="F26" s="188">
        <f t="shared" ref="F26:BQ26" si="86">IFERROR(F22-F24,"")</f>
        <v>-105461.31596923003</v>
      </c>
      <c r="G26" s="188">
        <f t="shared" si="86"/>
        <v>-256194.11996153754</v>
      </c>
      <c r="H26" s="188">
        <f t="shared" si="86"/>
        <v>-406926.92395384505</v>
      </c>
      <c r="I26" s="188">
        <f t="shared" si="86"/>
        <v>-557659.72794615256</v>
      </c>
      <c r="J26" s="188">
        <f t="shared" si="86"/>
        <v>-708392.53193846007</v>
      </c>
      <c r="K26" s="188">
        <f t="shared" si="86"/>
        <v>-859125.33593076759</v>
      </c>
      <c r="L26" s="188">
        <f t="shared" si="86"/>
        <v>-1009858.1399230751</v>
      </c>
      <c r="M26" s="188">
        <f t="shared" si="86"/>
        <v>-1160590.9439153825</v>
      </c>
      <c r="N26" s="188">
        <f t="shared" si="86"/>
        <v>-1311323.7479076902</v>
      </c>
      <c r="O26" s="188">
        <f t="shared" si="86"/>
        <v>-1462056.5518999975</v>
      </c>
      <c r="P26" s="188">
        <f t="shared" si="86"/>
        <v>-1612789.3558923053</v>
      </c>
      <c r="Q26" s="188">
        <f t="shared" si="86"/>
        <v>-1763522.1598846125</v>
      </c>
      <c r="R26" s="188">
        <f t="shared" si="86"/>
        <v>-1914254.9638769203</v>
      </c>
      <c r="S26" s="188">
        <f t="shared" si="86"/>
        <v>-2064987.767869228</v>
      </c>
      <c r="T26" s="188">
        <f t="shared" si="86"/>
        <v>-2215720.5718615358</v>
      </c>
      <c r="U26" s="188">
        <f t="shared" si="86"/>
        <v>-2366453.3758538435</v>
      </c>
      <c r="V26" s="188">
        <f t="shared" si="86"/>
        <v>-2517186.1798461513</v>
      </c>
      <c r="W26" s="188">
        <f t="shared" si="86"/>
        <v>-2667918.983838459</v>
      </c>
      <c r="X26" s="188">
        <f t="shared" si="86"/>
        <v>-2818651.7878307668</v>
      </c>
      <c r="Y26" s="188">
        <f t="shared" si="86"/>
        <v>-2969384.5918230745</v>
      </c>
      <c r="Z26" s="188">
        <f t="shared" si="86"/>
        <v>-3120117.3958153822</v>
      </c>
      <c r="AA26" s="188">
        <f t="shared" si="86"/>
        <v>-3270850.19980769</v>
      </c>
      <c r="AB26" s="188">
        <f t="shared" si="86"/>
        <v>-3421583.0037999977</v>
      </c>
      <c r="AC26" s="188">
        <f t="shared" si="86"/>
        <v>-3572315.8077923055</v>
      </c>
      <c r="AD26" s="188">
        <f t="shared" si="86"/>
        <v>-3723048.6117846132</v>
      </c>
      <c r="AE26" s="188">
        <f t="shared" si="86"/>
        <v>-3873781.415776921</v>
      </c>
      <c r="AF26" s="188">
        <f t="shared" si="86"/>
        <v>-4024514.2197692287</v>
      </c>
      <c r="AG26" s="188">
        <f t="shared" si="86"/>
        <v>-4175247.0237615365</v>
      </c>
      <c r="AH26" s="188">
        <f t="shared" si="86"/>
        <v>-4325979.8277538437</v>
      </c>
      <c r="AI26" s="188">
        <f t="shared" si="86"/>
        <v>-4476712.6317461515</v>
      </c>
      <c r="AJ26" s="188">
        <f t="shared" si="86"/>
        <v>-4627445.4357384592</v>
      </c>
      <c r="AK26" s="188">
        <f t="shared" si="86"/>
        <v>-4778178.239730767</v>
      </c>
      <c r="AL26" s="188">
        <f t="shared" si="86"/>
        <v>-4928911.0437230747</v>
      </c>
      <c r="AM26" s="188">
        <f t="shared" si="86"/>
        <v>-5079643.8477153825</v>
      </c>
      <c r="AN26" s="188">
        <f t="shared" si="86"/>
        <v>-5230376.6517076902</v>
      </c>
      <c r="AO26" s="188">
        <f t="shared" si="86"/>
        <v>-5381109.455699998</v>
      </c>
      <c r="AP26" s="188">
        <f t="shared" si="86"/>
        <v>-5531842.2596923057</v>
      </c>
      <c r="AQ26" s="188">
        <f t="shared" si="86"/>
        <v>-5682575.0636846134</v>
      </c>
      <c r="AR26" s="188">
        <f t="shared" si="86"/>
        <v>-5833307.8676769212</v>
      </c>
      <c r="AS26" s="188">
        <f t="shared" si="86"/>
        <v>-5984040.6716692289</v>
      </c>
      <c r="AT26" s="188">
        <f t="shared" si="86"/>
        <v>-6134773.4756615367</v>
      </c>
      <c r="AU26" s="188">
        <f t="shared" si="86"/>
        <v>-6285506.2796538444</v>
      </c>
      <c r="AV26" s="188">
        <f t="shared" si="86"/>
        <v>-6436239.0836461522</v>
      </c>
      <c r="AW26" s="188">
        <f t="shared" si="86"/>
        <v>-6586971.8876384599</v>
      </c>
      <c r="AX26" s="188">
        <f t="shared" si="86"/>
        <v>-6737704.6916307677</v>
      </c>
      <c r="AY26" s="188">
        <f t="shared" si="86"/>
        <v>-6888437.4956230754</v>
      </c>
      <c r="AZ26" s="188">
        <f t="shared" si="86"/>
        <v>-7039170.2996153831</v>
      </c>
      <c r="BA26" s="188">
        <f t="shared" si="86"/>
        <v>-7189903.1036076909</v>
      </c>
      <c r="BB26" s="188">
        <f t="shared" si="86"/>
        <v>-7340635.9075999986</v>
      </c>
      <c r="BC26" s="188">
        <f t="shared" si="86"/>
        <v>-7491368.7115923064</v>
      </c>
      <c r="BD26" s="188">
        <f t="shared" si="86"/>
        <v>-7642101.5155846141</v>
      </c>
      <c r="BE26" s="188">
        <f t="shared" si="86"/>
        <v>-7792834.3195769219</v>
      </c>
      <c r="BF26" s="188">
        <f t="shared" si="86"/>
        <v>-7943567.1235692296</v>
      </c>
      <c r="BG26" s="188">
        <f t="shared" si="86"/>
        <v>-8094299.9275615364</v>
      </c>
      <c r="BH26" s="188">
        <f t="shared" si="86"/>
        <v>-8245032.7315538432</v>
      </c>
      <c r="BI26" s="188">
        <f t="shared" si="86"/>
        <v>-8395765.5355461501</v>
      </c>
      <c r="BJ26" s="188">
        <f t="shared" si="86"/>
        <v>-8546498.3395384569</v>
      </c>
      <c r="BK26" s="188">
        <f t="shared" si="86"/>
        <v>-8697231.1435307637</v>
      </c>
      <c r="BL26" s="188">
        <f t="shared" si="86"/>
        <v>-8847963.9475230705</v>
      </c>
      <c r="BM26" s="188">
        <f t="shared" si="86"/>
        <v>-8998696.7515153773</v>
      </c>
      <c r="BN26" s="188">
        <f t="shared" si="86"/>
        <v>-9149429.5555076841</v>
      </c>
      <c r="BO26" s="188">
        <f t="shared" si="86"/>
        <v>-9300162.3594999909</v>
      </c>
      <c r="BP26" s="188">
        <f t="shared" si="86"/>
        <v>-9450895.1634922978</v>
      </c>
      <c r="BQ26" s="188">
        <f t="shared" si="86"/>
        <v>-9601627.9674846046</v>
      </c>
      <c r="BR26" s="188">
        <f t="shared" ref="BR26:CY26" si="87">IFERROR(BR22-BR24,"")</f>
        <v>-9752360.7714769114</v>
      </c>
      <c r="BS26" s="188">
        <f t="shared" si="87"/>
        <v>-9903093.5754692182</v>
      </c>
      <c r="BT26" s="188">
        <f t="shared" si="87"/>
        <v>-10053826.379461525</v>
      </c>
      <c r="BU26" s="188">
        <f t="shared" si="87"/>
        <v>-10204559.183453832</v>
      </c>
      <c r="BV26" s="188">
        <f t="shared" si="87"/>
        <v>-10355291.987446139</v>
      </c>
      <c r="BW26" s="188">
        <f t="shared" si="87"/>
        <v>-10506024.791438445</v>
      </c>
      <c r="BX26" s="188">
        <f t="shared" si="87"/>
        <v>-10656757.595430752</v>
      </c>
      <c r="BY26" s="188">
        <f t="shared" si="87"/>
        <v>-10807490.399423059</v>
      </c>
      <c r="BZ26" s="188">
        <f t="shared" si="87"/>
        <v>-10958223.203415366</v>
      </c>
      <c r="CA26" s="188">
        <f t="shared" si="87"/>
        <v>-11108956.007407673</v>
      </c>
      <c r="CB26" s="188">
        <f t="shared" si="87"/>
        <v>-11259688.81139998</v>
      </c>
      <c r="CC26" s="188">
        <f t="shared" si="87"/>
        <v>-11410421.615392286</v>
      </c>
      <c r="CD26" s="188">
        <f t="shared" si="87"/>
        <v>-11561154.419384593</v>
      </c>
      <c r="CE26" s="188">
        <f t="shared" si="87"/>
        <v>-11711887.2233769</v>
      </c>
      <c r="CF26" s="188">
        <f t="shared" si="87"/>
        <v>-11862620.027369207</v>
      </c>
      <c r="CG26" s="188">
        <f t="shared" si="87"/>
        <v>-12013352.831361514</v>
      </c>
      <c r="CH26" s="188">
        <f t="shared" si="87"/>
        <v>-12164085.63535382</v>
      </c>
      <c r="CI26" s="188">
        <f t="shared" si="87"/>
        <v>-12314818.439346127</v>
      </c>
      <c r="CJ26" s="188">
        <f t="shared" si="87"/>
        <v>-12465551.243338434</v>
      </c>
      <c r="CK26" s="188">
        <f t="shared" si="87"/>
        <v>-12616284.047330741</v>
      </c>
      <c r="CL26" s="188">
        <f t="shared" si="87"/>
        <v>-12767016.851323048</v>
      </c>
      <c r="CM26" s="188">
        <f t="shared" si="87"/>
        <v>-12917749.655315354</v>
      </c>
      <c r="CN26" s="188">
        <f t="shared" si="87"/>
        <v>-13068482.459307661</v>
      </c>
      <c r="CO26" s="188">
        <f t="shared" si="87"/>
        <v>-13219215.263299968</v>
      </c>
      <c r="CP26" s="188">
        <f t="shared" si="87"/>
        <v>-13369948.067292275</v>
      </c>
      <c r="CQ26" s="188">
        <f t="shared" si="87"/>
        <v>-13520680.871284582</v>
      </c>
      <c r="CR26" s="188">
        <f t="shared" si="87"/>
        <v>-13671413.675276889</v>
      </c>
      <c r="CS26" s="188">
        <f t="shared" si="87"/>
        <v>-13822146.479269195</v>
      </c>
      <c r="CT26" s="188">
        <f t="shared" si="87"/>
        <v>-13972879.283261502</v>
      </c>
      <c r="CU26" s="188">
        <f t="shared" si="87"/>
        <v>-14123612.087253809</v>
      </c>
      <c r="CV26" s="188">
        <f t="shared" si="87"/>
        <v>-14274344.891246116</v>
      </c>
      <c r="CW26" s="188">
        <f t="shared" si="87"/>
        <v>-14425077.695238423</v>
      </c>
      <c r="CX26" s="188">
        <f t="shared" si="87"/>
        <v>-14575810.499230729</v>
      </c>
      <c r="CY26" s="188">
        <f t="shared" si="87"/>
        <v>-14726543.303223036</v>
      </c>
      <c r="CZ26" s="209"/>
      <c r="DA26" s="32"/>
      <c r="DB26" s="18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7.7" customHeight="1" x14ac:dyDescent="0.25">
      <c r="A27" s="315" t="s">
        <v>65</v>
      </c>
      <c r="B27" s="49"/>
      <c r="C27" s="314" t="s">
        <v>66</v>
      </c>
      <c r="D27" s="314" t="s">
        <v>66</v>
      </c>
      <c r="E27" s="314" t="s">
        <v>66</v>
      </c>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209"/>
      <c r="DA27" s="32"/>
      <c r="DB27" s="183"/>
      <c r="DC27" s="3" t="s">
        <v>67</v>
      </c>
      <c r="DD27" s="3" t="s">
        <v>66</v>
      </c>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4.25" customHeight="1" x14ac:dyDescent="0.25">
      <c r="A28" s="207" t="s">
        <v>68</v>
      </c>
      <c r="B28" s="49"/>
      <c r="C28" s="100">
        <f>IF(C27="Predeterminado",C25*0.2,IF(C22&gt;(0.75*C24),C25*0.2,IF(AND(C22&gt;0.5*C24,C22&lt;=0.75*C24),C25*0.3,IF(C22&lt;0.5*C24,C25*0.4,""))))</f>
        <v>3.9201538497582081E-2</v>
      </c>
      <c r="D28" s="100">
        <f t="shared" ref="D28:BO28" si="88">IF(D27="Predeterminado",D25*0.2,IF(D22&gt;(0.75*D24),D25*0.2,IF(AND(D22&gt;0.5*D24, D22&lt;=0.75*D24),D25*0.3,IF(D22&lt;0.5*D24,D25*0.4,""))))</f>
        <v>3504.6392015384977</v>
      </c>
      <c r="E28" s="100">
        <f t="shared" si="88"/>
        <v>5549.6192015384968</v>
      </c>
      <c r="F28" s="100">
        <f t="shared" si="88"/>
        <v>-30146.560798461505</v>
      </c>
      <c r="G28" s="100">
        <f t="shared" si="88"/>
        <v>-45219.841197692251</v>
      </c>
      <c r="H28" s="100">
        <f t="shared" si="88"/>
        <v>-45219.841197692251</v>
      </c>
      <c r="I28" s="100">
        <f t="shared" si="88"/>
        <v>-60293.121596923011</v>
      </c>
      <c r="J28" s="100">
        <f t="shared" si="88"/>
        <v>-60293.121596923011</v>
      </c>
      <c r="K28" s="100">
        <f t="shared" si="88"/>
        <v>-60293.121596923011</v>
      </c>
      <c r="L28" s="100">
        <f t="shared" si="88"/>
        <v>-60293.121596923011</v>
      </c>
      <c r="M28" s="100">
        <f t="shared" si="88"/>
        <v>-60293.121596923011</v>
      </c>
      <c r="N28" s="100">
        <f t="shared" si="88"/>
        <v>-60293.121596923011</v>
      </c>
      <c r="O28" s="100">
        <f t="shared" si="88"/>
        <v>-60293.121596923011</v>
      </c>
      <c r="P28" s="100">
        <f t="shared" si="88"/>
        <v>-60293.121596923011</v>
      </c>
      <c r="Q28" s="100">
        <f t="shared" si="88"/>
        <v>-60293.121596923011</v>
      </c>
      <c r="R28" s="100">
        <f t="shared" si="88"/>
        <v>-60293.121596923011</v>
      </c>
      <c r="S28" s="100">
        <f t="shared" si="88"/>
        <v>-60293.121596923011</v>
      </c>
      <c r="T28" s="100">
        <f t="shared" si="88"/>
        <v>-60293.121596923011</v>
      </c>
      <c r="U28" s="100">
        <f t="shared" si="88"/>
        <v>-60293.121596923011</v>
      </c>
      <c r="V28" s="100">
        <f t="shared" si="88"/>
        <v>-60293.121596923011</v>
      </c>
      <c r="W28" s="100">
        <f t="shared" si="88"/>
        <v>-60293.121596923011</v>
      </c>
      <c r="X28" s="100">
        <f t="shared" si="88"/>
        <v>-60293.121596923011</v>
      </c>
      <c r="Y28" s="100">
        <f t="shared" si="88"/>
        <v>-60293.121596923011</v>
      </c>
      <c r="Z28" s="100">
        <f t="shared" si="88"/>
        <v>-60293.121596923011</v>
      </c>
      <c r="AA28" s="100">
        <f t="shared" si="88"/>
        <v>-60293.121596923011</v>
      </c>
      <c r="AB28" s="100">
        <f t="shared" si="88"/>
        <v>-60293.121596923011</v>
      </c>
      <c r="AC28" s="100">
        <f t="shared" si="88"/>
        <v>-60293.121596923011</v>
      </c>
      <c r="AD28" s="100">
        <f t="shared" si="88"/>
        <v>-60293.121596923011</v>
      </c>
      <c r="AE28" s="100">
        <f t="shared" si="88"/>
        <v>-60293.121596923011</v>
      </c>
      <c r="AF28" s="100">
        <f t="shared" si="88"/>
        <v>-60293.121596923011</v>
      </c>
      <c r="AG28" s="100">
        <f t="shared" si="88"/>
        <v>-60293.121596923011</v>
      </c>
      <c r="AH28" s="100">
        <f t="shared" si="88"/>
        <v>-60293.121596923011</v>
      </c>
      <c r="AI28" s="100">
        <f t="shared" si="88"/>
        <v>-60293.121596923011</v>
      </c>
      <c r="AJ28" s="100">
        <f t="shared" si="88"/>
        <v>-60293.121596923011</v>
      </c>
      <c r="AK28" s="100">
        <f t="shared" si="88"/>
        <v>-60293.121596923011</v>
      </c>
      <c r="AL28" s="100">
        <f t="shared" si="88"/>
        <v>-60293.121596923011</v>
      </c>
      <c r="AM28" s="100">
        <f t="shared" si="88"/>
        <v>-60293.121596923011</v>
      </c>
      <c r="AN28" s="100">
        <f t="shared" si="88"/>
        <v>-60293.121596923011</v>
      </c>
      <c r="AO28" s="100">
        <f t="shared" si="88"/>
        <v>-60293.121596923011</v>
      </c>
      <c r="AP28" s="100">
        <f t="shared" si="88"/>
        <v>-60293.121596923011</v>
      </c>
      <c r="AQ28" s="100">
        <f t="shared" si="88"/>
        <v>-60293.121596923011</v>
      </c>
      <c r="AR28" s="100">
        <f t="shared" si="88"/>
        <v>-60293.121596923011</v>
      </c>
      <c r="AS28" s="100">
        <f t="shared" si="88"/>
        <v>-60293.121596923011</v>
      </c>
      <c r="AT28" s="100">
        <f t="shared" si="88"/>
        <v>-60293.121596923011</v>
      </c>
      <c r="AU28" s="100">
        <f t="shared" si="88"/>
        <v>-60293.121596923011</v>
      </c>
      <c r="AV28" s="100">
        <f t="shared" si="88"/>
        <v>-60293.121596923011</v>
      </c>
      <c r="AW28" s="100">
        <f t="shared" si="88"/>
        <v>-60293.121596923011</v>
      </c>
      <c r="AX28" s="100">
        <f t="shared" si="88"/>
        <v>-60293.121596923011</v>
      </c>
      <c r="AY28" s="100">
        <f t="shared" si="88"/>
        <v>-60293.121596923011</v>
      </c>
      <c r="AZ28" s="100">
        <f t="shared" si="88"/>
        <v>-60293.121596923011</v>
      </c>
      <c r="BA28" s="100">
        <f t="shared" si="88"/>
        <v>-60293.121596923011</v>
      </c>
      <c r="BB28" s="100">
        <f t="shared" si="88"/>
        <v>-60293.121596923011</v>
      </c>
      <c r="BC28" s="100">
        <f t="shared" si="88"/>
        <v>-60293.121596923011</v>
      </c>
      <c r="BD28" s="100">
        <f t="shared" si="88"/>
        <v>-60293.121596923011</v>
      </c>
      <c r="BE28" s="100">
        <f t="shared" si="88"/>
        <v>-60293.121596923011</v>
      </c>
      <c r="BF28" s="100">
        <f t="shared" si="88"/>
        <v>-60293.121596923011</v>
      </c>
      <c r="BG28" s="100">
        <f t="shared" si="88"/>
        <v>-60293.121596923011</v>
      </c>
      <c r="BH28" s="100">
        <f t="shared" si="88"/>
        <v>-60293.121596923011</v>
      </c>
      <c r="BI28" s="100">
        <f t="shared" si="88"/>
        <v>-60293.121596923011</v>
      </c>
      <c r="BJ28" s="100">
        <f t="shared" si="88"/>
        <v>-60293.121596923011</v>
      </c>
      <c r="BK28" s="100">
        <f t="shared" si="88"/>
        <v>-60293.121596923011</v>
      </c>
      <c r="BL28" s="100">
        <f t="shared" si="88"/>
        <v>-60293.121596923011</v>
      </c>
      <c r="BM28" s="100">
        <f t="shared" si="88"/>
        <v>-60293.121596923011</v>
      </c>
      <c r="BN28" s="100">
        <f t="shared" si="88"/>
        <v>-60293.121596923011</v>
      </c>
      <c r="BO28" s="100">
        <f t="shared" si="88"/>
        <v>-60293.121596923011</v>
      </c>
      <c r="BP28" s="100">
        <f t="shared" ref="BP28:CY28" si="89">IF(BP27="Predeterminado",BP25*0.2,IF(BP22&gt;(0.75*BP24),BP25*0.2,IF(AND(BP22&gt;0.5*BP24, BP22&lt;=0.75*BP24),BP25*0.3,IF(BP22&lt;0.5*BP24,BP25*0.4,""))))</f>
        <v>-60293.121596923011</v>
      </c>
      <c r="BQ28" s="100">
        <f t="shared" si="89"/>
        <v>-60293.121596923011</v>
      </c>
      <c r="BR28" s="100">
        <f t="shared" si="89"/>
        <v>-60293.121596923011</v>
      </c>
      <c r="BS28" s="100">
        <f t="shared" si="89"/>
        <v>-60293.121596923011</v>
      </c>
      <c r="BT28" s="100">
        <f t="shared" si="89"/>
        <v>-60293.121596923011</v>
      </c>
      <c r="BU28" s="100">
        <f t="shared" si="89"/>
        <v>-60293.121596923011</v>
      </c>
      <c r="BV28" s="100">
        <f t="shared" si="89"/>
        <v>-60293.121596923011</v>
      </c>
      <c r="BW28" s="100">
        <f t="shared" si="89"/>
        <v>-60293.121596923011</v>
      </c>
      <c r="BX28" s="100">
        <f t="shared" si="89"/>
        <v>-60293.121596923011</v>
      </c>
      <c r="BY28" s="100">
        <f t="shared" si="89"/>
        <v>-60293.121596923011</v>
      </c>
      <c r="BZ28" s="100">
        <f t="shared" si="89"/>
        <v>-60293.121596923011</v>
      </c>
      <c r="CA28" s="100">
        <f t="shared" si="89"/>
        <v>-60293.121596923011</v>
      </c>
      <c r="CB28" s="100">
        <f t="shared" si="89"/>
        <v>-60293.121596923011</v>
      </c>
      <c r="CC28" s="100">
        <f t="shared" si="89"/>
        <v>-60293.121596923011</v>
      </c>
      <c r="CD28" s="100">
        <f t="shared" si="89"/>
        <v>-60293.121596923011</v>
      </c>
      <c r="CE28" s="100">
        <f t="shared" si="89"/>
        <v>-60293.121596923011</v>
      </c>
      <c r="CF28" s="100">
        <f t="shared" si="89"/>
        <v>-60293.121596923011</v>
      </c>
      <c r="CG28" s="100">
        <f t="shared" si="89"/>
        <v>-60293.121596923011</v>
      </c>
      <c r="CH28" s="100">
        <f t="shared" si="89"/>
        <v>-60293.121596923011</v>
      </c>
      <c r="CI28" s="100">
        <f t="shared" si="89"/>
        <v>-60293.121596923011</v>
      </c>
      <c r="CJ28" s="100">
        <f t="shared" si="89"/>
        <v>-60293.121596923011</v>
      </c>
      <c r="CK28" s="100">
        <f t="shared" si="89"/>
        <v>-60293.121596923011</v>
      </c>
      <c r="CL28" s="100">
        <f t="shared" si="89"/>
        <v>-60293.121596923011</v>
      </c>
      <c r="CM28" s="100">
        <f t="shared" si="89"/>
        <v>-60293.121596923011</v>
      </c>
      <c r="CN28" s="100">
        <f t="shared" si="89"/>
        <v>-60293.121596923011</v>
      </c>
      <c r="CO28" s="100">
        <f t="shared" si="89"/>
        <v>-60293.121596923011</v>
      </c>
      <c r="CP28" s="100">
        <f t="shared" si="89"/>
        <v>-60293.121596923011</v>
      </c>
      <c r="CQ28" s="100">
        <f t="shared" si="89"/>
        <v>-60293.121596923011</v>
      </c>
      <c r="CR28" s="100">
        <f t="shared" si="89"/>
        <v>-60293.121596923011</v>
      </c>
      <c r="CS28" s="100">
        <f t="shared" si="89"/>
        <v>-60293.121596923011</v>
      </c>
      <c r="CT28" s="100">
        <f t="shared" si="89"/>
        <v>-60293.121596923011</v>
      </c>
      <c r="CU28" s="100">
        <f t="shared" si="89"/>
        <v>-60293.121596923011</v>
      </c>
      <c r="CV28" s="100">
        <f t="shared" si="89"/>
        <v>-60293.121596923011</v>
      </c>
      <c r="CW28" s="100">
        <f t="shared" si="89"/>
        <v>-60293.121596923011</v>
      </c>
      <c r="CX28" s="100">
        <f t="shared" si="89"/>
        <v>-60293.121596923011</v>
      </c>
      <c r="CY28" s="100">
        <f t="shared" si="89"/>
        <v>-60293.121596923011</v>
      </c>
      <c r="CZ28" s="210" t="s">
        <v>69</v>
      </c>
      <c r="DA28" s="32">
        <v>5.4</v>
      </c>
      <c r="DB28" s="183" t="s">
        <v>70</v>
      </c>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64.5" customHeight="1" x14ac:dyDescent="0.25">
      <c r="A29" s="207" t="s">
        <v>71</v>
      </c>
      <c r="B29" s="49"/>
      <c r="C29" s="43">
        <f>IF(SUM($C$25:C25)&gt;=0,0,C28)</f>
        <v>0</v>
      </c>
      <c r="D29" s="43">
        <f>IF(SUM($C$29:C$29)&lt;0,MIN(D28,ABS(SUM($C$29:C$29))),IF(SUM($C25:D25)&lt;0,MIN(0,D28),0))</f>
        <v>0</v>
      </c>
      <c r="E29" s="43">
        <f>IF(SUM($C$29:D$29)&lt;0,MIN(E28,ABS(SUM($C$29:D$29))),IF(SUM($C25:E25)&lt;0,MIN(0,E28),0))</f>
        <v>0</v>
      </c>
      <c r="F29" s="43">
        <f>IF(SUM($C$29:E$29)&lt;0,MIN(F28,ABS(SUM($C$29:E$29))),IF(SUM($C25:F25)&lt;0,MIN(0,F28),0))</f>
        <v>-30146.560798461505</v>
      </c>
      <c r="G29" s="43">
        <f>IF(SUM($C$29:F$29)&lt;0,MIN(G28,ABS(SUM($C$29:F$29))),IF(SUM($C25:G25)&lt;0,MIN(0,G28),0))</f>
        <v>-45219.841197692251</v>
      </c>
      <c r="H29" s="43">
        <f>IF(SUM($C$29:G$29)&lt;0,MIN(H28,ABS(SUM($C$29:G$29))),IF(SUM($C25:H25)&lt;0,MIN(0,H28),0))</f>
        <v>-45219.841197692251</v>
      </c>
      <c r="I29" s="43">
        <f>IF(SUM($C$29:H$29)&lt;0,MIN(I28,ABS(SUM($C$29:H$29))),IF(SUM($C25:I25)&lt;0,MIN(0,I28),0))</f>
        <v>-60293.121596923011</v>
      </c>
      <c r="J29" s="43">
        <f>IF(SUM($C$29:I$29)&lt;0,MIN(J28,ABS(SUM($C$29:I$29))),IF(SUM($C25:J25)&lt;0,MIN(0,J28),0))</f>
        <v>-60293.121596923011</v>
      </c>
      <c r="K29" s="43">
        <f>IF(SUM($C$29:J$29)&lt;0,MIN(K28,ABS(SUM($C$29:J$29))),IF(SUM($C25:K25)&lt;0,MIN(0,K28),0))</f>
        <v>-60293.121596923011</v>
      </c>
      <c r="L29" s="43">
        <f>IF(SUM($C$29:K$29)&lt;0,MIN(L28,ABS(SUM($C$29:K$29))),IF(SUM($C25:L25)&lt;0,MIN(0,L28),0))</f>
        <v>-60293.121596923011</v>
      </c>
      <c r="M29" s="43">
        <f>IF(SUM($C$29:L$29)&lt;0,MIN(M28,ABS(SUM($C$29:L$29))),IF(SUM($C25:M25)&lt;0,MIN(0,M28),0))</f>
        <v>-60293.121596923011</v>
      </c>
      <c r="N29" s="43">
        <f>IF(SUM($C$29:M$29)&lt;0,MIN(N28,ABS(SUM($C$29:M$29))),IF(SUM($C25:N25)&lt;0,MIN(0,N28),0))</f>
        <v>-60293.121596923011</v>
      </c>
      <c r="O29" s="43">
        <f>IF(SUM($C$29:N$29)&lt;0,MIN(O28,ABS(SUM($C$29:N$29))),IF(SUM($C25:O25)&lt;0,MIN(0,O28),0))</f>
        <v>-60293.121596923011</v>
      </c>
      <c r="P29" s="43">
        <f>IF(SUM($C$29:O$29)&lt;0,MIN(P28,ABS(SUM($C$29:O$29))),IF(SUM($C25:P25)&lt;0,MIN(0,P28),0))</f>
        <v>-60293.121596923011</v>
      </c>
      <c r="Q29" s="43">
        <f>IF(SUM($C$29:P$29)&lt;0,MIN(Q28,ABS(SUM($C$29:P$29))),IF(SUM($C25:Q25)&lt;0,MIN(0,Q28),0))</f>
        <v>-60293.121596923011</v>
      </c>
      <c r="R29" s="43">
        <f>IF(SUM($C$29:Q$29)&lt;0,MIN(R28,ABS(SUM($C$29:Q$29))),IF(SUM($C25:R25)&lt;0,MIN(0,R28),0))</f>
        <v>-60293.121596923011</v>
      </c>
      <c r="S29" s="43">
        <f>IF(SUM($C$29:R$29)&lt;0,MIN(S28,ABS(SUM($C$29:R$29))),IF(SUM($C25:S25)&lt;0,MIN(0,S28),0))</f>
        <v>-60293.121596923011</v>
      </c>
      <c r="T29" s="43">
        <f>IF(SUM($C$29:S$29)&lt;0,MIN(T28,ABS(SUM($C$29:S$29))),IF(SUM($C25:T25)&lt;0,MIN(0,T28),0))</f>
        <v>-60293.121596923011</v>
      </c>
      <c r="U29" s="43">
        <f>IF(SUM($C$29:T$29)&lt;0,MIN(U28,ABS(SUM($C$29:T$29))),IF(SUM($C25:U25)&lt;0,MIN(0,U28),0))</f>
        <v>-60293.121596923011</v>
      </c>
      <c r="V29" s="43">
        <f>IF(SUM($C$29:U$29)&lt;0,MIN(V28,ABS(SUM($C$29:U$29))),IF(SUM($C25:V25)&lt;0,MIN(0,V28),0))</f>
        <v>-60293.121596923011</v>
      </c>
      <c r="W29" s="43">
        <f>IF(SUM($C$29:V$29)&lt;0,MIN(W28,ABS(SUM($C$29:V$29))),IF(SUM($C25:W25)&lt;0,MIN(0,W28),0))</f>
        <v>-60293.121596923011</v>
      </c>
      <c r="X29" s="43">
        <f>IF(SUM($C$29:W$29)&lt;0,MIN(X28,ABS(SUM($C$29:W$29))),IF(SUM($C25:X25)&lt;0,MIN(0,X28),0))</f>
        <v>-60293.121596923011</v>
      </c>
      <c r="Y29" s="43">
        <f>IF(SUM($C$29:X$29)&lt;0,MIN(Y28,ABS(SUM($C$29:X$29))),IF(SUM($C25:Y25)&lt;0,MIN(0,Y28),0))</f>
        <v>-60293.121596923011</v>
      </c>
      <c r="Z29" s="43">
        <f>IF(SUM($C$29:Y$29)&lt;0,MIN(Z28,ABS(SUM($C$29:Y$29))),IF(SUM($C25:Z25)&lt;0,MIN(0,Z28),0))</f>
        <v>-60293.121596923011</v>
      </c>
      <c r="AA29" s="43">
        <f>IF(SUM($C$29:Z$29)&lt;0,MIN(AA28,ABS(SUM($C$29:Z$29))),IF(SUM($C25:AA25)&lt;0,MIN(0,AA28),0))</f>
        <v>-60293.121596923011</v>
      </c>
      <c r="AB29" s="43">
        <f>IF(SUM($C$29:AA$29)&lt;0,MIN(AB28,ABS(SUM($C$29:AA$29))),IF(SUM($C25:AB25)&lt;0,MIN(0,AB28),0))</f>
        <v>-60293.121596923011</v>
      </c>
      <c r="AC29" s="43">
        <f>IF(SUM($C$29:AB$29)&lt;0,MIN(AC28,ABS(SUM($C$29:AB$29))),IF(SUM($C25:AC25)&lt;0,MIN(0,AC28),0))</f>
        <v>-60293.121596923011</v>
      </c>
      <c r="AD29" s="43">
        <f>IF(SUM($C$29:AC$29)&lt;0,MIN(AD28,ABS(SUM($C$29:AC$29))),IF(SUM($C25:AD25)&lt;0,MIN(0,AD28),0))</f>
        <v>-60293.121596923011</v>
      </c>
      <c r="AE29" s="43">
        <f>IF(SUM($C$29:AD$29)&lt;0,MIN(AE28,ABS(SUM($C$29:AD$29))),IF(SUM($C25:AE25)&lt;0,MIN(0,AE28),0))</f>
        <v>-60293.121596923011</v>
      </c>
      <c r="AF29" s="43">
        <f>IF(SUM($C$29:AE$29)&lt;0,MIN(AF28,ABS(SUM($C$29:AE$29))),IF(SUM($C25:AF25)&lt;0,MIN(0,AF28),0))</f>
        <v>-60293.121596923011</v>
      </c>
      <c r="AG29" s="43">
        <f>IF(SUM($C$29:AF$29)&lt;0,MIN(AG28,ABS(SUM($C$29:AF$29))),IF(SUM($C25:AG25)&lt;0,MIN(0,AG28),0))</f>
        <v>-60293.121596923011</v>
      </c>
      <c r="AH29" s="43">
        <f>IF(SUM($C$29:AG$29)&lt;0,MIN(AH28,ABS(SUM($C$29:AG$29))),IF(SUM($C25:AH25)&lt;0,MIN(0,AH28),0))</f>
        <v>-60293.121596923011</v>
      </c>
      <c r="AI29" s="43">
        <f>IF(SUM($C$29:AH$29)&lt;0,MIN(AI28,ABS(SUM($C$29:AH$29))),IF(SUM($C25:AI25)&lt;0,MIN(0,AI28),0))</f>
        <v>-60293.121596923011</v>
      </c>
      <c r="AJ29" s="43">
        <f>IF(SUM($C$29:AI$29)&lt;0,MIN(AJ28,ABS(SUM($C$29:AI$29))),IF(SUM($C25:AJ25)&lt;0,MIN(0,AJ28),0))</f>
        <v>-60293.121596923011</v>
      </c>
      <c r="AK29" s="43">
        <f>IF(SUM($C$29:AJ$29)&lt;0,MIN(AK28,ABS(SUM($C$29:AJ$29))),IF(SUM($C25:AK25)&lt;0,MIN(0,AK28),0))</f>
        <v>-60293.121596923011</v>
      </c>
      <c r="AL29" s="43">
        <f>IF(SUM($C$29:AK$29)&lt;0,MIN(AL28,ABS(SUM($C$29:AK$29))),IF(SUM($C25:AL25)&lt;0,MIN(0,AL28),0))</f>
        <v>-60293.121596923011</v>
      </c>
      <c r="AM29" s="43">
        <f>IF(SUM($C$29:AL$29)&lt;0,MIN(AM28,ABS(SUM($C$29:AL$29))),IF(SUM($C25:AM25)&lt;0,MIN(0,AM28),0))</f>
        <v>-60293.121596923011</v>
      </c>
      <c r="AN29" s="43">
        <f>IF(SUM($C$29:AM$29)&lt;0,MIN(AN28,ABS(SUM($C$29:AM$29))),IF(SUM($C25:AN25)&lt;0,MIN(0,AN28),0))</f>
        <v>-60293.121596923011</v>
      </c>
      <c r="AO29" s="43">
        <f>IF(SUM($C$29:AN$29)&lt;0,MIN(AO28,ABS(SUM($C$29:AN$29))),IF(SUM($C25:AO25)&lt;0,MIN(0,AO28),0))</f>
        <v>-60293.121596923011</v>
      </c>
      <c r="AP29" s="43">
        <f>IF(SUM($C$29:AO$29)&lt;0,MIN(AP28,ABS(SUM($C$29:AO$29))),IF(SUM($C25:AP25)&lt;0,MIN(0,AP28),0))</f>
        <v>-60293.121596923011</v>
      </c>
      <c r="AQ29" s="43">
        <f>IF(SUM($C$29:AP$29)&lt;0,MIN(AQ28,ABS(SUM($C$29:AP$29))),IF(SUM($C25:AQ25)&lt;0,MIN(0,AQ28),0))</f>
        <v>-60293.121596923011</v>
      </c>
      <c r="AR29" s="43">
        <f>IF(SUM($C$29:AQ$29)&lt;0,MIN(AR28,ABS(SUM($C$29:AQ$29))),IF(SUM($C25:AR25)&lt;0,MIN(0,AR28),0))</f>
        <v>-60293.121596923011</v>
      </c>
      <c r="AS29" s="43">
        <f>IF(SUM($C$29:AR$29)&lt;0,MIN(AS28,ABS(SUM($C$29:AR$29))),IF(SUM($C25:AS25)&lt;0,MIN(0,AS28),0))</f>
        <v>-60293.121596923011</v>
      </c>
      <c r="AT29" s="43">
        <f>IF(SUM($C$29:AS$29)&lt;0,MIN(AT28,ABS(SUM($C$29:AS$29))),IF(SUM($C25:AT25)&lt;0,MIN(0,AT28),0))</f>
        <v>-60293.121596923011</v>
      </c>
      <c r="AU29" s="43">
        <f>IF(SUM($C$29:AT$29)&lt;0,MIN(AU28,ABS(SUM($C$29:AT$29))),IF(SUM($C25:AU25)&lt;0,MIN(0,AU28),0))</f>
        <v>-60293.121596923011</v>
      </c>
      <c r="AV29" s="43">
        <f>IF(SUM($C$29:AU$29)&lt;0,MIN(AV28,ABS(SUM($C$29:AU$29))),IF(SUM($C25:AV25)&lt;0,MIN(0,AV28),0))</f>
        <v>-60293.121596923011</v>
      </c>
      <c r="AW29" s="43">
        <f>IF(SUM($C$29:AV$29)&lt;0,MIN(AW28,ABS(SUM($C$29:AV$29))),IF(SUM($C25:AW25)&lt;0,MIN(0,AW28),0))</f>
        <v>-60293.121596923011</v>
      </c>
      <c r="AX29" s="43">
        <f>IF(SUM($C$29:AW$29)&lt;0,MIN(AX28,ABS(SUM($C$29:AW$29))),IF(SUM($C25:AX25)&lt;0,MIN(0,AX28),0))</f>
        <v>-60293.121596923011</v>
      </c>
      <c r="AY29" s="43">
        <f>IF(SUM($C$29:AX$29)&lt;0,MIN(AY28,ABS(SUM($C$29:AX$29))),IF(SUM($C25:AY25)&lt;0,MIN(0,AY28),0))</f>
        <v>-60293.121596923011</v>
      </c>
      <c r="AZ29" s="43">
        <f>IF(SUM($C$29:AY$29)&lt;0,MIN(AZ28,ABS(SUM($C$29:AY$29))),IF(SUM($C25:AZ25)&lt;0,MIN(0,AZ28),0))</f>
        <v>-60293.121596923011</v>
      </c>
      <c r="BA29" s="43">
        <f>IF(SUM($C$29:AZ$29)&lt;0,MIN(BA28,ABS(SUM($C$29:AZ$29))),IF(SUM($C25:BA25)&lt;0,MIN(0,BA28),0))</f>
        <v>-60293.121596923011</v>
      </c>
      <c r="BB29" s="43">
        <f>IF(SUM($C$29:BA$29)&lt;0,MIN(BB28,ABS(SUM($C$29:BA$29))),IF(SUM($C25:BB25)&lt;0,MIN(0,BB28),0))</f>
        <v>-60293.121596923011</v>
      </c>
      <c r="BC29" s="43">
        <f>IF(SUM($C$29:BB$29)&lt;0,MIN(BC28,ABS(SUM($C$29:BB$29))),IF(SUM($C25:BC25)&lt;0,MIN(0,BC28),0))</f>
        <v>-60293.121596923011</v>
      </c>
      <c r="BD29" s="43">
        <f>IF(SUM($C$29:BC$29)&lt;0,MIN(BD28,ABS(SUM($C$29:BC$29))),IF(SUM($C25:BD25)&lt;0,MIN(0,BD28),0))</f>
        <v>-60293.121596923011</v>
      </c>
      <c r="BE29" s="43">
        <f>IF(SUM($C$29:BD$29)&lt;0,MIN(BE28,ABS(SUM($C$29:BD$29))),IF(SUM($C25:BE25)&lt;0,MIN(0,BE28),0))</f>
        <v>-60293.121596923011</v>
      </c>
      <c r="BF29" s="43">
        <f>IF(SUM($C$29:BE$29)&lt;0,MIN(BF28,ABS(SUM($C$29:BE$29))),IF(SUM($C25:BF25)&lt;0,MIN(0,BF28),0))</f>
        <v>-60293.121596923011</v>
      </c>
      <c r="BG29" s="43">
        <f>IF(SUM($C$29:BF$29)&lt;0,MIN(BG28,ABS(SUM($C$29:BF$29))),IF(SUM($C25:BG25)&lt;0,MIN(0,BG28),0))</f>
        <v>-60293.121596923011</v>
      </c>
      <c r="BH29" s="43">
        <f>IF(SUM($C$29:BG$29)&lt;0,MIN(BH28,ABS(SUM($C$29:BG$29))),IF(SUM($C25:BH25)&lt;0,MIN(0,BH28),0))</f>
        <v>-60293.121596923011</v>
      </c>
      <c r="BI29" s="43">
        <f>IF(SUM($C$29:BH$29)&lt;0,MIN(BI28,ABS(SUM($C$29:BH$29))),IF(SUM($C25:BI25)&lt;0,MIN(0,BI28),0))</f>
        <v>-60293.121596923011</v>
      </c>
      <c r="BJ29" s="43">
        <f>IF(SUM($C$29:BI$29)&lt;0,MIN(BJ28,ABS(SUM($C$29:BI$29))),IF(SUM($C25:BJ25)&lt;0,MIN(0,BJ28),0))</f>
        <v>-60293.121596923011</v>
      </c>
      <c r="BK29" s="43">
        <f>IF(SUM($C$29:BJ$29)&lt;0,MIN(BK28,ABS(SUM($C$29:BJ$29))),IF(SUM($C25:BK25)&lt;0,MIN(0,BK28),0))</f>
        <v>-60293.121596923011</v>
      </c>
      <c r="BL29" s="43">
        <f>IF(SUM($C$29:BK$29)&lt;0,MIN(BL28,ABS(SUM($C$29:BK$29))),IF(SUM($C25:BL25)&lt;0,MIN(0,BL28),0))</f>
        <v>-60293.121596923011</v>
      </c>
      <c r="BM29" s="43">
        <f>IF(SUM($C$29:BL$29)&lt;0,MIN(BM28,ABS(SUM($C$29:BL$29))),IF(SUM($C25:BM25)&lt;0,MIN(0,BM28),0))</f>
        <v>-60293.121596923011</v>
      </c>
      <c r="BN29" s="43">
        <f>IF(SUM($C$29:BM$29)&lt;0,MIN(BN28,ABS(SUM($C$29:BM$29))),IF(SUM($C25:BN25)&lt;0,MIN(0,BN28),0))</f>
        <v>-60293.121596923011</v>
      </c>
      <c r="BO29" s="43">
        <f>IF(SUM($C$29:BN$29)&lt;0,MIN(BO28,ABS(SUM($C$29:BN$29))),IF(SUM($C25:BO25)&lt;0,MIN(0,BO28),0))</f>
        <v>-60293.121596923011</v>
      </c>
      <c r="BP29" s="43">
        <f>IF(SUM($C$29:BO$29)&lt;0,MIN(BP28,ABS(SUM($C$29:BO$29))),IF(SUM($C25:BP25)&lt;0,MIN(0,BP28),0))</f>
        <v>-60293.121596923011</v>
      </c>
      <c r="BQ29" s="43">
        <f>IF(SUM($C$29:BP$29)&lt;0,MIN(BQ28,ABS(SUM($C$29:BP$29))),IF(SUM($C25:BQ25)&lt;0,MIN(0,BQ28),0))</f>
        <v>-60293.121596923011</v>
      </c>
      <c r="BR29" s="43">
        <f>IF(SUM($C$29:BQ$29)&lt;0,MIN(BR28,ABS(SUM($C$29:BQ$29))),IF(SUM($C25:BR25)&lt;0,MIN(0,BR28),0))</f>
        <v>-60293.121596923011</v>
      </c>
      <c r="BS29" s="43">
        <f>IF(SUM($C$29:BR$29)&lt;0,MIN(BS28,ABS(SUM($C$29:BR$29))),IF(SUM($C25:BS25)&lt;0,MIN(0,BS28),0))</f>
        <v>-60293.121596923011</v>
      </c>
      <c r="BT29" s="43">
        <f>IF(SUM($C$29:BS$29)&lt;0,MIN(BT28,ABS(SUM($C$29:BS$29))),IF(SUM($C25:BT25)&lt;0,MIN(0,BT28),0))</f>
        <v>-60293.121596923011</v>
      </c>
      <c r="BU29" s="43">
        <f>IF(SUM($C$29:BT$29)&lt;0,MIN(BU28,ABS(SUM($C$29:BT$29))),IF(SUM($C25:BU25)&lt;0,MIN(0,BU28),0))</f>
        <v>-60293.121596923011</v>
      </c>
      <c r="BV29" s="43">
        <f>IF(SUM($C$29:BU$29)&lt;0,MIN(BV28,ABS(SUM($C$29:BU$29))),IF(SUM($C25:BV25)&lt;0,MIN(0,BV28),0))</f>
        <v>-60293.121596923011</v>
      </c>
      <c r="BW29" s="43">
        <f>IF(SUM($C$29:BV$29)&lt;0,MIN(BW28,ABS(SUM($C$29:BV$29))),IF(SUM($C25:BW25)&lt;0,MIN(0,BW28),0))</f>
        <v>-60293.121596923011</v>
      </c>
      <c r="BX29" s="43">
        <f>IF(SUM($C$29:BW$29)&lt;0,MIN(BX28,ABS(SUM($C$29:BW$29))),IF(SUM($C25:BX25)&lt;0,MIN(0,BX28),0))</f>
        <v>-60293.121596923011</v>
      </c>
      <c r="BY29" s="43">
        <f>IF(SUM($C$29:BX$29)&lt;0,MIN(BY28,ABS(SUM($C$29:BX$29))),IF(SUM($C25:BY25)&lt;0,MIN(0,BY28),0))</f>
        <v>-60293.121596923011</v>
      </c>
      <c r="BZ29" s="43">
        <f>IF(SUM($C$29:BY$29)&lt;0,MIN(BZ28,ABS(SUM($C$29:BY$29))),IF(SUM($C25:BZ25)&lt;0,MIN(0,BZ28),0))</f>
        <v>-60293.121596923011</v>
      </c>
      <c r="CA29" s="43">
        <f>IF(SUM($C$29:BZ$29)&lt;0,MIN(CA28,ABS(SUM($C$29:BZ$29))),IF(SUM($C25:CA25)&lt;0,MIN(0,CA28),0))</f>
        <v>-60293.121596923011</v>
      </c>
      <c r="CB29" s="43">
        <f>IF(SUM($C$29:CA$29)&lt;0,MIN(CB28,ABS(SUM($C$29:CA$29))),IF(SUM($C25:CB25)&lt;0,MIN(0,CB28),0))</f>
        <v>-60293.121596923011</v>
      </c>
      <c r="CC29" s="43">
        <f>IF(SUM($C$29:CB$29)&lt;0,MIN(CC28,ABS(SUM($C$29:CB$29))),IF(SUM($C25:CC25)&lt;0,MIN(0,CC28),0))</f>
        <v>-60293.121596923011</v>
      </c>
      <c r="CD29" s="43">
        <f>IF(SUM($C$29:CC$29)&lt;0,MIN(CD28,ABS(SUM($C$29:CC$29))),IF(SUM($C25:CD25)&lt;0,MIN(0,CD28),0))</f>
        <v>-60293.121596923011</v>
      </c>
      <c r="CE29" s="43">
        <f>IF(SUM($C$29:CD$29)&lt;0,MIN(CE28,ABS(SUM($C$29:CD$29))),IF(SUM($C25:CE25)&lt;0,MIN(0,CE28),0))</f>
        <v>-60293.121596923011</v>
      </c>
      <c r="CF29" s="43">
        <f>IF(SUM($C$29:CE$29)&lt;0,MIN(CF28,ABS(SUM($C$29:CE$29))),IF(SUM($C25:CF25)&lt;0,MIN(0,CF28),0))</f>
        <v>-60293.121596923011</v>
      </c>
      <c r="CG29" s="43">
        <f>IF(SUM($C$29:CF$29)&lt;0,MIN(CG28,ABS(SUM($C$29:CF$29))),IF(SUM($C25:CG25)&lt;0,MIN(0,CG28),0))</f>
        <v>-60293.121596923011</v>
      </c>
      <c r="CH29" s="43">
        <f>IF(SUM($C$29:CG$29)&lt;0,MIN(CH28,ABS(SUM($C$29:CG$29))),IF(SUM($C25:CH25)&lt;0,MIN(0,CH28),0))</f>
        <v>-60293.121596923011</v>
      </c>
      <c r="CI29" s="43">
        <f>IF(SUM($C$29:CH$29)&lt;0,MIN(CI28,ABS(SUM($C$29:CH$29))),IF(SUM($C25:CI25)&lt;0,MIN(0,CI28),0))</f>
        <v>-60293.121596923011</v>
      </c>
      <c r="CJ29" s="43">
        <f>IF(SUM($C$29:CI$29)&lt;0,MIN(CJ28,ABS(SUM($C$29:CI$29))),IF(SUM($C25:CJ25)&lt;0,MIN(0,CJ28),0))</f>
        <v>-60293.121596923011</v>
      </c>
      <c r="CK29" s="43">
        <f>IF(SUM($C$29:CJ$29)&lt;0,MIN(CK28,ABS(SUM($C$29:CJ$29))),IF(SUM($C25:CK25)&lt;0,MIN(0,CK28),0))</f>
        <v>-60293.121596923011</v>
      </c>
      <c r="CL29" s="43">
        <f>IF(SUM($C$29:CK$29)&lt;0,MIN(CL28,ABS(SUM($C$29:CK$29))),IF(SUM($C25:CL25)&lt;0,MIN(0,CL28),0))</f>
        <v>-60293.121596923011</v>
      </c>
      <c r="CM29" s="43">
        <f>IF(SUM($C$29:CL$29)&lt;0,MIN(CM28,ABS(SUM($C$29:CL$29))),IF(SUM($C25:CM25)&lt;0,MIN(0,CM28),0))</f>
        <v>-60293.121596923011</v>
      </c>
      <c r="CN29" s="43">
        <f>IF(SUM($C$29:CM$29)&lt;0,MIN(CN28,ABS(SUM($C$29:CM$29))),IF(SUM($C25:CN25)&lt;0,MIN(0,CN28),0))</f>
        <v>-60293.121596923011</v>
      </c>
      <c r="CO29" s="43">
        <f>IF(SUM($C$29:CN$29)&lt;0,MIN(CO28,ABS(SUM($C$29:CN$29))),IF(SUM($C25:CO25)&lt;0,MIN(0,CO28),0))</f>
        <v>-60293.121596923011</v>
      </c>
      <c r="CP29" s="43">
        <f>IF(SUM($C$29:CO$29)&lt;0,MIN(CP28,ABS(SUM($C$29:CO$29))),IF(SUM($C25:CP25)&lt;0,MIN(0,CP28),0))</f>
        <v>-60293.121596923011</v>
      </c>
      <c r="CQ29" s="43">
        <f>IF(SUM($C$29:CP$29)&lt;0,MIN(CQ28,ABS(SUM($C$29:CP$29))),IF(SUM($C25:CQ25)&lt;0,MIN(0,CQ28),0))</f>
        <v>-60293.121596923011</v>
      </c>
      <c r="CR29" s="43">
        <f>IF(SUM($C$29:CQ$29)&lt;0,MIN(CR28,ABS(SUM($C$29:CQ$29))),IF(SUM($C25:CR25)&lt;0,MIN(0,CR28),0))</f>
        <v>-60293.121596923011</v>
      </c>
      <c r="CS29" s="43">
        <f>IF(SUM($C$29:CR$29)&lt;0,MIN(CS28,ABS(SUM($C$29:CR$29))),IF(SUM($C25:CS25)&lt;0,MIN(0,CS28),0))</f>
        <v>-60293.121596923011</v>
      </c>
      <c r="CT29" s="43">
        <f>IF(SUM($C$29:CS$29)&lt;0,MIN(CT28,ABS(SUM($C$29:CS$29))),IF(SUM($C25:CT25)&lt;0,MIN(0,CT28),0))</f>
        <v>-60293.121596923011</v>
      </c>
      <c r="CU29" s="43">
        <f>IF(SUM($C$29:CT$29)&lt;0,MIN(CU28,ABS(SUM($C$29:CT$29))),IF(SUM($C25:CU25)&lt;0,MIN(0,CU28),0))</f>
        <v>-60293.121596923011</v>
      </c>
      <c r="CV29" s="43">
        <f>IF(SUM($C$29:CU$29)&lt;0,MIN(CV28,ABS(SUM($C$29:CU$29))),IF(SUM($C25:CV25)&lt;0,MIN(0,CV28),0))</f>
        <v>-60293.121596923011</v>
      </c>
      <c r="CW29" s="43">
        <f>IF(SUM($C$29:CV$29)&lt;0,MIN(CW28,ABS(SUM($C$29:CV$29))),IF(SUM($C25:CW25)&lt;0,MIN(0,CW28),0))</f>
        <v>-60293.121596923011</v>
      </c>
      <c r="CX29" s="43">
        <f>IF(SUM($C$29:CW$29)&lt;0,MIN(CX28,ABS(SUM($C$29:CW$29))),IF(SUM($C25:CX25)&lt;0,MIN(0,CX28),0))</f>
        <v>-60293.121596923011</v>
      </c>
      <c r="CY29" s="43">
        <f>IF(SUM($C$29:CX$29)&lt;0,MIN(CY28,ABS(SUM($C$29:CX$29))),IF(SUM($C25:CY25)&lt;0,MIN(0,CY28),0))</f>
        <v>-60293.121596923011</v>
      </c>
      <c r="CZ29" s="210" t="s">
        <v>72</v>
      </c>
      <c r="DA29" s="32">
        <v>5.4</v>
      </c>
      <c r="DB29" s="18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25">
      <c r="A30" s="207" t="s">
        <v>73</v>
      </c>
      <c r="B30" s="49"/>
      <c r="C30" s="49"/>
      <c r="D30" s="43">
        <f>IF(AND(SUM($C$29:C29)&gt;=0,SUM($C$25:C25)&gt;=0),SUM($C$28:C28),0)</f>
        <v>3.9201538497582081E-2</v>
      </c>
      <c r="E30" s="43">
        <f>IF(AND(SUM($C$29:D29)&gt;=0,SUM($C$25:D25)&gt;=0),SUM($C$28:D28),0)</f>
        <v>3504.6784030769954</v>
      </c>
      <c r="F30" s="43">
        <f>IF(AND(SUM($C$29:E29)&gt;=0,SUM($C$25:E25)&gt;=0),SUM($C$28:E28),0)</f>
        <v>9054.2976046154927</v>
      </c>
      <c r="G30" s="43">
        <f>IF(AND(SUM($C$29:F29)&gt;=0,SUM($C$25:F25)&gt;=0),SUM($C$28:F28),0)</f>
        <v>0</v>
      </c>
      <c r="H30" s="43">
        <f>IF(AND(SUM($C$29:G29)&gt;=0,SUM($C$25:G25)&gt;=0),SUM($C$28:G28),0)</f>
        <v>0</v>
      </c>
      <c r="I30" s="43">
        <f>IF(AND(SUM($C$29:H29)&gt;=0,SUM($C$25:H25)&gt;=0),SUM($C$28:H28),0)</f>
        <v>0</v>
      </c>
      <c r="J30" s="43">
        <f>IF(AND(SUM($C$29:I29)&gt;=0,SUM($C$25:I25)&gt;=0),SUM($C$28:I28),0)</f>
        <v>0</v>
      </c>
      <c r="K30" s="43">
        <f>IF(AND(SUM($C$29:J29)&gt;=0,SUM($C$25:J25)&gt;=0),SUM($C$28:J28),0)</f>
        <v>0</v>
      </c>
      <c r="L30" s="43">
        <f>IF(AND(SUM($C$29:K29)&gt;=0,SUM($C$25:K25)&gt;=0),SUM($C$28:K28),0)</f>
        <v>0</v>
      </c>
      <c r="M30" s="43">
        <f>IF(AND(SUM($C$29:L29)&gt;=0,SUM($C$25:L25)&gt;=0),SUM($C$28:L28),0)</f>
        <v>0</v>
      </c>
      <c r="N30" s="43">
        <f>IF(AND(SUM($C$29:M29)&gt;=0,SUM($C$25:M25)&gt;=0),SUM($C$28:M28),0)</f>
        <v>0</v>
      </c>
      <c r="O30" s="43">
        <f>IF(AND(SUM($C$29:N29)&gt;=0,SUM($C$25:N25)&gt;=0),SUM($C$28:N28),0)</f>
        <v>0</v>
      </c>
      <c r="P30" s="43">
        <f>IF(AND(SUM($C$29:O29)&gt;=0,SUM($C$25:O25)&gt;=0),SUM($C$28:O28),0)</f>
        <v>0</v>
      </c>
      <c r="Q30" s="43">
        <f>IF(AND(SUM($C$29:P29)&gt;=0,SUM($C$25:P25)&gt;=0),SUM($C$28:P28),0)</f>
        <v>0</v>
      </c>
      <c r="R30" s="43">
        <f>IF(AND(SUM($C$29:Q29)&gt;=0,SUM($C$25:Q25)&gt;=0),SUM($C$28:Q28),0)</f>
        <v>0</v>
      </c>
      <c r="S30" s="43">
        <f>IF(AND(SUM($C$29:R29)&gt;=0,SUM($C$25:R25)&gt;=0),SUM($C$28:R28),0)</f>
        <v>0</v>
      </c>
      <c r="T30" s="43">
        <f>IF(AND(SUM($C$29:S29)&gt;=0,SUM($C$25:S25)&gt;=0),SUM($C$28:S28),0)</f>
        <v>0</v>
      </c>
      <c r="U30" s="43">
        <f>IF(AND(SUM($C$29:T29)&gt;=0,SUM($C$25:T25)&gt;=0),SUM($C$28:T28),0)</f>
        <v>0</v>
      </c>
      <c r="V30" s="43">
        <f>IF(AND(SUM($C$29:U29)&gt;=0,SUM($C$25:U25)&gt;=0),SUM($C$28:U28),0)</f>
        <v>0</v>
      </c>
      <c r="W30" s="43">
        <f>IF(AND(SUM($C$29:V29)&gt;=0,SUM($C$25:V25)&gt;=0),SUM($C$28:V28),0)</f>
        <v>0</v>
      </c>
      <c r="X30" s="43">
        <f>IF(AND(SUM($C$29:W29)&gt;=0,SUM($C$25:W25)&gt;=0),SUM($C$28:W28),0)</f>
        <v>0</v>
      </c>
      <c r="Y30" s="43">
        <f>IF(AND(SUM($C$29:X29)&gt;=0,SUM($C$25:X25)&gt;=0),SUM($C$28:X28),0)</f>
        <v>0</v>
      </c>
      <c r="Z30" s="43">
        <f>IF(AND(SUM($C$29:Y29)&gt;=0,SUM($C$25:Y25)&gt;=0),SUM($C$28:Y28),0)</f>
        <v>0</v>
      </c>
      <c r="AA30" s="43">
        <f>IF(AND(SUM($C$29:Z29)&gt;=0,SUM($C$25:Z25)&gt;=0),SUM($C$28:Z28),0)</f>
        <v>0</v>
      </c>
      <c r="AB30" s="43">
        <f>IF(AND(SUM($C$29:AA29)&gt;=0,SUM($C$25:AA25)&gt;=0),SUM($C$28:AA28),0)</f>
        <v>0</v>
      </c>
      <c r="AC30" s="43">
        <f>IF(AND(SUM($C$29:AB29)&gt;=0,SUM($C$25:AB25)&gt;=0),SUM($C$28:AB28),0)</f>
        <v>0</v>
      </c>
      <c r="AD30" s="43">
        <f>IF(AND(SUM($C$29:AC29)&gt;=0,SUM($C$25:AC25)&gt;=0),SUM($C$28:AC28),0)</f>
        <v>0</v>
      </c>
      <c r="AE30" s="43">
        <f>IF(AND(SUM($C$29:AD29)&gt;=0,SUM($C$25:AD25)&gt;=0),SUM($C$28:AD28),0)</f>
        <v>0</v>
      </c>
      <c r="AF30" s="43">
        <f>IF(AND(SUM($C$29:AE29)&gt;=0,SUM($C$25:AE25)&gt;=0),SUM($C$28:AE28),0)</f>
        <v>0</v>
      </c>
      <c r="AG30" s="43">
        <f>IF(AND(SUM($C$29:AF29)&gt;=0,SUM($C$25:AF25)&gt;=0),SUM($C$28:AF28),0)</f>
        <v>0</v>
      </c>
      <c r="AH30" s="43">
        <f>IF(AND(SUM($C$29:AG29)&gt;=0,SUM($C$25:AG25)&gt;=0),SUM($C$28:AG28),0)</f>
        <v>0</v>
      </c>
      <c r="AI30" s="43">
        <f>IF(AND(SUM($C$29:AH29)&gt;=0,SUM($C$25:AH25)&gt;=0),SUM($C$28:AH28),0)</f>
        <v>0</v>
      </c>
      <c r="AJ30" s="43">
        <f>IF(AND(SUM($C$29:AI29)&gt;=0,SUM($C$25:AI25)&gt;=0),SUM($C$28:AI28),0)</f>
        <v>0</v>
      </c>
      <c r="AK30" s="43">
        <f>IF(AND(SUM($C$29:AJ29)&gt;=0,SUM($C$25:AJ25)&gt;=0),SUM($C$28:AJ28),0)</f>
        <v>0</v>
      </c>
      <c r="AL30" s="43">
        <f>IF(AND(SUM($C$29:AK29)&gt;=0,SUM($C$25:AK25)&gt;=0),SUM($C$28:AK28),0)</f>
        <v>0</v>
      </c>
      <c r="AM30" s="43">
        <f>IF(AND(SUM($C$29:AL29)&gt;=0,SUM($C$25:AL25)&gt;=0),SUM($C$28:AL28),0)</f>
        <v>0</v>
      </c>
      <c r="AN30" s="43">
        <f>IF(AND(SUM($C$29:AM29)&gt;=0,SUM($C$25:AM25)&gt;=0),SUM($C$28:AM28),0)</f>
        <v>0</v>
      </c>
      <c r="AO30" s="43">
        <f>IF(AND(SUM($C$29:AN29)&gt;=0,SUM($C$25:AN25)&gt;=0),SUM($C$28:AN28),0)</f>
        <v>0</v>
      </c>
      <c r="AP30" s="43">
        <f>IF(AND(SUM($C$29:AO29)&gt;=0,SUM($C$25:AO25)&gt;=0),SUM($C$28:AO28),0)</f>
        <v>0</v>
      </c>
      <c r="AQ30" s="43">
        <f>IF(AND(SUM($C$29:AP29)&gt;=0,SUM($C$25:AP25)&gt;=0),SUM($C$28:AP28),0)</f>
        <v>0</v>
      </c>
      <c r="AR30" s="43">
        <f>IF(AND(SUM($C$29:AQ29)&gt;=0,SUM($C$25:AQ25)&gt;=0),SUM($C$28:AQ28),0)</f>
        <v>0</v>
      </c>
      <c r="AS30" s="43">
        <f>IF(AND(SUM($C$29:AR29)&gt;=0,SUM($C$25:AR25)&gt;=0),SUM($C$28:AR28),0)</f>
        <v>0</v>
      </c>
      <c r="AT30" s="43">
        <f>IF(AND(SUM($C$29:AS29)&gt;=0,SUM($C$25:AS25)&gt;=0),SUM($C$28:AS28),0)</f>
        <v>0</v>
      </c>
      <c r="AU30" s="43">
        <f>IF(AND(SUM($C$29:AT29)&gt;=0,SUM($C$25:AT25)&gt;=0),SUM($C$28:AT28),0)</f>
        <v>0</v>
      </c>
      <c r="AV30" s="43">
        <f>IF(AND(SUM($C$29:AU29)&gt;=0,SUM($C$25:AU25)&gt;=0),SUM($C$28:AU28),0)</f>
        <v>0</v>
      </c>
      <c r="AW30" s="43">
        <f>IF(AND(SUM($C$29:AV29)&gt;=0,SUM($C$25:AV25)&gt;=0),SUM($C$28:AV28),0)</f>
        <v>0</v>
      </c>
      <c r="AX30" s="43">
        <f>IF(AND(SUM($C$29:AW29)&gt;=0,SUM($C$25:AW25)&gt;=0),SUM($C$28:AW28),0)</f>
        <v>0</v>
      </c>
      <c r="AY30" s="43">
        <f>IF(AND(SUM($C$29:AX29)&gt;=0,SUM($C$25:AX25)&gt;=0),SUM($C$28:AX28),0)</f>
        <v>0</v>
      </c>
      <c r="AZ30" s="43">
        <f>IF(AND(SUM($C$29:AY29)&gt;=0,SUM($C$25:AY25)&gt;=0),SUM($C$28:AY28),0)</f>
        <v>0</v>
      </c>
      <c r="BA30" s="43">
        <f>IF(AND(SUM($C$29:AZ29)&gt;=0,SUM($C$25:AZ25)&gt;=0),SUM($C$28:AZ28),0)</f>
        <v>0</v>
      </c>
      <c r="BB30" s="43">
        <f>IF(AND(SUM($C$29:BA29)&gt;=0,SUM($C$25:BA25)&gt;=0),SUM($C$28:BA28),0)</f>
        <v>0</v>
      </c>
      <c r="BC30" s="43">
        <f>IF(AND(SUM($C$29:BB29)&gt;=0,SUM($C$25:BB25)&gt;=0),SUM($C$28:BB28),0)</f>
        <v>0</v>
      </c>
      <c r="BD30" s="43">
        <f>IF(AND(SUM($C$29:BC29)&gt;=0,SUM($C$25:BC25)&gt;=0),SUM($C$28:BC28),0)</f>
        <v>0</v>
      </c>
      <c r="BE30" s="43">
        <f>IF(AND(SUM($C$29:BD29)&gt;=0,SUM($C$25:BD25)&gt;=0),SUM($C$28:BD28),0)</f>
        <v>0</v>
      </c>
      <c r="BF30" s="43">
        <f>IF(AND(SUM($C$29:BE29)&gt;=0,SUM($C$25:BE25)&gt;=0),SUM($C$28:BE28),0)</f>
        <v>0</v>
      </c>
      <c r="BG30" s="43">
        <f>IF(AND(SUM($C$29:BF29)&gt;=0,SUM($C$25:BF25)&gt;=0),SUM($C$28:BF28),0)</f>
        <v>0</v>
      </c>
      <c r="BH30" s="43">
        <f>IF(AND(SUM($C$29:BG29)&gt;=0,SUM($C$25:BG25)&gt;=0),SUM($C$28:BG28),0)</f>
        <v>0</v>
      </c>
      <c r="BI30" s="43">
        <f>IF(AND(SUM($C$29:BH29)&gt;=0,SUM($C$25:BH25)&gt;=0),SUM($C$28:BH28),0)</f>
        <v>0</v>
      </c>
      <c r="BJ30" s="43">
        <f>IF(AND(SUM($C$29:BI29)&gt;=0,SUM($C$25:BI25)&gt;=0),SUM($C$28:BI28),0)</f>
        <v>0</v>
      </c>
      <c r="BK30" s="43">
        <f>IF(AND(SUM($C$29:BJ29)&gt;=0,SUM($C$25:BJ25)&gt;=0),SUM($C$28:BJ28),0)</f>
        <v>0</v>
      </c>
      <c r="BL30" s="43">
        <f>IF(AND(SUM($C$29:BK29)&gt;=0,SUM($C$25:BK25)&gt;=0),SUM($C$28:BK28),0)</f>
        <v>0</v>
      </c>
      <c r="BM30" s="43">
        <f>IF(AND(SUM($C$29:BL29)&gt;=0,SUM($C$25:BL25)&gt;=0),SUM($C$28:BL28),0)</f>
        <v>0</v>
      </c>
      <c r="BN30" s="43">
        <f>IF(AND(SUM($C$29:BM29)&gt;=0,SUM($C$25:BM25)&gt;=0),SUM($C$28:BM28),0)</f>
        <v>0</v>
      </c>
      <c r="BO30" s="43">
        <f>IF(AND(SUM($C$29:BN29)&gt;=0,SUM($C$25:BN25)&gt;=0),SUM($C$28:BN28),0)</f>
        <v>0</v>
      </c>
      <c r="BP30" s="43">
        <f>IF(AND(SUM($C$29:BO29)&gt;=0,SUM($C$25:BO25)&gt;=0),SUM($C$28:BO28),0)</f>
        <v>0</v>
      </c>
      <c r="BQ30" s="43">
        <f>IF(AND(SUM($C$29:BP29)&gt;=0,SUM($C$25:BP25)&gt;=0),SUM($C$28:BP28),0)</f>
        <v>0</v>
      </c>
      <c r="BR30" s="43">
        <f>IF(AND(SUM($C$29:BQ29)&gt;=0,SUM($C$25:BQ25)&gt;=0),SUM($C$28:BQ28),0)</f>
        <v>0</v>
      </c>
      <c r="BS30" s="43">
        <f>IF(AND(SUM($C$29:BR29)&gt;=0,SUM($C$25:BR25)&gt;=0),SUM($C$28:BR28),0)</f>
        <v>0</v>
      </c>
      <c r="BT30" s="43">
        <f>IF(AND(SUM($C$29:BS29)&gt;=0,SUM($C$25:BS25)&gt;=0),SUM($C$28:BS28),0)</f>
        <v>0</v>
      </c>
      <c r="BU30" s="43">
        <f>IF(AND(SUM($C$29:BT29)&gt;=0,SUM($C$25:BT25)&gt;=0),SUM($C$28:BT28),0)</f>
        <v>0</v>
      </c>
      <c r="BV30" s="43">
        <f>IF(AND(SUM($C$29:BU29)&gt;=0,SUM($C$25:BU25)&gt;=0),SUM($C$28:BU28),0)</f>
        <v>0</v>
      </c>
      <c r="BW30" s="43">
        <f>IF(AND(SUM($C$29:BV29)&gt;=0,SUM($C$25:BV25)&gt;=0),SUM($C$28:BV28),0)</f>
        <v>0</v>
      </c>
      <c r="BX30" s="43">
        <f>IF(AND(SUM($C$29:BW29)&gt;=0,SUM($C$25:BW25)&gt;=0),SUM($C$28:BW28),0)</f>
        <v>0</v>
      </c>
      <c r="BY30" s="43">
        <f>IF(AND(SUM($C$29:BX29)&gt;=0,SUM($C$25:BX25)&gt;=0),SUM($C$28:BX28),0)</f>
        <v>0</v>
      </c>
      <c r="BZ30" s="43">
        <f>IF(AND(SUM($C$29:BY29)&gt;=0,SUM($C$25:BY25)&gt;=0),SUM($C$28:BY28),0)</f>
        <v>0</v>
      </c>
      <c r="CA30" s="43">
        <f>IF(AND(SUM($C$29:BZ29)&gt;=0,SUM($C$25:BZ25)&gt;=0),SUM($C$28:BZ28),0)</f>
        <v>0</v>
      </c>
      <c r="CB30" s="43">
        <f>IF(AND(SUM($C$29:CA29)&gt;=0,SUM($C$25:CA25)&gt;=0),SUM($C$28:CA28),0)</f>
        <v>0</v>
      </c>
      <c r="CC30" s="43">
        <f>IF(AND(SUM($C$29:CB29)&gt;=0,SUM($C$25:CB25)&gt;=0),SUM($C$28:CB28),0)</f>
        <v>0</v>
      </c>
      <c r="CD30" s="43">
        <f>IF(AND(SUM($C$29:CC29)&gt;=0,SUM($C$25:CC25)&gt;=0),SUM($C$28:CC28),0)</f>
        <v>0</v>
      </c>
      <c r="CE30" s="43">
        <f>IF(AND(SUM($C$29:CD29)&gt;=0,SUM($C$25:CD25)&gt;=0),SUM($C$28:CD28),0)</f>
        <v>0</v>
      </c>
      <c r="CF30" s="43">
        <f>IF(AND(SUM($C$29:CE29)&gt;=0,SUM($C$25:CE25)&gt;=0),SUM($C$28:CE28),0)</f>
        <v>0</v>
      </c>
      <c r="CG30" s="43">
        <f>IF(AND(SUM($C$29:CF29)&gt;=0,SUM($C$25:CF25)&gt;=0),SUM($C$28:CF28),0)</f>
        <v>0</v>
      </c>
      <c r="CH30" s="43">
        <f>IF(AND(SUM($C$29:CG29)&gt;=0,SUM($C$25:CG25)&gt;=0),SUM($C$28:CG28),0)</f>
        <v>0</v>
      </c>
      <c r="CI30" s="43">
        <f>IF(AND(SUM($C$29:CH29)&gt;=0,SUM($C$25:CH25)&gt;=0),SUM($C$28:CH28),0)</f>
        <v>0</v>
      </c>
      <c r="CJ30" s="43">
        <f>IF(AND(SUM($C$29:CI29)&gt;=0,SUM($C$25:CI25)&gt;=0),SUM($C$28:CI28),0)</f>
        <v>0</v>
      </c>
      <c r="CK30" s="43">
        <f>IF(AND(SUM($C$29:CJ29)&gt;=0,SUM($C$25:CJ25)&gt;=0),SUM($C$28:CJ28),0)</f>
        <v>0</v>
      </c>
      <c r="CL30" s="43">
        <f>IF(AND(SUM($C$29:CK29)&gt;=0,SUM($C$25:CK25)&gt;=0),SUM($C$28:CK28),0)</f>
        <v>0</v>
      </c>
      <c r="CM30" s="43">
        <f>IF(AND(SUM($C$29:CL29)&gt;=0,SUM($C$25:CL25)&gt;=0),SUM($C$28:CL28),0)</f>
        <v>0</v>
      </c>
      <c r="CN30" s="43">
        <f>IF(AND(SUM($C$29:CM29)&gt;=0,SUM($C$25:CM25)&gt;=0),SUM($C$28:CM28),0)</f>
        <v>0</v>
      </c>
      <c r="CO30" s="43">
        <f>IF(AND(SUM($C$29:CN29)&gt;=0,SUM($C$25:CN25)&gt;=0),SUM($C$28:CN28),0)</f>
        <v>0</v>
      </c>
      <c r="CP30" s="43">
        <f>IF(AND(SUM($C$29:CO29)&gt;=0,SUM($C$25:CO25)&gt;=0),SUM($C$28:CO28),0)</f>
        <v>0</v>
      </c>
      <c r="CQ30" s="43">
        <f>IF(AND(SUM($C$29:CP29)&gt;=0,SUM($C$25:CP25)&gt;=0),SUM($C$28:CP28),0)</f>
        <v>0</v>
      </c>
      <c r="CR30" s="43">
        <f>IF(AND(SUM($C$29:CQ29)&gt;=0,SUM($C$25:CQ25)&gt;=0),SUM($C$28:CQ28),0)</f>
        <v>0</v>
      </c>
      <c r="CS30" s="43">
        <f>IF(AND(SUM($C$29:CR29)&gt;=0,SUM($C$25:CR25)&gt;=0),SUM($C$28:CR28),0)</f>
        <v>0</v>
      </c>
      <c r="CT30" s="43">
        <f>IF(AND(SUM($C$29:CS29)&gt;=0,SUM($C$25:CS25)&gt;=0),SUM($C$28:CS28),0)</f>
        <v>0</v>
      </c>
      <c r="CU30" s="43">
        <f>IF(AND(SUM($C$29:CT29)&gt;=0,SUM($C$25:CT25)&gt;=0),SUM($C$28:CT28),0)</f>
        <v>0</v>
      </c>
      <c r="CV30" s="43">
        <f>IF(AND(SUM($C$29:CU29)&gt;=0,SUM($C$25:CU25)&gt;=0),SUM($C$28:CU28),0)</f>
        <v>0</v>
      </c>
      <c r="CW30" s="43">
        <f>IF(AND(SUM($C$29:CV29)&gt;=0,SUM($C$25:CV25)&gt;=0),SUM($C$28:CV28),0)</f>
        <v>0</v>
      </c>
      <c r="CX30" s="43">
        <f>IF(AND(SUM($C$29:CW29)&gt;=0,SUM($C$25:CW25)&gt;=0),SUM($C$28:CW28),0)</f>
        <v>0</v>
      </c>
      <c r="CY30" s="43">
        <f>IF(AND(SUM($C$29:CX29)&gt;=0,SUM($C$25:CX25)&gt;=0),SUM($C$28:CX28),0)</f>
        <v>0</v>
      </c>
      <c r="CZ30" s="210" t="s">
        <v>74</v>
      </c>
      <c r="DA30" s="32"/>
      <c r="DB30" s="18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25">
      <c r="A31" s="207" t="s">
        <v>75</v>
      </c>
      <c r="B31" s="49"/>
      <c r="C31" s="43">
        <f>-C29</f>
        <v>0</v>
      </c>
      <c r="D31" s="43">
        <f>IFERROR(-(IF(AND(SUM($C$25:D25)&lt;0,D29&lt;0),MIN(0,D29+D30),MIN(D28+D30,ABS(SUM($C$31:C$31))))),0)</f>
        <v>0</v>
      </c>
      <c r="E31" s="43">
        <f>IFERROR(-(IF(AND(SUM($C$25:E25)&lt;0,E29&lt;0),MIN(0,E29+E30),MIN(E28+E30,ABS(SUM($C$31:D$31))))),0)</f>
        <v>0</v>
      </c>
      <c r="F31" s="43">
        <f>IFERROR(-(IF(AND(SUM($C$25:F25)&lt;0,F29&lt;0),MIN(0,F29+F30),MIN(F28+F30,ABS(SUM($C$31:E$31))))),0)</f>
        <v>21092.263193846011</v>
      </c>
      <c r="G31" s="43">
        <f>IFERROR(-(IF(AND(SUM($C$25:G25)&lt;0,G29&lt;0),MIN(0,G29+G30),MIN(G28+G30,ABS(SUM($C$31:F$31))))),0)</f>
        <v>45219.841197692251</v>
      </c>
      <c r="H31" s="43">
        <f>IFERROR(-(IF(AND(SUM($C$25:H25)&lt;0,H29&lt;0),MIN(0,H29+H30),MIN(H28+H30,ABS(SUM($C$31:G$31))))),0)</f>
        <v>45219.841197692251</v>
      </c>
      <c r="I31" s="43">
        <f>IFERROR(-(IF(AND(SUM($C$25:I25)&lt;0,I29&lt;0),MIN(0,I29+I30),MIN(I28+I30,ABS(SUM($C$31:H$31))))),0)</f>
        <v>60293.121596923011</v>
      </c>
      <c r="J31" s="43">
        <f>IFERROR(-(IF(AND(SUM($C$25:J25)&lt;0,J29&lt;0),MIN(0,J29+J30),MIN(J28+J30,ABS(SUM($C$31:I$31))))),0)</f>
        <v>60293.121596923011</v>
      </c>
      <c r="K31" s="43">
        <f>IFERROR(-(IF(AND(SUM($C$25:K25)&lt;0,K29&lt;0),MIN(0,K29+K30),MIN(K28+K30,ABS(SUM($C$31:J$31))))),0)</f>
        <v>60293.121596923011</v>
      </c>
      <c r="L31" s="43">
        <f>IFERROR(-(IF(AND(SUM($C$25:L25)&lt;0,L29&lt;0),MIN(0,L29+L30),MIN(L28+L30,ABS(SUM($C$31:K$31))))),0)</f>
        <v>60293.121596923011</v>
      </c>
      <c r="M31" s="43">
        <f>IFERROR(-(IF(AND(SUM($C$25:M25)&lt;0,M29&lt;0),MIN(0,M29+M30),MIN(M28+M30,ABS(SUM($C$31:L$31))))),0)</f>
        <v>60293.121596923011</v>
      </c>
      <c r="N31" s="43">
        <f>IFERROR(-(IF(AND(SUM($C$25:N25)&lt;0,N29&lt;0),MIN(0,N29+N30),MIN(N28+N30,ABS(SUM($C$31:M$31))))),0)</f>
        <v>60293.121596923011</v>
      </c>
      <c r="O31" s="43">
        <f>IFERROR(-(IF(AND(SUM($C$25:O25)&lt;0,O29&lt;0),MIN(0,O29+O30),MIN(O28+O30,ABS(SUM($C$31:N$31))))),0)</f>
        <v>60293.121596923011</v>
      </c>
      <c r="P31" s="43">
        <f>IFERROR(-(IF(AND(SUM($C$25:P25)&lt;0,P29&lt;0),MIN(0,P29+P30),MIN(P28+P30,ABS(SUM($C$31:O$31))))),0)</f>
        <v>60293.121596923011</v>
      </c>
      <c r="Q31" s="43">
        <f>IFERROR(-(IF(AND(SUM($C$25:Q25)&lt;0,Q29&lt;0),MIN(0,Q29+Q30),MIN(Q28+Q30,ABS(SUM($C$31:P$31))))),0)</f>
        <v>60293.121596923011</v>
      </c>
      <c r="R31" s="43">
        <f>IFERROR(-(IF(AND(SUM($C$25:R25)&lt;0,R29&lt;0),MIN(0,R29+R30),MIN(R28+R30,ABS(SUM($C$31:Q$31))))),0)</f>
        <v>60293.121596923011</v>
      </c>
      <c r="S31" s="43">
        <f>IFERROR(-(IF(AND(SUM($C$25:S25)&lt;0,S29&lt;0),MIN(0,S29+S30),MIN(S28+S30,ABS(SUM($C$31:R$31))))),0)</f>
        <v>60293.121596923011</v>
      </c>
      <c r="T31" s="43">
        <f>IFERROR(-(IF(AND(SUM($C$25:T25)&lt;0,T29&lt;0),MIN(0,T29+T30),MIN(T28+T30,ABS(SUM($C$31:S$31))))),0)</f>
        <v>60293.121596923011</v>
      </c>
      <c r="U31" s="43">
        <f>IFERROR(-(IF(AND(SUM($C$25:U25)&lt;0,U29&lt;0),MIN(0,U29+U30),MIN(U28+U30,ABS(SUM($C$31:T$31))))),0)</f>
        <v>60293.121596923011</v>
      </c>
      <c r="V31" s="43">
        <f>IFERROR(-(IF(AND(SUM($C$25:V25)&lt;0,V29&lt;0),MIN(0,V29+V30),MIN(V28+V30,ABS(SUM($C$31:U$31))))),0)</f>
        <v>60293.121596923011</v>
      </c>
      <c r="W31" s="43">
        <f>IFERROR(-(IF(AND(SUM($C$25:W25)&lt;0,W29&lt;0),MIN(0,W29+W30),MIN(W28+W30,ABS(SUM($C$31:V$31))))),0)</f>
        <v>60293.121596923011</v>
      </c>
      <c r="X31" s="43">
        <f>IFERROR(-(IF(AND(SUM($C$25:X25)&lt;0,X29&lt;0),MIN(0,X29+X30),MIN(X28+X30,ABS(SUM($C$31:W$31))))),0)</f>
        <v>60293.121596923011</v>
      </c>
      <c r="Y31" s="43">
        <f>IFERROR(-(IF(AND(SUM($C$25:Y25)&lt;0,Y29&lt;0),MIN(0,Y29+Y30),MIN(Y28+Y30,ABS(SUM($C$31:X$31))))),0)</f>
        <v>60293.121596923011</v>
      </c>
      <c r="Z31" s="43">
        <f>IFERROR(-(IF(AND(SUM($C$25:Z25)&lt;0,Z29&lt;0),MIN(0,Z29+Z30),MIN(Z28+Z30,ABS(SUM($C$31:Y$31))))),0)</f>
        <v>60293.121596923011</v>
      </c>
      <c r="AA31" s="43">
        <f>IFERROR(-(IF(AND(SUM($C$25:AA25)&lt;0,AA29&lt;0),MIN(0,AA29+AA30),MIN(AA28+AA30,ABS(SUM($C$31:Z$31))))),0)</f>
        <v>60293.121596923011</v>
      </c>
      <c r="AB31" s="43">
        <f>IFERROR(-(IF(AND(SUM($C$25:AB25)&lt;0,AB29&lt;0),MIN(0,AB29+AB30),MIN(AB28+AB30,ABS(SUM($C$31:AA$31))))),0)</f>
        <v>60293.121596923011</v>
      </c>
      <c r="AC31" s="43">
        <f>IFERROR(-(IF(AND(SUM($C$25:AC25)&lt;0,AC29&lt;0),MIN(0,AC29+AC30),MIN(AC28+AC30,ABS(SUM($C$31:AB$31))))),0)</f>
        <v>60293.121596923011</v>
      </c>
      <c r="AD31" s="43">
        <f>IFERROR(-(IF(AND(SUM($C$25:AD25)&lt;0,AD29&lt;0),MIN(0,AD29+AD30),MIN(AD28+AD30,ABS(SUM($C$31:AC$31))))),0)</f>
        <v>60293.121596923011</v>
      </c>
      <c r="AE31" s="43">
        <f>IFERROR(-(IF(AND(SUM($C$25:AE25)&lt;0,AE29&lt;0),MIN(0,AE29+AE30),MIN(AE28+AE30,ABS(SUM($C$31:AD$31))))),0)</f>
        <v>60293.121596923011</v>
      </c>
      <c r="AF31" s="43">
        <f>IFERROR(-(IF(AND(SUM($C$25:AF25)&lt;0,AF29&lt;0),MIN(0,AF29+AF30),MIN(AF28+AF30,ABS(SUM($C$31:AE$31))))),0)</f>
        <v>60293.121596923011</v>
      </c>
      <c r="AG31" s="43">
        <f>IFERROR(-(IF(AND(SUM($C$25:AG25)&lt;0,AG29&lt;0),MIN(0,AG29+AG30),MIN(AG28+AG30,ABS(SUM($C$31:AF$31))))),0)</f>
        <v>60293.121596923011</v>
      </c>
      <c r="AH31" s="43">
        <f>IFERROR(-(IF(AND(SUM($C$25:AH25)&lt;0,AH29&lt;0),MIN(0,AH29+AH30),MIN(AH28+AH30,ABS(SUM($C$31:AG$31))))),0)</f>
        <v>60293.121596923011</v>
      </c>
      <c r="AI31" s="43">
        <f>IFERROR(-(IF(AND(SUM($C$25:AI25)&lt;0,AI29&lt;0),MIN(0,AI29+AI30),MIN(AI28+AI30,ABS(SUM($C$31:AH$31))))),0)</f>
        <v>60293.121596923011</v>
      </c>
      <c r="AJ31" s="43">
        <f>IFERROR(-(IF(AND(SUM($C$25:AJ25)&lt;0,AJ29&lt;0),MIN(0,AJ29+AJ30),MIN(AJ28+AJ30,ABS(SUM($C$31:AI$31))))),0)</f>
        <v>60293.121596923011</v>
      </c>
      <c r="AK31" s="43">
        <f>IFERROR(-(IF(AND(SUM($C$25:AK25)&lt;0,AK29&lt;0),MIN(0,AK29+AK30),MIN(AK28+AK30,ABS(SUM($C$31:AJ$31))))),0)</f>
        <v>60293.121596923011</v>
      </c>
      <c r="AL31" s="43">
        <f>IFERROR(-(IF(AND(SUM($C$25:AL25)&lt;0,AL29&lt;0),MIN(0,AL29+AL30),MIN(AL28+AL30,ABS(SUM($C$31:AK$31))))),0)</f>
        <v>60293.121596923011</v>
      </c>
      <c r="AM31" s="43">
        <f>IFERROR(-(IF(AND(SUM($C$25:AM25)&lt;0,AM29&lt;0),MIN(0,AM29+AM30),MIN(AM28+AM30,ABS(SUM($C$31:AL$31))))),0)</f>
        <v>60293.121596923011</v>
      </c>
      <c r="AN31" s="43">
        <f>IFERROR(-(IF(AND(SUM($C$25:AN25)&lt;0,AN29&lt;0),MIN(0,AN29+AN30),MIN(AN28+AN30,ABS(SUM($C$31:AM$31))))),0)</f>
        <v>60293.121596923011</v>
      </c>
      <c r="AO31" s="43">
        <f>IFERROR(-(IF(AND(SUM($C$25:AO25)&lt;0,AO29&lt;0),MIN(0,AO29+AO30),MIN(AO28+AO30,ABS(SUM($C$31:AN$31))))),0)</f>
        <v>60293.121596923011</v>
      </c>
      <c r="AP31" s="43">
        <f>IFERROR(-(IF(AND(SUM($C$25:AP25)&lt;0,AP29&lt;0),MIN(0,AP29+AP30),MIN(AP28+AP30,ABS(SUM($C$31:AO$31))))),0)</f>
        <v>60293.121596923011</v>
      </c>
      <c r="AQ31" s="43">
        <f>IFERROR(-(IF(AND(SUM($C$25:AQ25)&lt;0,AQ29&lt;0),MIN(0,AQ29+AQ30),MIN(AQ28+AQ30,ABS(SUM($C$31:AP$31))))),0)</f>
        <v>60293.121596923011</v>
      </c>
      <c r="AR31" s="43">
        <f>IFERROR(-(IF(AND(SUM($C$25:AR25)&lt;0,AR29&lt;0),MIN(0,AR29+AR30),MIN(AR28+AR30,ABS(SUM($C$31:AQ$31))))),0)</f>
        <v>60293.121596923011</v>
      </c>
      <c r="AS31" s="43">
        <f>IFERROR(-(IF(AND(SUM($C$25:AS25)&lt;0,AS29&lt;0),MIN(0,AS29+AS30),MIN(AS28+AS30,ABS(SUM($C$31:AR$31))))),0)</f>
        <v>60293.121596923011</v>
      </c>
      <c r="AT31" s="43">
        <f>IFERROR(-(IF(AND(SUM($C$25:AT25)&lt;0,AT29&lt;0),MIN(0,AT29+AT30),MIN(AT28+AT30,ABS(SUM($C$31:AS$31))))),0)</f>
        <v>60293.121596923011</v>
      </c>
      <c r="AU31" s="43">
        <f>IFERROR(-(IF(AND(SUM($C$25:AU25)&lt;0,AU29&lt;0),MIN(0,AU29+AU30),MIN(AU28+AU30,ABS(SUM($C$31:AT$31))))),0)</f>
        <v>60293.121596923011</v>
      </c>
      <c r="AV31" s="43">
        <f>IFERROR(-(IF(AND(SUM($C$25:AV25)&lt;0,AV29&lt;0),MIN(0,AV29+AV30),MIN(AV28+AV30,ABS(SUM($C$31:AU$31))))),0)</f>
        <v>60293.121596923011</v>
      </c>
      <c r="AW31" s="43">
        <f>IFERROR(-(IF(AND(SUM($C$25:AW25)&lt;0,AW29&lt;0),MIN(0,AW29+AW30),MIN(AW28+AW30,ABS(SUM($C$31:AV$31))))),0)</f>
        <v>60293.121596923011</v>
      </c>
      <c r="AX31" s="43">
        <f>IFERROR(-(IF(AND(SUM($C$25:AX25)&lt;0,AX29&lt;0),MIN(0,AX29+AX30),MIN(AX28+AX30,ABS(SUM($C$31:AW$31))))),0)</f>
        <v>60293.121596923011</v>
      </c>
      <c r="AY31" s="43">
        <f>IFERROR(-(IF(AND(SUM($C$25:AY25)&lt;0,AY29&lt;0),MIN(0,AY29+AY30),MIN(AY28+AY30,ABS(SUM($C$31:AX$31))))),0)</f>
        <v>60293.121596923011</v>
      </c>
      <c r="AZ31" s="43">
        <f>IFERROR(-(IF(AND(SUM($C$25:AZ25)&lt;0,AZ29&lt;0),MIN(0,AZ29+AZ30),MIN(AZ28+AZ30,ABS(SUM($C$31:AY$31))))),0)</f>
        <v>60293.121596923011</v>
      </c>
      <c r="BA31" s="43">
        <f>IFERROR(-(IF(AND(SUM($C$25:BA25)&lt;0,BA29&lt;0),MIN(0,BA29+BA30),MIN(BA28+BA30,ABS(SUM($C$31:AZ$31))))),0)</f>
        <v>60293.121596923011</v>
      </c>
      <c r="BB31" s="43">
        <f>IFERROR(-(IF(AND(SUM($C$25:BB25)&lt;0,BB29&lt;0),MIN(0,BB29+BB30),MIN(BB28+BB30,ABS(SUM($C$31:BA$31))))),0)</f>
        <v>60293.121596923011</v>
      </c>
      <c r="BC31" s="43">
        <f>IFERROR(-(IF(AND(SUM($C$25:BC25)&lt;0,BC29&lt;0),MIN(0,BC29+BC30),MIN(BC28+BC30,ABS(SUM($C$31:BB$31))))),0)</f>
        <v>60293.121596923011</v>
      </c>
      <c r="BD31" s="43">
        <f>IFERROR(-(IF(AND(SUM($C$25:BD25)&lt;0,BD29&lt;0),MIN(0,BD29+BD30),MIN(BD28+BD30,ABS(SUM($C$31:BC$31))))),0)</f>
        <v>60293.121596923011</v>
      </c>
      <c r="BE31" s="43">
        <f>IFERROR(-(IF(AND(SUM($C$25:BE25)&lt;0,BE29&lt;0),MIN(0,BE29+BE30),MIN(BE28+BE30,ABS(SUM($C$31:BD$31))))),0)</f>
        <v>60293.121596923011</v>
      </c>
      <c r="BF31" s="43">
        <f>IFERROR(-(IF(AND(SUM($C$25:BF25)&lt;0,BF29&lt;0),MIN(0,BF29+BF30),MIN(BF28+BF30,ABS(SUM($C$31:BE$31))))),0)</f>
        <v>60293.121596923011</v>
      </c>
      <c r="BG31" s="43">
        <f>IFERROR(-(IF(AND(SUM($C$25:BG25)&lt;0,BG29&lt;0),MIN(0,BG29+BG30),MIN(BG28+BG30,ABS(SUM($C$31:BF$31))))),0)</f>
        <v>60293.121596923011</v>
      </c>
      <c r="BH31" s="43">
        <f>IFERROR(-(IF(AND(SUM($C$25:BH25)&lt;0,BH29&lt;0),MIN(0,BH29+BH30),MIN(BH28+BH30,ABS(SUM($C$31:BG$31))))),0)</f>
        <v>60293.121596923011</v>
      </c>
      <c r="BI31" s="43">
        <f>IFERROR(-(IF(AND(SUM($C$25:BI25)&lt;0,BI29&lt;0),MIN(0,BI29+BI30),MIN(BI28+BI30,ABS(SUM($C$31:BH$31))))),0)</f>
        <v>60293.121596923011</v>
      </c>
      <c r="BJ31" s="43">
        <f>IFERROR(-(IF(AND(SUM($C$25:BJ25)&lt;0,BJ29&lt;0),MIN(0,BJ29+BJ30),MIN(BJ28+BJ30,ABS(SUM($C$31:BI$31))))),0)</f>
        <v>60293.121596923011</v>
      </c>
      <c r="BK31" s="43">
        <f>IFERROR(-(IF(AND(SUM($C$25:BK25)&lt;0,BK29&lt;0),MIN(0,BK29+BK30),MIN(BK28+BK30,ABS(SUM($C$31:BJ$31))))),0)</f>
        <v>60293.121596923011</v>
      </c>
      <c r="BL31" s="43">
        <f>IFERROR(-(IF(AND(SUM($C$25:BL25)&lt;0,BL29&lt;0),MIN(0,BL29+BL30),MIN(BL28+BL30,ABS(SUM($C$31:BK$31))))),0)</f>
        <v>60293.121596923011</v>
      </c>
      <c r="BM31" s="43">
        <f>IFERROR(-(IF(AND(SUM($C$25:BM25)&lt;0,BM29&lt;0),MIN(0,BM29+BM30),MIN(BM28+BM30,ABS(SUM($C$31:BL$31))))),0)</f>
        <v>60293.121596923011</v>
      </c>
      <c r="BN31" s="43">
        <f>IFERROR(-(IF(AND(SUM($C$25:BN25)&lt;0,BN29&lt;0),MIN(0,BN29+BN30),MIN(BN28+BN30,ABS(SUM($C$31:BM$31))))),0)</f>
        <v>60293.121596923011</v>
      </c>
      <c r="BO31" s="43">
        <f>IFERROR(-(IF(AND(SUM($C$25:BO25)&lt;0,BO29&lt;0),MIN(0,BO29+BO30),MIN(BO28+BO30,ABS(SUM($C$31:BN$31))))),0)</f>
        <v>60293.121596923011</v>
      </c>
      <c r="BP31" s="43">
        <f>IFERROR(-(IF(AND(SUM($C$25:BP25)&lt;0,BP29&lt;0),MIN(0,BP29+BP30),MIN(BP28+BP30,ABS(SUM($C$31:BO$31))))),0)</f>
        <v>60293.121596923011</v>
      </c>
      <c r="BQ31" s="43">
        <f>IFERROR(-(IF(AND(SUM($C$25:BQ25)&lt;0,BQ29&lt;0),MIN(0,BQ29+BQ30),MIN(BQ28+BQ30,ABS(SUM($C$31:BP$31))))),0)</f>
        <v>60293.121596923011</v>
      </c>
      <c r="BR31" s="43">
        <f>IFERROR(-(IF(AND(SUM($C$25:BR25)&lt;0,BR29&lt;0),MIN(0,BR29+BR30),MIN(BR28+BR30,ABS(SUM($C$31:BQ$31))))),0)</f>
        <v>60293.121596923011</v>
      </c>
      <c r="BS31" s="43">
        <f>IFERROR(-(IF(AND(SUM($C$25:BS25)&lt;0,BS29&lt;0),MIN(0,BS29+BS30),MIN(BS28+BS30,ABS(SUM($C$31:BR$31))))),0)</f>
        <v>60293.121596923011</v>
      </c>
      <c r="BT31" s="43">
        <f>IFERROR(-(IF(AND(SUM($C$25:BT25)&lt;0,BT29&lt;0),MIN(0,BT29+BT30),MIN(BT28+BT30,ABS(SUM($C$31:BS$31))))),0)</f>
        <v>60293.121596923011</v>
      </c>
      <c r="BU31" s="43">
        <f>IFERROR(-(IF(AND(SUM($C$25:BU25)&lt;0,BU29&lt;0),MIN(0,BU29+BU30),MIN(BU28+BU30,ABS(SUM($C$31:BT$31))))),0)</f>
        <v>60293.121596923011</v>
      </c>
      <c r="BV31" s="43">
        <f>IFERROR(-(IF(AND(SUM($C$25:BV25)&lt;0,BV29&lt;0),MIN(0,BV29+BV30),MIN(BV28+BV30,ABS(SUM($C$31:BU$31))))),0)</f>
        <v>60293.121596923011</v>
      </c>
      <c r="BW31" s="43">
        <f>IFERROR(-(IF(AND(SUM($C$25:BW25)&lt;0,BW29&lt;0),MIN(0,BW29+BW30),MIN(BW28+BW30,ABS(SUM($C$31:BV$31))))),0)</f>
        <v>60293.121596923011</v>
      </c>
      <c r="BX31" s="43">
        <f>IFERROR(-(IF(AND(SUM($C$25:BX25)&lt;0,BX29&lt;0),MIN(0,BX29+BX30),MIN(BX28+BX30,ABS(SUM($C$31:BW$31))))),0)</f>
        <v>60293.121596923011</v>
      </c>
      <c r="BY31" s="43">
        <f>IFERROR(-(IF(AND(SUM($C$25:BY25)&lt;0,BY29&lt;0),MIN(0,BY29+BY30),MIN(BY28+BY30,ABS(SUM($C$31:BX$31))))),0)</f>
        <v>60293.121596923011</v>
      </c>
      <c r="BZ31" s="43">
        <f>IFERROR(-(IF(AND(SUM($C$25:BZ25)&lt;0,BZ29&lt;0),MIN(0,BZ29+BZ30),MIN(BZ28+BZ30,ABS(SUM($C$31:BY$31))))),0)</f>
        <v>60293.121596923011</v>
      </c>
      <c r="CA31" s="43">
        <f>IFERROR(-(IF(AND(SUM($C$25:CA25)&lt;0,CA29&lt;0),MIN(0,CA29+CA30),MIN(CA28+CA30,ABS(SUM($C$31:BZ$31))))),0)</f>
        <v>60293.121596923011</v>
      </c>
      <c r="CB31" s="43">
        <f>IFERROR(-(IF(AND(SUM($C$25:CB25)&lt;0,CB29&lt;0),MIN(0,CB29+CB30),MIN(CB28+CB30,ABS(SUM($C$31:CA$31))))),0)</f>
        <v>60293.121596923011</v>
      </c>
      <c r="CC31" s="43">
        <f>IFERROR(-(IF(AND(SUM($C$25:CC25)&lt;0,CC29&lt;0),MIN(0,CC29+CC30),MIN(CC28+CC30,ABS(SUM($C$31:CB$31))))),0)</f>
        <v>60293.121596923011</v>
      </c>
      <c r="CD31" s="43">
        <f>IFERROR(-(IF(AND(SUM($C$25:CD25)&lt;0,CD29&lt;0),MIN(0,CD29+CD30),MIN(CD28+CD30,ABS(SUM($C$31:CC$31))))),0)</f>
        <v>60293.121596923011</v>
      </c>
      <c r="CE31" s="43">
        <f>IFERROR(-(IF(AND(SUM($C$25:CE25)&lt;0,CE29&lt;0),MIN(0,CE29+CE30),MIN(CE28+CE30,ABS(SUM($C$31:CD$31))))),0)</f>
        <v>60293.121596923011</v>
      </c>
      <c r="CF31" s="43">
        <f>IFERROR(-(IF(AND(SUM($C$25:CF25)&lt;0,CF29&lt;0),MIN(0,CF29+CF30),MIN(CF28+CF30,ABS(SUM($C$31:CE$31))))),0)</f>
        <v>60293.121596923011</v>
      </c>
      <c r="CG31" s="43">
        <f>IFERROR(-(IF(AND(SUM($C$25:CG25)&lt;0,CG29&lt;0),MIN(0,CG29+CG30),MIN(CG28+CG30,ABS(SUM($C$31:CF$31))))),0)</f>
        <v>60293.121596923011</v>
      </c>
      <c r="CH31" s="43">
        <f>IFERROR(-(IF(AND(SUM($C$25:CH25)&lt;0,CH29&lt;0),MIN(0,CH29+CH30),MIN(CH28+CH30,ABS(SUM($C$31:CG$31))))),0)</f>
        <v>60293.121596923011</v>
      </c>
      <c r="CI31" s="43">
        <f>IFERROR(-(IF(AND(SUM($C$25:CI25)&lt;0,CI29&lt;0),MIN(0,CI29+CI30),MIN(CI28+CI30,ABS(SUM($C$31:CH$31))))),0)</f>
        <v>60293.121596923011</v>
      </c>
      <c r="CJ31" s="43">
        <f>IFERROR(-(IF(AND(SUM($C$25:CJ25)&lt;0,CJ29&lt;0),MIN(0,CJ29+CJ30),MIN(CJ28+CJ30,ABS(SUM($C$31:CI$31))))),0)</f>
        <v>60293.121596923011</v>
      </c>
      <c r="CK31" s="43">
        <f>IFERROR(-(IF(AND(SUM($C$25:CK25)&lt;0,CK29&lt;0),MIN(0,CK29+CK30),MIN(CK28+CK30,ABS(SUM($C$31:CJ$31))))),0)</f>
        <v>60293.121596923011</v>
      </c>
      <c r="CL31" s="43">
        <f>IFERROR(-(IF(AND(SUM($C$25:CL25)&lt;0,CL29&lt;0),MIN(0,CL29+CL30),MIN(CL28+CL30,ABS(SUM($C$31:CK$31))))),0)</f>
        <v>60293.121596923011</v>
      </c>
      <c r="CM31" s="43">
        <f>IFERROR(-(IF(AND(SUM($C$25:CM25)&lt;0,CM29&lt;0),MIN(0,CM29+CM30),MIN(CM28+CM30,ABS(SUM($C$31:CL$31))))),0)</f>
        <v>60293.121596923011</v>
      </c>
      <c r="CN31" s="43">
        <f>IFERROR(-(IF(AND(SUM($C$25:CN25)&lt;0,CN29&lt;0),MIN(0,CN29+CN30),MIN(CN28+CN30,ABS(SUM($C$31:CM$31))))),0)</f>
        <v>60293.121596923011</v>
      </c>
      <c r="CO31" s="43">
        <f>IFERROR(-(IF(AND(SUM($C$25:CO25)&lt;0,CO29&lt;0),MIN(0,CO29+CO30),MIN(CO28+CO30,ABS(SUM($C$31:CN$31))))),0)</f>
        <v>60293.121596923011</v>
      </c>
      <c r="CP31" s="43">
        <f>IFERROR(-(IF(AND(SUM($C$25:CP25)&lt;0,CP29&lt;0),MIN(0,CP29+CP30),MIN(CP28+CP30,ABS(SUM($C$31:CO$31))))),0)</f>
        <v>60293.121596923011</v>
      </c>
      <c r="CQ31" s="43">
        <f>IFERROR(-(IF(AND(SUM($C$25:CQ25)&lt;0,CQ29&lt;0),MIN(0,CQ29+CQ30),MIN(CQ28+CQ30,ABS(SUM($C$31:CP$31))))),0)</f>
        <v>60293.121596923011</v>
      </c>
      <c r="CR31" s="43">
        <f>IFERROR(-(IF(AND(SUM($C$25:CR25)&lt;0,CR29&lt;0),MIN(0,CR29+CR30),MIN(CR28+CR30,ABS(SUM($C$31:CQ$31))))),0)</f>
        <v>60293.121596923011</v>
      </c>
      <c r="CS31" s="43">
        <f>IFERROR(-(IF(AND(SUM($C$25:CS25)&lt;0,CS29&lt;0),MIN(0,CS29+CS30),MIN(CS28+CS30,ABS(SUM($C$31:CR$31))))),0)</f>
        <v>60293.121596923011</v>
      </c>
      <c r="CT31" s="43">
        <f>IFERROR(-(IF(AND(SUM($C$25:CT25)&lt;0,CT29&lt;0),MIN(0,CT29+CT30),MIN(CT28+CT30,ABS(SUM($C$31:CS$31))))),0)</f>
        <v>60293.121596923011</v>
      </c>
      <c r="CU31" s="43">
        <f>IFERROR(-(IF(AND(SUM($C$25:CU25)&lt;0,CU29&lt;0),MIN(0,CU29+CU30),MIN(CU28+CU30,ABS(SUM($C$31:CT$31))))),0)</f>
        <v>60293.121596923011</v>
      </c>
      <c r="CV31" s="43">
        <f>IFERROR(-(IF(AND(SUM($C$25:CV25)&lt;0,CV29&lt;0),MIN(0,CV29+CV30),MIN(CV28+CV30,ABS(SUM($C$31:CU$31))))),0)</f>
        <v>60293.121596923011</v>
      </c>
      <c r="CW31" s="43">
        <f>IFERROR(-(IF(AND(SUM($C$25:CW25)&lt;0,CW29&lt;0),MIN(0,CW29+CW30),MIN(CW28+CW30,ABS(SUM($C$31:CV$31))))),0)</f>
        <v>60293.121596923011</v>
      </c>
      <c r="CX31" s="43">
        <f>IFERROR(-(IF(AND(SUM($C$25:CX25)&lt;0,CX29&lt;0),MIN(0,CX29+CX30),MIN(CX28+CX30,ABS(SUM($C$31:CW$31))))),0)</f>
        <v>60293.121596923011</v>
      </c>
      <c r="CY31" s="43">
        <f>IFERROR(-(IF(AND(SUM($C$25:CY25)&lt;0,CY29&lt;0),MIN(0,CY29+CY30),MIN(CY28+CY30,ABS(SUM($C$31:CX$31))))),0)</f>
        <v>60293.121596923011</v>
      </c>
      <c r="CZ31" s="210" t="s">
        <v>76</v>
      </c>
      <c r="DA31" s="32">
        <v>5.4</v>
      </c>
      <c r="DB31" s="183" t="s">
        <v>77</v>
      </c>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25">
      <c r="A32" s="23" t="s">
        <v>78</v>
      </c>
      <c r="B32" s="54"/>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132" t="s">
        <v>79</v>
      </c>
      <c r="DA32" s="32">
        <v>5.2</v>
      </c>
      <c r="DB32" s="55"/>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25">
      <c r="A33" s="23" t="s">
        <v>80</v>
      </c>
      <c r="B33" s="49"/>
      <c r="C33" s="54"/>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132" t="s">
        <v>79</v>
      </c>
      <c r="DA33" s="32">
        <v>5.2</v>
      </c>
      <c r="DB33" s="55"/>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2.75" customHeight="1" x14ac:dyDescent="0.25">
      <c r="A34" s="23" t="s">
        <v>81</v>
      </c>
      <c r="B34" s="49"/>
      <c r="C34" s="227"/>
      <c r="D34" s="229"/>
      <c r="E34" s="229"/>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29"/>
      <c r="AX34" s="229"/>
      <c r="AY34" s="229"/>
      <c r="AZ34" s="229"/>
      <c r="BA34" s="229"/>
      <c r="BB34" s="229"/>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29"/>
      <c r="CQ34" s="229"/>
      <c r="CR34" s="229"/>
      <c r="CS34" s="229"/>
      <c r="CT34" s="229"/>
      <c r="CU34" s="229"/>
      <c r="CV34" s="229"/>
      <c r="CW34" s="229"/>
      <c r="CX34" s="229"/>
      <c r="CY34" s="229"/>
      <c r="CZ34" s="132" t="s">
        <v>82</v>
      </c>
      <c r="DA34" s="32" t="s">
        <v>83</v>
      </c>
      <c r="DB34" s="55"/>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42.75" customHeight="1" x14ac:dyDescent="0.25">
      <c r="A35" s="38" t="s">
        <v>84</v>
      </c>
      <c r="B35" s="49"/>
      <c r="C35" s="43">
        <f>IF(B32&gt;C33,1.61*(B32-C33)*C34,0)</f>
        <v>0</v>
      </c>
      <c r="D35" s="42">
        <f>D33*D34</f>
        <v>0</v>
      </c>
      <c r="E35" s="42">
        <f t="shared" ref="E35:AI35" si="90">E33*E34</f>
        <v>0</v>
      </c>
      <c r="F35" s="42">
        <f t="shared" si="90"/>
        <v>0</v>
      </c>
      <c r="G35" s="42">
        <f t="shared" si="90"/>
        <v>0</v>
      </c>
      <c r="H35" s="42">
        <f t="shared" si="90"/>
        <v>0</v>
      </c>
      <c r="I35" s="42">
        <f t="shared" si="90"/>
        <v>0</v>
      </c>
      <c r="J35" s="42">
        <f t="shared" si="90"/>
        <v>0</v>
      </c>
      <c r="K35" s="42">
        <f t="shared" si="90"/>
        <v>0</v>
      </c>
      <c r="L35" s="42">
        <f t="shared" si="90"/>
        <v>0</v>
      </c>
      <c r="M35" s="42">
        <f t="shared" si="90"/>
        <v>0</v>
      </c>
      <c r="N35" s="42">
        <f t="shared" si="90"/>
        <v>0</v>
      </c>
      <c r="O35" s="42">
        <f t="shared" si="90"/>
        <v>0</v>
      </c>
      <c r="P35" s="42">
        <f t="shared" si="90"/>
        <v>0</v>
      </c>
      <c r="Q35" s="42">
        <f t="shared" si="90"/>
        <v>0</v>
      </c>
      <c r="R35" s="42">
        <f t="shared" si="90"/>
        <v>0</v>
      </c>
      <c r="S35" s="42">
        <f t="shared" si="90"/>
        <v>0</v>
      </c>
      <c r="T35" s="42">
        <f t="shared" si="90"/>
        <v>0</v>
      </c>
      <c r="U35" s="42">
        <f t="shared" si="90"/>
        <v>0</v>
      </c>
      <c r="V35" s="42">
        <f t="shared" si="90"/>
        <v>0</v>
      </c>
      <c r="W35" s="42">
        <f t="shared" si="90"/>
        <v>0</v>
      </c>
      <c r="X35" s="42">
        <f t="shared" si="90"/>
        <v>0</v>
      </c>
      <c r="Y35" s="42">
        <f t="shared" si="90"/>
        <v>0</v>
      </c>
      <c r="Z35" s="42">
        <f t="shared" si="90"/>
        <v>0</v>
      </c>
      <c r="AA35" s="42">
        <f t="shared" si="90"/>
        <v>0</v>
      </c>
      <c r="AB35" s="42">
        <f t="shared" si="90"/>
        <v>0</v>
      </c>
      <c r="AC35" s="42">
        <f t="shared" si="90"/>
        <v>0</v>
      </c>
      <c r="AD35" s="42">
        <f t="shared" si="90"/>
        <v>0</v>
      </c>
      <c r="AE35" s="42">
        <f t="shared" si="90"/>
        <v>0</v>
      </c>
      <c r="AF35" s="42">
        <f t="shared" si="90"/>
        <v>0</v>
      </c>
      <c r="AG35" s="42">
        <f t="shared" si="90"/>
        <v>0</v>
      </c>
      <c r="AH35" s="42">
        <f t="shared" si="90"/>
        <v>0</v>
      </c>
      <c r="AI35" s="42">
        <f t="shared" si="90"/>
        <v>0</v>
      </c>
      <c r="AJ35" s="42">
        <f t="shared" ref="AJ35:BO35" si="91">AJ33*AJ34</f>
        <v>0</v>
      </c>
      <c r="AK35" s="42">
        <f t="shared" si="91"/>
        <v>0</v>
      </c>
      <c r="AL35" s="42">
        <f t="shared" si="91"/>
        <v>0</v>
      </c>
      <c r="AM35" s="42">
        <f t="shared" si="91"/>
        <v>0</v>
      </c>
      <c r="AN35" s="42">
        <f t="shared" si="91"/>
        <v>0</v>
      </c>
      <c r="AO35" s="42">
        <f t="shared" si="91"/>
        <v>0</v>
      </c>
      <c r="AP35" s="42">
        <f t="shared" si="91"/>
        <v>0</v>
      </c>
      <c r="AQ35" s="42">
        <f t="shared" si="91"/>
        <v>0</v>
      </c>
      <c r="AR35" s="42">
        <f t="shared" si="91"/>
        <v>0</v>
      </c>
      <c r="AS35" s="42">
        <f t="shared" si="91"/>
        <v>0</v>
      </c>
      <c r="AT35" s="42">
        <f t="shared" si="91"/>
        <v>0</v>
      </c>
      <c r="AU35" s="42">
        <f t="shared" si="91"/>
        <v>0</v>
      </c>
      <c r="AV35" s="42">
        <f t="shared" si="91"/>
        <v>0</v>
      </c>
      <c r="AW35" s="42">
        <f t="shared" si="91"/>
        <v>0</v>
      </c>
      <c r="AX35" s="42">
        <f t="shared" si="91"/>
        <v>0</v>
      </c>
      <c r="AY35" s="42">
        <f t="shared" si="91"/>
        <v>0</v>
      </c>
      <c r="AZ35" s="42">
        <f t="shared" si="91"/>
        <v>0</v>
      </c>
      <c r="BA35" s="42">
        <f t="shared" si="91"/>
        <v>0</v>
      </c>
      <c r="BB35" s="42">
        <f t="shared" si="91"/>
        <v>0</v>
      </c>
      <c r="BC35" s="42">
        <f t="shared" si="91"/>
        <v>0</v>
      </c>
      <c r="BD35" s="42">
        <f t="shared" si="91"/>
        <v>0</v>
      </c>
      <c r="BE35" s="42">
        <f t="shared" si="91"/>
        <v>0</v>
      </c>
      <c r="BF35" s="42">
        <f t="shared" si="91"/>
        <v>0</v>
      </c>
      <c r="BG35" s="42">
        <f t="shared" si="91"/>
        <v>0</v>
      </c>
      <c r="BH35" s="42">
        <f t="shared" si="91"/>
        <v>0</v>
      </c>
      <c r="BI35" s="42">
        <f t="shared" si="91"/>
        <v>0</v>
      </c>
      <c r="BJ35" s="42">
        <f t="shared" si="91"/>
        <v>0</v>
      </c>
      <c r="BK35" s="42">
        <f t="shared" si="91"/>
        <v>0</v>
      </c>
      <c r="BL35" s="42">
        <f t="shared" si="91"/>
        <v>0</v>
      </c>
      <c r="BM35" s="42">
        <f t="shared" si="91"/>
        <v>0</v>
      </c>
      <c r="BN35" s="42">
        <f t="shared" si="91"/>
        <v>0</v>
      </c>
      <c r="BO35" s="42">
        <f t="shared" si="91"/>
        <v>0</v>
      </c>
      <c r="BP35" s="42">
        <f t="shared" ref="BP35:CU35" si="92">BP33*BP34</f>
        <v>0</v>
      </c>
      <c r="BQ35" s="42">
        <f t="shared" si="92"/>
        <v>0</v>
      </c>
      <c r="BR35" s="42">
        <f t="shared" si="92"/>
        <v>0</v>
      </c>
      <c r="BS35" s="42">
        <f t="shared" si="92"/>
        <v>0</v>
      </c>
      <c r="BT35" s="42">
        <f t="shared" si="92"/>
        <v>0</v>
      </c>
      <c r="BU35" s="42">
        <f t="shared" si="92"/>
        <v>0</v>
      </c>
      <c r="BV35" s="42">
        <f t="shared" si="92"/>
        <v>0</v>
      </c>
      <c r="BW35" s="42">
        <f t="shared" si="92"/>
        <v>0</v>
      </c>
      <c r="BX35" s="42">
        <f t="shared" si="92"/>
        <v>0</v>
      </c>
      <c r="BY35" s="42">
        <f t="shared" si="92"/>
        <v>0</v>
      </c>
      <c r="BZ35" s="42">
        <f t="shared" si="92"/>
        <v>0</v>
      </c>
      <c r="CA35" s="42">
        <f t="shared" si="92"/>
        <v>0</v>
      </c>
      <c r="CB35" s="42">
        <f t="shared" si="92"/>
        <v>0</v>
      </c>
      <c r="CC35" s="42">
        <f t="shared" si="92"/>
        <v>0</v>
      </c>
      <c r="CD35" s="42">
        <f t="shared" si="92"/>
        <v>0</v>
      </c>
      <c r="CE35" s="42">
        <f t="shared" si="92"/>
        <v>0</v>
      </c>
      <c r="CF35" s="42">
        <f t="shared" si="92"/>
        <v>0</v>
      </c>
      <c r="CG35" s="42">
        <f t="shared" si="92"/>
        <v>0</v>
      </c>
      <c r="CH35" s="42">
        <f t="shared" si="92"/>
        <v>0</v>
      </c>
      <c r="CI35" s="42">
        <f t="shared" si="92"/>
        <v>0</v>
      </c>
      <c r="CJ35" s="42">
        <f t="shared" si="92"/>
        <v>0</v>
      </c>
      <c r="CK35" s="42">
        <f t="shared" si="92"/>
        <v>0</v>
      </c>
      <c r="CL35" s="42">
        <f t="shared" si="92"/>
        <v>0</v>
      </c>
      <c r="CM35" s="42">
        <f t="shared" si="92"/>
        <v>0</v>
      </c>
      <c r="CN35" s="42">
        <f t="shared" si="92"/>
        <v>0</v>
      </c>
      <c r="CO35" s="42">
        <f t="shared" si="92"/>
        <v>0</v>
      </c>
      <c r="CP35" s="42">
        <f t="shared" si="92"/>
        <v>0</v>
      </c>
      <c r="CQ35" s="42">
        <f t="shared" si="92"/>
        <v>0</v>
      </c>
      <c r="CR35" s="42">
        <f t="shared" si="92"/>
        <v>0</v>
      </c>
      <c r="CS35" s="42">
        <f t="shared" si="92"/>
        <v>0</v>
      </c>
      <c r="CT35" s="42">
        <f t="shared" si="92"/>
        <v>0</v>
      </c>
      <c r="CU35" s="42">
        <f t="shared" si="92"/>
        <v>0</v>
      </c>
      <c r="CV35" s="42">
        <f t="shared" ref="CV35:CY35" si="93">CV33*CV34</f>
        <v>0</v>
      </c>
      <c r="CW35" s="42">
        <f t="shared" si="93"/>
        <v>0</v>
      </c>
      <c r="CX35" s="42">
        <f t="shared" si="93"/>
        <v>0</v>
      </c>
      <c r="CY35" s="42">
        <f t="shared" si="93"/>
        <v>0</v>
      </c>
      <c r="CZ35" s="50" t="s">
        <v>85</v>
      </c>
      <c r="DA35" s="32"/>
      <c r="DB35" s="55"/>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42.75" customHeight="1" x14ac:dyDescent="0.25">
      <c r="A36" s="23" t="s">
        <v>86</v>
      </c>
      <c r="B36" s="49"/>
      <c r="C36" s="227"/>
      <c r="D36" s="229"/>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M36" s="229"/>
      <c r="BN36" s="229"/>
      <c r="BO36" s="229"/>
      <c r="BP36" s="229"/>
      <c r="BQ36" s="229"/>
      <c r="BR36" s="229"/>
      <c r="BS36" s="229"/>
      <c r="BT36" s="229"/>
      <c r="BU36" s="229"/>
      <c r="BV36" s="229"/>
      <c r="BW36" s="229"/>
      <c r="BX36" s="229"/>
      <c r="BY36" s="229"/>
      <c r="BZ36" s="229"/>
      <c r="CA36" s="229"/>
      <c r="CB36" s="229"/>
      <c r="CC36" s="229"/>
      <c r="CD36" s="229"/>
      <c r="CE36" s="229"/>
      <c r="CF36" s="229"/>
      <c r="CG36" s="229"/>
      <c r="CH36" s="229"/>
      <c r="CI36" s="229"/>
      <c r="CJ36" s="229"/>
      <c r="CK36" s="229"/>
      <c r="CL36" s="229"/>
      <c r="CM36" s="229"/>
      <c r="CN36" s="229"/>
      <c r="CO36" s="229"/>
      <c r="CP36" s="229"/>
      <c r="CQ36" s="229"/>
      <c r="CR36" s="229"/>
      <c r="CS36" s="229"/>
      <c r="CT36" s="229"/>
      <c r="CU36" s="229"/>
      <c r="CV36" s="229"/>
      <c r="CW36" s="229"/>
      <c r="CX36" s="229"/>
      <c r="CY36" s="229"/>
      <c r="CZ36" s="132" t="s">
        <v>82</v>
      </c>
      <c r="DA36" s="32" t="s">
        <v>83</v>
      </c>
      <c r="DB36" s="55"/>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5" customFormat="1" ht="42.75" customHeight="1" x14ac:dyDescent="0.25">
      <c r="A37" s="38" t="s">
        <v>87</v>
      </c>
      <c r="B37" s="49"/>
      <c r="C37" s="43">
        <f>(B32-C33)*C36</f>
        <v>0</v>
      </c>
      <c r="D37" s="229"/>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229"/>
      <c r="AC37" s="229"/>
      <c r="AD37" s="229"/>
      <c r="AE37" s="229"/>
      <c r="AF37" s="229"/>
      <c r="AG37" s="229"/>
      <c r="AH37" s="229"/>
      <c r="AI37" s="229"/>
      <c r="AJ37" s="229"/>
      <c r="AK37" s="229"/>
      <c r="AL37" s="229"/>
      <c r="AM37" s="229"/>
      <c r="AN37" s="229"/>
      <c r="AO37" s="229"/>
      <c r="AP37" s="229"/>
      <c r="AQ37" s="229"/>
      <c r="AR37" s="229"/>
      <c r="AS37" s="229"/>
      <c r="AT37" s="229"/>
      <c r="AU37" s="229"/>
      <c r="AV37" s="229"/>
      <c r="AW37" s="229"/>
      <c r="AX37" s="229"/>
      <c r="AY37" s="229"/>
      <c r="AZ37" s="229"/>
      <c r="BA37" s="229"/>
      <c r="BB37" s="229"/>
      <c r="BC37" s="229"/>
      <c r="BD37" s="229"/>
      <c r="BE37" s="229"/>
      <c r="BF37" s="229"/>
      <c r="BG37" s="229"/>
      <c r="BH37" s="229"/>
      <c r="BI37" s="229"/>
      <c r="BJ37" s="229"/>
      <c r="BK37" s="229"/>
      <c r="BL37" s="229"/>
      <c r="BM37" s="229"/>
      <c r="BN37" s="229"/>
      <c r="BO37" s="229"/>
      <c r="BP37" s="229"/>
      <c r="BQ37" s="229"/>
      <c r="BR37" s="229"/>
      <c r="BS37" s="229"/>
      <c r="BT37" s="229"/>
      <c r="BU37" s="229"/>
      <c r="BV37" s="229"/>
      <c r="BW37" s="229"/>
      <c r="BX37" s="229"/>
      <c r="BY37" s="229"/>
      <c r="BZ37" s="229"/>
      <c r="CA37" s="229"/>
      <c r="CB37" s="229"/>
      <c r="CC37" s="229"/>
      <c r="CD37" s="229"/>
      <c r="CE37" s="229"/>
      <c r="CF37" s="229"/>
      <c r="CG37" s="229"/>
      <c r="CH37" s="229"/>
      <c r="CI37" s="229"/>
      <c r="CJ37" s="229"/>
      <c r="CK37" s="229"/>
      <c r="CL37" s="229"/>
      <c r="CM37" s="229"/>
      <c r="CN37" s="229"/>
      <c r="CO37" s="229"/>
      <c r="CP37" s="229"/>
      <c r="CQ37" s="229"/>
      <c r="CR37" s="229"/>
      <c r="CS37" s="229"/>
      <c r="CT37" s="229"/>
      <c r="CU37" s="229"/>
      <c r="CV37" s="229"/>
      <c r="CW37" s="229"/>
      <c r="CX37" s="229"/>
      <c r="CY37" s="229"/>
      <c r="CZ37" s="132"/>
      <c r="DA37" s="32"/>
      <c r="DB37" s="55"/>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row>
    <row r="38" spans="1:193" s="5" customFormat="1" ht="49.5" customHeight="1" x14ac:dyDescent="0.25">
      <c r="A38" s="23" t="s">
        <v>88</v>
      </c>
      <c r="B38" s="49"/>
      <c r="C38" s="54"/>
      <c r="D38" s="231">
        <f>$C$38</f>
        <v>0</v>
      </c>
      <c r="E38" s="231">
        <f t="shared" ref="E38:BP38" si="94">$C$38</f>
        <v>0</v>
      </c>
      <c r="F38" s="231">
        <f t="shared" si="94"/>
        <v>0</v>
      </c>
      <c r="G38" s="231">
        <f t="shared" si="94"/>
        <v>0</v>
      </c>
      <c r="H38" s="231">
        <f t="shared" si="94"/>
        <v>0</v>
      </c>
      <c r="I38" s="231">
        <f t="shared" si="94"/>
        <v>0</v>
      </c>
      <c r="J38" s="231">
        <f t="shared" si="94"/>
        <v>0</v>
      </c>
      <c r="K38" s="231">
        <f t="shared" si="94"/>
        <v>0</v>
      </c>
      <c r="L38" s="231">
        <f t="shared" si="94"/>
        <v>0</v>
      </c>
      <c r="M38" s="231">
        <f t="shared" si="94"/>
        <v>0</v>
      </c>
      <c r="N38" s="231">
        <f t="shared" si="94"/>
        <v>0</v>
      </c>
      <c r="O38" s="231">
        <f t="shared" si="94"/>
        <v>0</v>
      </c>
      <c r="P38" s="231">
        <f t="shared" si="94"/>
        <v>0</v>
      </c>
      <c r="Q38" s="231">
        <f t="shared" si="94"/>
        <v>0</v>
      </c>
      <c r="R38" s="231">
        <f t="shared" si="94"/>
        <v>0</v>
      </c>
      <c r="S38" s="231">
        <f t="shared" si="94"/>
        <v>0</v>
      </c>
      <c r="T38" s="231">
        <f t="shared" si="94"/>
        <v>0</v>
      </c>
      <c r="U38" s="231">
        <f t="shared" si="94"/>
        <v>0</v>
      </c>
      <c r="V38" s="231">
        <f t="shared" si="94"/>
        <v>0</v>
      </c>
      <c r="W38" s="231">
        <f t="shared" si="94"/>
        <v>0</v>
      </c>
      <c r="X38" s="231">
        <f t="shared" si="94"/>
        <v>0</v>
      </c>
      <c r="Y38" s="231">
        <f t="shared" si="94"/>
        <v>0</v>
      </c>
      <c r="Z38" s="231">
        <f t="shared" si="94"/>
        <v>0</v>
      </c>
      <c r="AA38" s="231">
        <f t="shared" si="94"/>
        <v>0</v>
      </c>
      <c r="AB38" s="231">
        <f t="shared" si="94"/>
        <v>0</v>
      </c>
      <c r="AC38" s="231">
        <f t="shared" si="94"/>
        <v>0</v>
      </c>
      <c r="AD38" s="231">
        <f t="shared" si="94"/>
        <v>0</v>
      </c>
      <c r="AE38" s="231">
        <f t="shared" si="94"/>
        <v>0</v>
      </c>
      <c r="AF38" s="231">
        <f t="shared" si="94"/>
        <v>0</v>
      </c>
      <c r="AG38" s="231">
        <f t="shared" si="94"/>
        <v>0</v>
      </c>
      <c r="AH38" s="231">
        <f t="shared" si="94"/>
        <v>0</v>
      </c>
      <c r="AI38" s="231">
        <f t="shared" si="94"/>
        <v>0</v>
      </c>
      <c r="AJ38" s="231">
        <f t="shared" si="94"/>
        <v>0</v>
      </c>
      <c r="AK38" s="231">
        <f t="shared" si="94"/>
        <v>0</v>
      </c>
      <c r="AL38" s="231">
        <f t="shared" si="94"/>
        <v>0</v>
      </c>
      <c r="AM38" s="231">
        <f t="shared" si="94"/>
        <v>0</v>
      </c>
      <c r="AN38" s="231">
        <f t="shared" si="94"/>
        <v>0</v>
      </c>
      <c r="AO38" s="231">
        <f t="shared" si="94"/>
        <v>0</v>
      </c>
      <c r="AP38" s="231">
        <f t="shared" si="94"/>
        <v>0</v>
      </c>
      <c r="AQ38" s="231">
        <f t="shared" si="94"/>
        <v>0</v>
      </c>
      <c r="AR38" s="231">
        <f t="shared" si="94"/>
        <v>0</v>
      </c>
      <c r="AS38" s="231">
        <f t="shared" si="94"/>
        <v>0</v>
      </c>
      <c r="AT38" s="231">
        <f t="shared" si="94"/>
        <v>0</v>
      </c>
      <c r="AU38" s="231">
        <f t="shared" si="94"/>
        <v>0</v>
      </c>
      <c r="AV38" s="231">
        <f t="shared" si="94"/>
        <v>0</v>
      </c>
      <c r="AW38" s="231">
        <f t="shared" si="94"/>
        <v>0</v>
      </c>
      <c r="AX38" s="231">
        <f t="shared" si="94"/>
        <v>0</v>
      </c>
      <c r="AY38" s="231">
        <f t="shared" si="94"/>
        <v>0</v>
      </c>
      <c r="AZ38" s="231">
        <f t="shared" si="94"/>
        <v>0</v>
      </c>
      <c r="BA38" s="231">
        <f t="shared" si="94"/>
        <v>0</v>
      </c>
      <c r="BB38" s="231">
        <f t="shared" si="94"/>
        <v>0</v>
      </c>
      <c r="BC38" s="231">
        <f t="shared" si="94"/>
        <v>0</v>
      </c>
      <c r="BD38" s="231">
        <f t="shared" si="94"/>
        <v>0</v>
      </c>
      <c r="BE38" s="231">
        <f t="shared" si="94"/>
        <v>0</v>
      </c>
      <c r="BF38" s="231">
        <f t="shared" si="94"/>
        <v>0</v>
      </c>
      <c r="BG38" s="231">
        <f t="shared" si="94"/>
        <v>0</v>
      </c>
      <c r="BH38" s="231">
        <f t="shared" si="94"/>
        <v>0</v>
      </c>
      <c r="BI38" s="231">
        <f t="shared" si="94"/>
        <v>0</v>
      </c>
      <c r="BJ38" s="231">
        <f t="shared" si="94"/>
        <v>0</v>
      </c>
      <c r="BK38" s="231">
        <f t="shared" si="94"/>
        <v>0</v>
      </c>
      <c r="BL38" s="231">
        <f t="shared" si="94"/>
        <v>0</v>
      </c>
      <c r="BM38" s="231">
        <f t="shared" si="94"/>
        <v>0</v>
      </c>
      <c r="BN38" s="231">
        <f t="shared" si="94"/>
        <v>0</v>
      </c>
      <c r="BO38" s="231">
        <f t="shared" si="94"/>
        <v>0</v>
      </c>
      <c r="BP38" s="231">
        <f t="shared" si="94"/>
        <v>0</v>
      </c>
      <c r="BQ38" s="231">
        <f t="shared" ref="BQ38:CY38" si="95">$C$38</f>
        <v>0</v>
      </c>
      <c r="BR38" s="231">
        <f t="shared" si="95"/>
        <v>0</v>
      </c>
      <c r="BS38" s="231">
        <f t="shared" si="95"/>
        <v>0</v>
      </c>
      <c r="BT38" s="231">
        <f t="shared" si="95"/>
        <v>0</v>
      </c>
      <c r="BU38" s="231">
        <f t="shared" si="95"/>
        <v>0</v>
      </c>
      <c r="BV38" s="231">
        <f t="shared" si="95"/>
        <v>0</v>
      </c>
      <c r="BW38" s="231">
        <f t="shared" si="95"/>
        <v>0</v>
      </c>
      <c r="BX38" s="231">
        <f t="shared" si="95"/>
        <v>0</v>
      </c>
      <c r="BY38" s="231">
        <f t="shared" si="95"/>
        <v>0</v>
      </c>
      <c r="BZ38" s="231">
        <f t="shared" si="95"/>
        <v>0</v>
      </c>
      <c r="CA38" s="231">
        <f t="shared" si="95"/>
        <v>0</v>
      </c>
      <c r="CB38" s="231">
        <f t="shared" si="95"/>
        <v>0</v>
      </c>
      <c r="CC38" s="231">
        <f t="shared" si="95"/>
        <v>0</v>
      </c>
      <c r="CD38" s="231">
        <f t="shared" si="95"/>
        <v>0</v>
      </c>
      <c r="CE38" s="231">
        <f t="shared" si="95"/>
        <v>0</v>
      </c>
      <c r="CF38" s="231">
        <f t="shared" si="95"/>
        <v>0</v>
      </c>
      <c r="CG38" s="231">
        <f t="shared" si="95"/>
        <v>0</v>
      </c>
      <c r="CH38" s="231">
        <f t="shared" si="95"/>
        <v>0</v>
      </c>
      <c r="CI38" s="231">
        <f t="shared" si="95"/>
        <v>0</v>
      </c>
      <c r="CJ38" s="231">
        <f t="shared" si="95"/>
        <v>0</v>
      </c>
      <c r="CK38" s="231">
        <f t="shared" si="95"/>
        <v>0</v>
      </c>
      <c r="CL38" s="231">
        <f t="shared" si="95"/>
        <v>0</v>
      </c>
      <c r="CM38" s="231">
        <f t="shared" si="95"/>
        <v>0</v>
      </c>
      <c r="CN38" s="231">
        <f t="shared" si="95"/>
        <v>0</v>
      </c>
      <c r="CO38" s="231">
        <f t="shared" si="95"/>
        <v>0</v>
      </c>
      <c r="CP38" s="231">
        <f t="shared" si="95"/>
        <v>0</v>
      </c>
      <c r="CQ38" s="231">
        <f t="shared" si="95"/>
        <v>0</v>
      </c>
      <c r="CR38" s="231">
        <f t="shared" si="95"/>
        <v>0</v>
      </c>
      <c r="CS38" s="231">
        <f t="shared" si="95"/>
        <v>0</v>
      </c>
      <c r="CT38" s="231">
        <f t="shared" si="95"/>
        <v>0</v>
      </c>
      <c r="CU38" s="231">
        <f t="shared" si="95"/>
        <v>0</v>
      </c>
      <c r="CV38" s="231">
        <f t="shared" si="95"/>
        <v>0</v>
      </c>
      <c r="CW38" s="231">
        <f t="shared" si="95"/>
        <v>0</v>
      </c>
      <c r="CX38" s="231">
        <f t="shared" si="95"/>
        <v>0</v>
      </c>
      <c r="CY38" s="231">
        <f t="shared" si="95"/>
        <v>0</v>
      </c>
      <c r="CZ38" s="81" t="s">
        <v>89</v>
      </c>
      <c r="DA38" s="32" t="s">
        <v>90</v>
      </c>
      <c r="DB38" s="9"/>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row>
    <row r="39" spans="1:193" s="5" customFormat="1" ht="38.25" customHeight="1" x14ac:dyDescent="0.35">
      <c r="A39" s="38" t="s">
        <v>91</v>
      </c>
      <c r="B39" s="56"/>
      <c r="C39" s="57">
        <f>C38*C19</f>
        <v>0</v>
      </c>
      <c r="D39" s="57">
        <f>D38*D19</f>
        <v>0</v>
      </c>
      <c r="E39" s="57">
        <f t="shared" ref="E39:AH39" si="96">E38*E19</f>
        <v>0</v>
      </c>
      <c r="F39" s="57">
        <f t="shared" si="96"/>
        <v>0</v>
      </c>
      <c r="G39" s="57">
        <f t="shared" si="96"/>
        <v>0</v>
      </c>
      <c r="H39" s="57">
        <f t="shared" si="96"/>
        <v>0</v>
      </c>
      <c r="I39" s="57">
        <f t="shared" si="96"/>
        <v>0</v>
      </c>
      <c r="J39" s="57">
        <f t="shared" si="96"/>
        <v>0</v>
      </c>
      <c r="K39" s="57">
        <f t="shared" si="96"/>
        <v>0</v>
      </c>
      <c r="L39" s="57">
        <f t="shared" si="96"/>
        <v>0</v>
      </c>
      <c r="M39" s="57">
        <f t="shared" si="96"/>
        <v>0</v>
      </c>
      <c r="N39" s="57">
        <f t="shared" si="96"/>
        <v>0</v>
      </c>
      <c r="O39" s="57">
        <f t="shared" si="96"/>
        <v>0</v>
      </c>
      <c r="P39" s="57">
        <f t="shared" si="96"/>
        <v>0</v>
      </c>
      <c r="Q39" s="57">
        <f t="shared" si="96"/>
        <v>0</v>
      </c>
      <c r="R39" s="57">
        <f t="shared" si="96"/>
        <v>0</v>
      </c>
      <c r="S39" s="57">
        <f t="shared" si="96"/>
        <v>0</v>
      </c>
      <c r="T39" s="57">
        <f t="shared" si="96"/>
        <v>0</v>
      </c>
      <c r="U39" s="57">
        <f t="shared" si="96"/>
        <v>0</v>
      </c>
      <c r="V39" s="57">
        <f t="shared" si="96"/>
        <v>0</v>
      </c>
      <c r="W39" s="57">
        <f t="shared" si="96"/>
        <v>0</v>
      </c>
      <c r="X39" s="57">
        <f t="shared" si="96"/>
        <v>0</v>
      </c>
      <c r="Y39" s="57">
        <f t="shared" si="96"/>
        <v>0</v>
      </c>
      <c r="Z39" s="57">
        <f t="shared" si="96"/>
        <v>0</v>
      </c>
      <c r="AA39" s="57">
        <f t="shared" si="96"/>
        <v>0</v>
      </c>
      <c r="AB39" s="57">
        <f t="shared" si="96"/>
        <v>0</v>
      </c>
      <c r="AC39" s="57">
        <f t="shared" si="96"/>
        <v>0</v>
      </c>
      <c r="AD39" s="57">
        <f t="shared" si="96"/>
        <v>0</v>
      </c>
      <c r="AE39" s="57">
        <f t="shared" si="96"/>
        <v>0</v>
      </c>
      <c r="AF39" s="57">
        <f t="shared" si="96"/>
        <v>0</v>
      </c>
      <c r="AG39" s="57">
        <f t="shared" si="96"/>
        <v>0</v>
      </c>
      <c r="AH39" s="57">
        <f t="shared" si="96"/>
        <v>0</v>
      </c>
      <c r="AI39" s="57">
        <f t="shared" ref="AI39:BN39" si="97">AI38*AI19</f>
        <v>0</v>
      </c>
      <c r="AJ39" s="57">
        <f t="shared" si="97"/>
        <v>0</v>
      </c>
      <c r="AK39" s="57">
        <f t="shared" si="97"/>
        <v>0</v>
      </c>
      <c r="AL39" s="57">
        <f t="shared" si="97"/>
        <v>0</v>
      </c>
      <c r="AM39" s="57">
        <f t="shared" si="97"/>
        <v>0</v>
      </c>
      <c r="AN39" s="57">
        <f t="shared" si="97"/>
        <v>0</v>
      </c>
      <c r="AO39" s="57">
        <f t="shared" si="97"/>
        <v>0</v>
      </c>
      <c r="AP39" s="57">
        <f t="shared" si="97"/>
        <v>0</v>
      </c>
      <c r="AQ39" s="57">
        <f t="shared" si="97"/>
        <v>0</v>
      </c>
      <c r="AR39" s="57">
        <f t="shared" si="97"/>
        <v>0</v>
      </c>
      <c r="AS39" s="57">
        <f t="shared" si="97"/>
        <v>0</v>
      </c>
      <c r="AT39" s="57">
        <f t="shared" si="97"/>
        <v>0</v>
      </c>
      <c r="AU39" s="57">
        <f t="shared" si="97"/>
        <v>0</v>
      </c>
      <c r="AV39" s="57">
        <f t="shared" si="97"/>
        <v>0</v>
      </c>
      <c r="AW39" s="57">
        <f t="shared" si="97"/>
        <v>0</v>
      </c>
      <c r="AX39" s="57">
        <f t="shared" si="97"/>
        <v>0</v>
      </c>
      <c r="AY39" s="57">
        <f t="shared" si="97"/>
        <v>0</v>
      </c>
      <c r="AZ39" s="57">
        <f t="shared" si="97"/>
        <v>0</v>
      </c>
      <c r="BA39" s="57">
        <f t="shared" si="97"/>
        <v>0</v>
      </c>
      <c r="BB39" s="57">
        <f t="shared" si="97"/>
        <v>0</v>
      </c>
      <c r="BC39" s="57">
        <f t="shared" si="97"/>
        <v>0</v>
      </c>
      <c r="BD39" s="57">
        <f t="shared" si="97"/>
        <v>0</v>
      </c>
      <c r="BE39" s="57">
        <f t="shared" si="97"/>
        <v>0</v>
      </c>
      <c r="BF39" s="57">
        <f t="shared" si="97"/>
        <v>0</v>
      </c>
      <c r="BG39" s="57">
        <f t="shared" si="97"/>
        <v>0</v>
      </c>
      <c r="BH39" s="57">
        <f t="shared" si="97"/>
        <v>0</v>
      </c>
      <c r="BI39" s="57">
        <f t="shared" si="97"/>
        <v>0</v>
      </c>
      <c r="BJ39" s="57">
        <f t="shared" si="97"/>
        <v>0</v>
      </c>
      <c r="BK39" s="57">
        <f t="shared" si="97"/>
        <v>0</v>
      </c>
      <c r="BL39" s="57">
        <f t="shared" si="97"/>
        <v>0</v>
      </c>
      <c r="BM39" s="57">
        <f t="shared" si="97"/>
        <v>0</v>
      </c>
      <c r="BN39" s="57">
        <f t="shared" si="97"/>
        <v>0</v>
      </c>
      <c r="BO39" s="57">
        <f t="shared" ref="BO39:CT39" si="98">BO38*BO19</f>
        <v>0</v>
      </c>
      <c r="BP39" s="57">
        <f t="shared" si="98"/>
        <v>0</v>
      </c>
      <c r="BQ39" s="57">
        <f t="shared" si="98"/>
        <v>0</v>
      </c>
      <c r="BR39" s="57">
        <f t="shared" si="98"/>
        <v>0</v>
      </c>
      <c r="BS39" s="57">
        <f t="shared" si="98"/>
        <v>0</v>
      </c>
      <c r="BT39" s="57">
        <f t="shared" si="98"/>
        <v>0</v>
      </c>
      <c r="BU39" s="57">
        <f t="shared" si="98"/>
        <v>0</v>
      </c>
      <c r="BV39" s="57">
        <f t="shared" si="98"/>
        <v>0</v>
      </c>
      <c r="BW39" s="57">
        <f t="shared" si="98"/>
        <v>0</v>
      </c>
      <c r="BX39" s="57">
        <f t="shared" si="98"/>
        <v>0</v>
      </c>
      <c r="BY39" s="57">
        <f t="shared" si="98"/>
        <v>0</v>
      </c>
      <c r="BZ39" s="57">
        <f t="shared" si="98"/>
        <v>0</v>
      </c>
      <c r="CA39" s="57">
        <f t="shared" si="98"/>
        <v>0</v>
      </c>
      <c r="CB39" s="57">
        <f t="shared" si="98"/>
        <v>0</v>
      </c>
      <c r="CC39" s="57">
        <f t="shared" si="98"/>
        <v>0</v>
      </c>
      <c r="CD39" s="57">
        <f t="shared" si="98"/>
        <v>0</v>
      </c>
      <c r="CE39" s="57">
        <f t="shared" si="98"/>
        <v>0</v>
      </c>
      <c r="CF39" s="57">
        <f t="shared" si="98"/>
        <v>0</v>
      </c>
      <c r="CG39" s="57">
        <f t="shared" si="98"/>
        <v>0</v>
      </c>
      <c r="CH39" s="57">
        <f t="shared" si="98"/>
        <v>0</v>
      </c>
      <c r="CI39" s="57">
        <f t="shared" si="98"/>
        <v>0</v>
      </c>
      <c r="CJ39" s="57">
        <f t="shared" si="98"/>
        <v>0</v>
      </c>
      <c r="CK39" s="57">
        <f t="shared" si="98"/>
        <v>0</v>
      </c>
      <c r="CL39" s="57">
        <f t="shared" si="98"/>
        <v>0</v>
      </c>
      <c r="CM39" s="57">
        <f t="shared" si="98"/>
        <v>0</v>
      </c>
      <c r="CN39" s="57">
        <f t="shared" si="98"/>
        <v>0</v>
      </c>
      <c r="CO39" s="57">
        <f t="shared" si="98"/>
        <v>0</v>
      </c>
      <c r="CP39" s="57">
        <f t="shared" si="98"/>
        <v>0</v>
      </c>
      <c r="CQ39" s="57">
        <f t="shared" si="98"/>
        <v>0</v>
      </c>
      <c r="CR39" s="57">
        <f t="shared" si="98"/>
        <v>0</v>
      </c>
      <c r="CS39" s="57">
        <f t="shared" si="98"/>
        <v>0</v>
      </c>
      <c r="CT39" s="57">
        <f t="shared" si="98"/>
        <v>0</v>
      </c>
      <c r="CU39" s="57">
        <f t="shared" ref="CU39:CY39" si="99">CU38*CU19</f>
        <v>0</v>
      </c>
      <c r="CV39" s="57">
        <f t="shared" si="99"/>
        <v>0</v>
      </c>
      <c r="CW39" s="57">
        <f t="shared" si="99"/>
        <v>0</v>
      </c>
      <c r="CX39" s="57">
        <f t="shared" si="99"/>
        <v>0</v>
      </c>
      <c r="CY39" s="57">
        <f t="shared" si="99"/>
        <v>0</v>
      </c>
      <c r="CZ39" s="131" t="s">
        <v>92</v>
      </c>
      <c r="DA39" s="32">
        <v>5.3</v>
      </c>
      <c r="DB39" s="55" t="s">
        <v>93</v>
      </c>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5" customFormat="1" ht="33.75" customHeight="1" x14ac:dyDescent="0.35">
      <c r="A40" s="58" t="s">
        <v>94</v>
      </c>
      <c r="B40" s="56"/>
      <c r="C40" s="57">
        <f>-(C31+C35+C37+C39)</f>
        <v>0</v>
      </c>
      <c r="D40" s="57">
        <f>-(D31+D39)</f>
        <v>0</v>
      </c>
      <c r="E40" s="57">
        <f>-(E31+E39)</f>
        <v>0</v>
      </c>
      <c r="F40" s="57">
        <f t="shared" ref="F40:BP40" si="100">-(F31+F39)</f>
        <v>-21092.263193846011</v>
      </c>
      <c r="G40" s="57">
        <f t="shared" si="100"/>
        <v>-45219.841197692251</v>
      </c>
      <c r="H40" s="57">
        <f t="shared" si="100"/>
        <v>-45219.841197692251</v>
      </c>
      <c r="I40" s="57">
        <f t="shared" si="100"/>
        <v>-60293.121596923011</v>
      </c>
      <c r="J40" s="57">
        <f t="shared" si="100"/>
        <v>-60293.121596923011</v>
      </c>
      <c r="K40" s="57">
        <f t="shared" si="100"/>
        <v>-60293.121596923011</v>
      </c>
      <c r="L40" s="57">
        <f t="shared" si="100"/>
        <v>-60293.121596923011</v>
      </c>
      <c r="M40" s="57">
        <f t="shared" si="100"/>
        <v>-60293.121596923011</v>
      </c>
      <c r="N40" s="57">
        <f t="shared" si="100"/>
        <v>-60293.121596923011</v>
      </c>
      <c r="O40" s="57">
        <f t="shared" si="100"/>
        <v>-60293.121596923011</v>
      </c>
      <c r="P40" s="57">
        <f t="shared" si="100"/>
        <v>-60293.121596923011</v>
      </c>
      <c r="Q40" s="57">
        <f t="shared" si="100"/>
        <v>-60293.121596923011</v>
      </c>
      <c r="R40" s="57">
        <f t="shared" si="100"/>
        <v>-60293.121596923011</v>
      </c>
      <c r="S40" s="57">
        <f t="shared" si="100"/>
        <v>-60293.121596923011</v>
      </c>
      <c r="T40" s="57">
        <f t="shared" si="100"/>
        <v>-60293.121596923011</v>
      </c>
      <c r="U40" s="57">
        <f t="shared" si="100"/>
        <v>-60293.121596923011</v>
      </c>
      <c r="V40" s="57">
        <f t="shared" si="100"/>
        <v>-60293.121596923011</v>
      </c>
      <c r="W40" s="57">
        <f t="shared" si="100"/>
        <v>-60293.121596923011</v>
      </c>
      <c r="X40" s="57">
        <f t="shared" si="100"/>
        <v>-60293.121596923011</v>
      </c>
      <c r="Y40" s="57">
        <f t="shared" si="100"/>
        <v>-60293.121596923011</v>
      </c>
      <c r="Z40" s="57">
        <f t="shared" si="100"/>
        <v>-60293.121596923011</v>
      </c>
      <c r="AA40" s="57">
        <f t="shared" si="100"/>
        <v>-60293.121596923011</v>
      </c>
      <c r="AB40" s="57">
        <f t="shared" si="100"/>
        <v>-60293.121596923011</v>
      </c>
      <c r="AC40" s="57">
        <f t="shared" si="100"/>
        <v>-60293.121596923011</v>
      </c>
      <c r="AD40" s="57">
        <f t="shared" si="100"/>
        <v>-60293.121596923011</v>
      </c>
      <c r="AE40" s="57">
        <f t="shared" si="100"/>
        <v>-60293.121596923011</v>
      </c>
      <c r="AF40" s="57">
        <f t="shared" si="100"/>
        <v>-60293.121596923011</v>
      </c>
      <c r="AG40" s="57">
        <f t="shared" si="100"/>
        <v>-60293.121596923011</v>
      </c>
      <c r="AH40" s="57">
        <f t="shared" si="100"/>
        <v>-60293.121596923011</v>
      </c>
      <c r="AI40" s="57">
        <f t="shared" si="100"/>
        <v>-60293.121596923011</v>
      </c>
      <c r="AJ40" s="57">
        <f t="shared" si="100"/>
        <v>-60293.121596923011</v>
      </c>
      <c r="AK40" s="57">
        <f t="shared" si="100"/>
        <v>-60293.121596923011</v>
      </c>
      <c r="AL40" s="57">
        <f t="shared" si="100"/>
        <v>-60293.121596923011</v>
      </c>
      <c r="AM40" s="57">
        <f t="shared" si="100"/>
        <v>-60293.121596923011</v>
      </c>
      <c r="AN40" s="57">
        <f t="shared" si="100"/>
        <v>-60293.121596923011</v>
      </c>
      <c r="AO40" s="57">
        <f t="shared" si="100"/>
        <v>-60293.121596923011</v>
      </c>
      <c r="AP40" s="57">
        <f t="shared" si="100"/>
        <v>-60293.121596923011</v>
      </c>
      <c r="AQ40" s="57">
        <f t="shared" si="100"/>
        <v>-60293.121596923011</v>
      </c>
      <c r="AR40" s="57">
        <f t="shared" si="100"/>
        <v>-60293.121596923011</v>
      </c>
      <c r="AS40" s="57">
        <f t="shared" si="100"/>
        <v>-60293.121596923011</v>
      </c>
      <c r="AT40" s="57">
        <f t="shared" si="100"/>
        <v>-60293.121596923011</v>
      </c>
      <c r="AU40" s="57">
        <f t="shared" si="100"/>
        <v>-60293.121596923011</v>
      </c>
      <c r="AV40" s="57">
        <f t="shared" si="100"/>
        <v>-60293.121596923011</v>
      </c>
      <c r="AW40" s="57">
        <f t="shared" si="100"/>
        <v>-60293.121596923011</v>
      </c>
      <c r="AX40" s="57">
        <f t="shared" si="100"/>
        <v>-60293.121596923011</v>
      </c>
      <c r="AY40" s="57">
        <f t="shared" si="100"/>
        <v>-60293.121596923011</v>
      </c>
      <c r="AZ40" s="57">
        <f t="shared" si="100"/>
        <v>-60293.121596923011</v>
      </c>
      <c r="BA40" s="57">
        <f t="shared" si="100"/>
        <v>-60293.121596923011</v>
      </c>
      <c r="BB40" s="57">
        <f t="shared" si="100"/>
        <v>-60293.121596923011</v>
      </c>
      <c r="BC40" s="57">
        <f t="shared" si="100"/>
        <v>-60293.121596923011</v>
      </c>
      <c r="BD40" s="57">
        <f t="shared" si="100"/>
        <v>-60293.121596923011</v>
      </c>
      <c r="BE40" s="57">
        <f t="shared" si="100"/>
        <v>-60293.121596923011</v>
      </c>
      <c r="BF40" s="57">
        <f t="shared" si="100"/>
        <v>-60293.121596923011</v>
      </c>
      <c r="BG40" s="57">
        <f t="shared" si="100"/>
        <v>-60293.121596923011</v>
      </c>
      <c r="BH40" s="57">
        <f t="shared" si="100"/>
        <v>-60293.121596923011</v>
      </c>
      <c r="BI40" s="57">
        <f t="shared" si="100"/>
        <v>-60293.121596923011</v>
      </c>
      <c r="BJ40" s="57">
        <f t="shared" si="100"/>
        <v>-60293.121596923011</v>
      </c>
      <c r="BK40" s="57">
        <f t="shared" si="100"/>
        <v>-60293.121596923011</v>
      </c>
      <c r="BL40" s="57">
        <f t="shared" si="100"/>
        <v>-60293.121596923011</v>
      </c>
      <c r="BM40" s="57">
        <f t="shared" si="100"/>
        <v>-60293.121596923011</v>
      </c>
      <c r="BN40" s="57">
        <f t="shared" si="100"/>
        <v>-60293.121596923011</v>
      </c>
      <c r="BO40" s="57">
        <f t="shared" si="100"/>
        <v>-60293.121596923011</v>
      </c>
      <c r="BP40" s="57">
        <f t="shared" si="100"/>
        <v>-60293.121596923011</v>
      </c>
      <c r="BQ40" s="57">
        <f t="shared" ref="BQ40:CY40" si="101">-(BQ31+BQ39)</f>
        <v>-60293.121596923011</v>
      </c>
      <c r="BR40" s="57">
        <f t="shared" si="101"/>
        <v>-60293.121596923011</v>
      </c>
      <c r="BS40" s="57">
        <f t="shared" si="101"/>
        <v>-60293.121596923011</v>
      </c>
      <c r="BT40" s="57">
        <f t="shared" si="101"/>
        <v>-60293.121596923011</v>
      </c>
      <c r="BU40" s="57">
        <f t="shared" si="101"/>
        <v>-60293.121596923011</v>
      </c>
      <c r="BV40" s="57">
        <f t="shared" si="101"/>
        <v>-60293.121596923011</v>
      </c>
      <c r="BW40" s="57">
        <f t="shared" si="101"/>
        <v>-60293.121596923011</v>
      </c>
      <c r="BX40" s="57">
        <f t="shared" si="101"/>
        <v>-60293.121596923011</v>
      </c>
      <c r="BY40" s="57">
        <f t="shared" si="101"/>
        <v>-60293.121596923011</v>
      </c>
      <c r="BZ40" s="57">
        <f t="shared" si="101"/>
        <v>-60293.121596923011</v>
      </c>
      <c r="CA40" s="57">
        <f t="shared" si="101"/>
        <v>-60293.121596923011</v>
      </c>
      <c r="CB40" s="57">
        <f t="shared" si="101"/>
        <v>-60293.121596923011</v>
      </c>
      <c r="CC40" s="57">
        <f t="shared" si="101"/>
        <v>-60293.121596923011</v>
      </c>
      <c r="CD40" s="57">
        <f t="shared" si="101"/>
        <v>-60293.121596923011</v>
      </c>
      <c r="CE40" s="57">
        <f t="shared" si="101"/>
        <v>-60293.121596923011</v>
      </c>
      <c r="CF40" s="57">
        <f t="shared" si="101"/>
        <v>-60293.121596923011</v>
      </c>
      <c r="CG40" s="57">
        <f t="shared" si="101"/>
        <v>-60293.121596923011</v>
      </c>
      <c r="CH40" s="57">
        <f t="shared" si="101"/>
        <v>-60293.121596923011</v>
      </c>
      <c r="CI40" s="57">
        <f t="shared" si="101"/>
        <v>-60293.121596923011</v>
      </c>
      <c r="CJ40" s="57">
        <f t="shared" si="101"/>
        <v>-60293.121596923011</v>
      </c>
      <c r="CK40" s="57">
        <f t="shared" si="101"/>
        <v>-60293.121596923011</v>
      </c>
      <c r="CL40" s="57">
        <f t="shared" si="101"/>
        <v>-60293.121596923011</v>
      </c>
      <c r="CM40" s="57">
        <f t="shared" si="101"/>
        <v>-60293.121596923011</v>
      </c>
      <c r="CN40" s="57">
        <f t="shared" si="101"/>
        <v>-60293.121596923011</v>
      </c>
      <c r="CO40" s="57">
        <f t="shared" si="101"/>
        <v>-60293.121596923011</v>
      </c>
      <c r="CP40" s="57">
        <f t="shared" si="101"/>
        <v>-60293.121596923011</v>
      </c>
      <c r="CQ40" s="57">
        <f t="shared" si="101"/>
        <v>-60293.121596923011</v>
      </c>
      <c r="CR40" s="57">
        <f t="shared" si="101"/>
        <v>-60293.121596923011</v>
      </c>
      <c r="CS40" s="57">
        <f t="shared" si="101"/>
        <v>-60293.121596923011</v>
      </c>
      <c r="CT40" s="57">
        <f t="shared" si="101"/>
        <v>-60293.121596923011</v>
      </c>
      <c r="CU40" s="57">
        <f t="shared" si="101"/>
        <v>-60293.121596923011</v>
      </c>
      <c r="CV40" s="57">
        <f t="shared" si="101"/>
        <v>-60293.121596923011</v>
      </c>
      <c r="CW40" s="57">
        <f t="shared" si="101"/>
        <v>-60293.121596923011</v>
      </c>
      <c r="CX40" s="57">
        <f t="shared" si="101"/>
        <v>-60293.121596923011</v>
      </c>
      <c r="CY40" s="57">
        <f t="shared" si="101"/>
        <v>-60293.121596923011</v>
      </c>
      <c r="CZ40" s="66" t="s">
        <v>95</v>
      </c>
      <c r="DA40" s="32">
        <v>5.0999999999999996</v>
      </c>
      <c r="DB40" s="55" t="s">
        <v>96</v>
      </c>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row>
    <row r="41" spans="1:193" s="63" customFormat="1" ht="30.75" customHeight="1" x14ac:dyDescent="0.3">
      <c r="A41" s="204" t="s">
        <v>97</v>
      </c>
      <c r="B41" s="205"/>
      <c r="C41" s="205"/>
      <c r="D41" s="205"/>
      <c r="E41" s="205"/>
      <c r="F41" s="205"/>
      <c r="G41" s="205"/>
      <c r="H41" s="205"/>
      <c r="I41" s="205"/>
      <c r="J41" s="205"/>
      <c r="K41" s="205"/>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60"/>
      <c r="DB41" s="61"/>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row>
    <row r="42" spans="1:193" s="63" customFormat="1" ht="34.5" customHeight="1" x14ac:dyDescent="0.3">
      <c r="A42" s="38" t="s">
        <v>98</v>
      </c>
      <c r="B42" s="64"/>
      <c r="C42" s="57">
        <f>C19+C40</f>
        <v>281780</v>
      </c>
      <c r="D42" s="57">
        <f t="shared" ref="D42:AI42" si="102">IF(D16&gt;C16,(D19+D40-C59),0)</f>
        <v>357560</v>
      </c>
      <c r="E42" s="57">
        <f>IF(E16&gt;D16,(E19+E40-D59),0)</f>
        <v>328420</v>
      </c>
      <c r="F42" s="57">
        <f t="shared" si="102"/>
        <v>0</v>
      </c>
      <c r="G42" s="57">
        <f t="shared" si="102"/>
        <v>0</v>
      </c>
      <c r="H42" s="57">
        <f t="shared" si="102"/>
        <v>0</v>
      </c>
      <c r="I42" s="57">
        <f t="shared" si="102"/>
        <v>0</v>
      </c>
      <c r="J42" s="57">
        <f t="shared" si="102"/>
        <v>0</v>
      </c>
      <c r="K42" s="57">
        <f t="shared" si="102"/>
        <v>0</v>
      </c>
      <c r="L42" s="57">
        <f t="shared" si="102"/>
        <v>0</v>
      </c>
      <c r="M42" s="57">
        <f t="shared" si="102"/>
        <v>0</v>
      </c>
      <c r="N42" s="57">
        <f t="shared" si="102"/>
        <v>0</v>
      </c>
      <c r="O42" s="57">
        <f t="shared" si="102"/>
        <v>0</v>
      </c>
      <c r="P42" s="57">
        <f t="shared" si="102"/>
        <v>0</v>
      </c>
      <c r="Q42" s="57">
        <f t="shared" si="102"/>
        <v>0</v>
      </c>
      <c r="R42" s="57">
        <f t="shared" si="102"/>
        <v>0</v>
      </c>
      <c r="S42" s="57">
        <f t="shared" si="102"/>
        <v>0</v>
      </c>
      <c r="T42" s="57">
        <f t="shared" si="102"/>
        <v>0</v>
      </c>
      <c r="U42" s="57">
        <f t="shared" si="102"/>
        <v>0</v>
      </c>
      <c r="V42" s="57">
        <f t="shared" si="102"/>
        <v>0</v>
      </c>
      <c r="W42" s="57">
        <f t="shared" si="102"/>
        <v>0</v>
      </c>
      <c r="X42" s="57">
        <f t="shared" si="102"/>
        <v>0</v>
      </c>
      <c r="Y42" s="57">
        <f t="shared" si="102"/>
        <v>0</v>
      </c>
      <c r="Z42" s="57">
        <f t="shared" si="102"/>
        <v>0</v>
      </c>
      <c r="AA42" s="57">
        <f t="shared" si="102"/>
        <v>0</v>
      </c>
      <c r="AB42" s="57">
        <f t="shared" si="102"/>
        <v>0</v>
      </c>
      <c r="AC42" s="57">
        <f t="shared" si="102"/>
        <v>0</v>
      </c>
      <c r="AD42" s="57">
        <f t="shared" si="102"/>
        <v>0</v>
      </c>
      <c r="AE42" s="57">
        <f t="shared" si="102"/>
        <v>0</v>
      </c>
      <c r="AF42" s="57">
        <f t="shared" si="102"/>
        <v>0</v>
      </c>
      <c r="AG42" s="57">
        <f t="shared" si="102"/>
        <v>0</v>
      </c>
      <c r="AH42" s="57">
        <f t="shared" si="102"/>
        <v>0</v>
      </c>
      <c r="AI42" s="57">
        <f t="shared" si="102"/>
        <v>0</v>
      </c>
      <c r="AJ42" s="57">
        <f t="shared" ref="AJ42:BO42" si="103">IF(AJ16&gt;AI16,(AJ19+AJ40-AI59),0)</f>
        <v>0</v>
      </c>
      <c r="AK42" s="57">
        <f t="shared" si="103"/>
        <v>0</v>
      </c>
      <c r="AL42" s="57">
        <f t="shared" si="103"/>
        <v>0</v>
      </c>
      <c r="AM42" s="57">
        <f t="shared" si="103"/>
        <v>0</v>
      </c>
      <c r="AN42" s="57">
        <f t="shared" si="103"/>
        <v>0</v>
      </c>
      <c r="AO42" s="57">
        <f t="shared" si="103"/>
        <v>0</v>
      </c>
      <c r="AP42" s="57">
        <f t="shared" si="103"/>
        <v>0</v>
      </c>
      <c r="AQ42" s="57">
        <f t="shared" si="103"/>
        <v>0</v>
      </c>
      <c r="AR42" s="57">
        <f t="shared" si="103"/>
        <v>0</v>
      </c>
      <c r="AS42" s="57">
        <f t="shared" si="103"/>
        <v>0</v>
      </c>
      <c r="AT42" s="57">
        <f t="shared" si="103"/>
        <v>0</v>
      </c>
      <c r="AU42" s="57">
        <f t="shared" si="103"/>
        <v>0</v>
      </c>
      <c r="AV42" s="57">
        <f t="shared" si="103"/>
        <v>0</v>
      </c>
      <c r="AW42" s="57">
        <f t="shared" si="103"/>
        <v>0</v>
      </c>
      <c r="AX42" s="57">
        <f t="shared" si="103"/>
        <v>0</v>
      </c>
      <c r="AY42" s="57">
        <f t="shared" si="103"/>
        <v>0</v>
      </c>
      <c r="AZ42" s="57">
        <f t="shared" si="103"/>
        <v>0</v>
      </c>
      <c r="BA42" s="57">
        <f t="shared" si="103"/>
        <v>0</v>
      </c>
      <c r="BB42" s="57">
        <f t="shared" si="103"/>
        <v>0</v>
      </c>
      <c r="BC42" s="57">
        <f t="shared" si="103"/>
        <v>0</v>
      </c>
      <c r="BD42" s="57">
        <f t="shared" si="103"/>
        <v>0</v>
      </c>
      <c r="BE42" s="57">
        <f t="shared" si="103"/>
        <v>0</v>
      </c>
      <c r="BF42" s="57">
        <f t="shared" si="103"/>
        <v>0</v>
      </c>
      <c r="BG42" s="57">
        <f t="shared" si="103"/>
        <v>0</v>
      </c>
      <c r="BH42" s="57">
        <f t="shared" si="103"/>
        <v>0</v>
      </c>
      <c r="BI42" s="57">
        <f t="shared" si="103"/>
        <v>0</v>
      </c>
      <c r="BJ42" s="57">
        <f t="shared" si="103"/>
        <v>0</v>
      </c>
      <c r="BK42" s="57">
        <f t="shared" si="103"/>
        <v>0</v>
      </c>
      <c r="BL42" s="57">
        <f t="shared" si="103"/>
        <v>0</v>
      </c>
      <c r="BM42" s="57">
        <f t="shared" si="103"/>
        <v>0</v>
      </c>
      <c r="BN42" s="57">
        <f t="shared" si="103"/>
        <v>0</v>
      </c>
      <c r="BO42" s="57">
        <f t="shared" si="103"/>
        <v>0</v>
      </c>
      <c r="BP42" s="57">
        <f t="shared" ref="BP42:CY42" si="104">IF(BP16&gt;BO16,(BP19+BP40-BO59),0)</f>
        <v>0</v>
      </c>
      <c r="BQ42" s="57">
        <f t="shared" si="104"/>
        <v>0</v>
      </c>
      <c r="BR42" s="57">
        <f t="shared" si="104"/>
        <v>0</v>
      </c>
      <c r="BS42" s="57">
        <f t="shared" si="104"/>
        <v>0</v>
      </c>
      <c r="BT42" s="57">
        <f t="shared" si="104"/>
        <v>0</v>
      </c>
      <c r="BU42" s="57">
        <f t="shared" si="104"/>
        <v>0</v>
      </c>
      <c r="BV42" s="57">
        <f t="shared" si="104"/>
        <v>0</v>
      </c>
      <c r="BW42" s="57">
        <f t="shared" si="104"/>
        <v>0</v>
      </c>
      <c r="BX42" s="57">
        <f t="shared" si="104"/>
        <v>0</v>
      </c>
      <c r="BY42" s="57">
        <f t="shared" si="104"/>
        <v>0</v>
      </c>
      <c r="BZ42" s="57">
        <f t="shared" si="104"/>
        <v>0</v>
      </c>
      <c r="CA42" s="57">
        <f t="shared" si="104"/>
        <v>0</v>
      </c>
      <c r="CB42" s="57">
        <f t="shared" si="104"/>
        <v>0</v>
      </c>
      <c r="CC42" s="57">
        <f t="shared" si="104"/>
        <v>0</v>
      </c>
      <c r="CD42" s="57">
        <f t="shared" si="104"/>
        <v>0</v>
      </c>
      <c r="CE42" s="57">
        <f t="shared" si="104"/>
        <v>0</v>
      </c>
      <c r="CF42" s="57">
        <f t="shared" si="104"/>
        <v>0</v>
      </c>
      <c r="CG42" s="57">
        <f t="shared" si="104"/>
        <v>0</v>
      </c>
      <c r="CH42" s="57">
        <f t="shared" si="104"/>
        <v>0</v>
      </c>
      <c r="CI42" s="57">
        <f t="shared" si="104"/>
        <v>0</v>
      </c>
      <c r="CJ42" s="57">
        <f t="shared" si="104"/>
        <v>0</v>
      </c>
      <c r="CK42" s="57">
        <f t="shared" si="104"/>
        <v>0</v>
      </c>
      <c r="CL42" s="57">
        <f t="shared" si="104"/>
        <v>0</v>
      </c>
      <c r="CM42" s="57">
        <f t="shared" si="104"/>
        <v>0</v>
      </c>
      <c r="CN42" s="57">
        <f t="shared" si="104"/>
        <v>0</v>
      </c>
      <c r="CO42" s="57">
        <f t="shared" si="104"/>
        <v>0</v>
      </c>
      <c r="CP42" s="57">
        <f t="shared" si="104"/>
        <v>0</v>
      </c>
      <c r="CQ42" s="57">
        <f t="shared" si="104"/>
        <v>0</v>
      </c>
      <c r="CR42" s="57">
        <f t="shared" si="104"/>
        <v>0</v>
      </c>
      <c r="CS42" s="57">
        <f t="shared" si="104"/>
        <v>0</v>
      </c>
      <c r="CT42" s="57">
        <f t="shared" si="104"/>
        <v>0</v>
      </c>
      <c r="CU42" s="57">
        <f t="shared" si="104"/>
        <v>0</v>
      </c>
      <c r="CV42" s="57">
        <f t="shared" si="104"/>
        <v>0</v>
      </c>
      <c r="CW42" s="57">
        <f t="shared" si="104"/>
        <v>0</v>
      </c>
      <c r="CX42" s="57">
        <f t="shared" si="104"/>
        <v>0</v>
      </c>
      <c r="CY42" s="57">
        <f t="shared" si="104"/>
        <v>0</v>
      </c>
      <c r="CZ42" s="66" t="s">
        <v>99</v>
      </c>
      <c r="DA42" s="65"/>
      <c r="DB42" s="65"/>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row>
    <row r="43" spans="1:193" s="5" customFormat="1" ht="49.5" customHeight="1" x14ac:dyDescent="0.25">
      <c r="A43" s="38" t="s">
        <v>100</v>
      </c>
      <c r="B43" s="67"/>
      <c r="C43" s="43">
        <f>IF(ISBLANK(C13),"",-(IF(SUM($C$42:C42)&gt;0,(IF(C42&lt;=0,(C13-B13),0)),0)))</f>
        <v>0</v>
      </c>
      <c r="D43" s="43">
        <f>IF(ISBLANK(D13),"",-(IF(SUM($C$42:D42)&gt;0,(IF(D42&lt;=0,(D13-C13),0)),0)))</f>
        <v>0</v>
      </c>
      <c r="E43" s="43">
        <f>IF(ISBLANK(E13),"",-(IF(SUM($C$42:E42)&gt;0,(IF(E42&lt;=0,(E13-D13),0)),0)))</f>
        <v>0</v>
      </c>
      <c r="F43" s="43" t="str">
        <f>IF(ISBLANK(F13),"",-(IF(SUM($C$42:F42)&gt;0,(IF(F42&lt;=0,(F13-E13),0)),0)))</f>
        <v/>
      </c>
      <c r="G43" s="43" t="str">
        <f>IF(ISBLANK(G13),"",-(IF(SUM($C$42:G42)&gt;0,(IF(G42&lt;=0,(G13-F13),0)),0)))</f>
        <v/>
      </c>
      <c r="H43" s="43" t="str">
        <f>IF(ISBLANK(H13),"",-(IF(SUM($C$42:H42)&gt;0,(IF(H42&lt;=0,(H13-G13),0)),0)))</f>
        <v/>
      </c>
      <c r="I43" s="43" t="str">
        <f>IF(ISBLANK(I13),"",-(IF(SUM($C$42:I42)&gt;0,(IF(I42&lt;=0,(I13-H13),0)),0)))</f>
        <v/>
      </c>
      <c r="J43" s="43" t="str">
        <f>IF(ISBLANK(J13),"",-(IF(SUM($C$42:J42)&gt;0,(IF(J42&lt;=0,(J13-I13),0)),0)))</f>
        <v/>
      </c>
      <c r="K43" s="43" t="str">
        <f>IF(ISBLANK(K13),"",-(IF(SUM($C$42:K42)&gt;0,(IF(K42&lt;=0,(K13-J13),0)),0)))</f>
        <v/>
      </c>
      <c r="L43" s="43" t="str">
        <f>IF(ISBLANK(L13),"",-(IF(SUM($C$42:L42)&gt;0,(IF(L42&lt;=0,(L13-K13),0)),0)))</f>
        <v/>
      </c>
      <c r="M43" s="43" t="str">
        <f>IF(ISBLANK(M13),"",-(IF(SUM($C$42:M42)&gt;0,(IF(M42&lt;=0,(M13-L13),0)),0)))</f>
        <v/>
      </c>
      <c r="N43" s="43" t="str">
        <f>IF(ISBLANK(N13),"",-(IF(SUM($C$42:N42)&gt;0,(IF(N42&lt;=0,(N13-M13),0)),0)))</f>
        <v/>
      </c>
      <c r="O43" s="43" t="str">
        <f>IF(ISBLANK(O13),"",-(IF(SUM($C$42:O42)&gt;0,(IF(O42&lt;=0,(O13-N13),0)),0)))</f>
        <v/>
      </c>
      <c r="P43" s="43" t="str">
        <f>IF(ISBLANK(P13),"",-(IF(SUM($C$42:P42)&gt;0,(IF(P42&lt;=0,(P13-O13),0)),0)))</f>
        <v/>
      </c>
      <c r="Q43" s="43" t="str">
        <f>IF(ISBLANK(Q13),"",-(IF(SUM($C$42:Q42)&gt;0,(IF(Q42&lt;=0,(Q13-P13),0)),0)))</f>
        <v/>
      </c>
      <c r="R43" s="43" t="str">
        <f>IF(ISBLANK(R13),"",-(IF(SUM($C$42:R42)&gt;0,(IF(R42&lt;=0,(R13-Q13),0)),0)))</f>
        <v/>
      </c>
      <c r="S43" s="43" t="str">
        <f>IF(ISBLANK(S13),"",-(IF(SUM($C$42:S42)&gt;0,(IF(S42&lt;=0,(S13-R13),0)),0)))</f>
        <v/>
      </c>
      <c r="T43" s="43" t="str">
        <f>IF(ISBLANK(T13),"",-(IF(SUM($C$42:T42)&gt;0,(IF(T42&lt;=0,(T13-S13),0)),0)))</f>
        <v/>
      </c>
      <c r="U43" s="43" t="str">
        <f>IF(ISBLANK(U13),"",-(IF(SUM($C$42:U42)&gt;0,(IF(U42&lt;=0,(U13-T13),0)),0)))</f>
        <v/>
      </c>
      <c r="V43" s="43" t="str">
        <f>IF(ISBLANK(V13),"",-(IF(SUM($C$42:V42)&gt;0,(IF(V42&lt;=0,(V13-U13),0)),0)))</f>
        <v/>
      </c>
      <c r="W43" s="43" t="str">
        <f>IF(ISBLANK(W13),"",-(IF(SUM($C$42:W42)&gt;0,(IF(W42&lt;=0,(W13-V13),0)),0)))</f>
        <v/>
      </c>
      <c r="X43" s="43" t="str">
        <f>IF(ISBLANK(X13),"",-(IF(SUM($C$42:X42)&gt;0,(IF(X42&lt;=0,(X13-W13),0)),0)))</f>
        <v/>
      </c>
      <c r="Y43" s="43" t="str">
        <f>IF(ISBLANK(Y13),"",-(IF(SUM($C$42:Y42)&gt;0,(IF(Y42&lt;=0,(Y13-X13),0)),0)))</f>
        <v/>
      </c>
      <c r="Z43" s="43" t="str">
        <f>IF(ISBLANK(Z13),"",-(IF(SUM($C$42:Z42)&gt;0,(IF(Z42&lt;=0,(Z13-Y13),0)),0)))</f>
        <v/>
      </c>
      <c r="AA43" s="43" t="str">
        <f>IF(ISBLANK(AA13),"",-(IF(SUM($C$42:AA42)&gt;0,(IF(AA42&lt;=0,(AA13-Z13),0)),0)))</f>
        <v/>
      </c>
      <c r="AB43" s="43" t="str">
        <f>IF(ISBLANK(AB13),"",-(IF(SUM($C$42:AB42)&gt;0,(IF(AB42&lt;=0,(AB13-AA13),0)),0)))</f>
        <v/>
      </c>
      <c r="AC43" s="43" t="str">
        <f>IF(ISBLANK(AC13),"",-(IF(SUM($C$42:AC42)&gt;0,(IF(AC42&lt;=0,(AC13-AB13),0)),0)))</f>
        <v/>
      </c>
      <c r="AD43" s="43" t="str">
        <f>IF(ISBLANK(AD13),"",-(IF(SUM($C$42:AD42)&gt;0,(IF(AD42&lt;=0,(AD13-AC13),0)),0)))</f>
        <v/>
      </c>
      <c r="AE43" s="43" t="str">
        <f>IF(ISBLANK(AE13),"",-(IF(SUM($C$42:AE42)&gt;0,(IF(AE42&lt;=0,(AE13-AD13),0)),0)))</f>
        <v/>
      </c>
      <c r="AF43" s="43" t="str">
        <f>IF(ISBLANK(AF13),"",-(IF(SUM($C$42:AF42)&gt;0,(IF(AF42&lt;=0,(AF13-AE13),0)),0)))</f>
        <v/>
      </c>
      <c r="AG43" s="43" t="str">
        <f>IF(ISBLANK(AG13),"",-(IF(SUM($C$42:AG42)&gt;0,(IF(AG42&lt;=0,(AG13-AF13),0)),0)))</f>
        <v/>
      </c>
      <c r="AH43" s="43" t="str">
        <f>IF(ISBLANK(AH13),"",-(IF(SUM($C$42:AH42)&gt;0,(IF(AH42&lt;=0,(AH13-AG13),0)),0)))</f>
        <v/>
      </c>
      <c r="AI43" s="43" t="str">
        <f>IF(ISBLANK(AI13),"",-(IF(SUM($C$42:AI42)&gt;0,(IF(AI42&lt;=0,(AI13-AH13),0)),0)))</f>
        <v/>
      </c>
      <c r="AJ43" s="43" t="str">
        <f>IF(ISBLANK(AJ13),"",-(IF(SUM($C$42:AJ42)&gt;0,(IF(AJ42&lt;=0,(AJ13-AI13),0)),0)))</f>
        <v/>
      </c>
      <c r="AK43" s="43" t="str">
        <f>IF(ISBLANK(AK13),"",-(IF(SUM($C$42:AK42)&gt;0,(IF(AK42&lt;=0,(AK13-AJ13),0)),0)))</f>
        <v/>
      </c>
      <c r="AL43" s="43" t="str">
        <f>IF(ISBLANK(AL13),"",-(IF(SUM($C$42:AL42)&gt;0,(IF(AL42&lt;=0,(AL13-AK13),0)),0)))</f>
        <v/>
      </c>
      <c r="AM43" s="43" t="str">
        <f>IF(ISBLANK(AM13),"",-(IF(SUM($C$42:AM42)&gt;0,(IF(AM42&lt;=0,(AM13-AL13),0)),0)))</f>
        <v/>
      </c>
      <c r="AN43" s="43" t="str">
        <f>IF(ISBLANK(AN13),"",-(IF(SUM($C$42:AN42)&gt;0,(IF(AN42&lt;=0,(AN13-AM13),0)),0)))</f>
        <v/>
      </c>
      <c r="AO43" s="43" t="str">
        <f>IF(ISBLANK(AO13),"",-(IF(SUM($C$42:AO42)&gt;0,(IF(AO42&lt;=0,(AO13-AN13),0)),0)))</f>
        <v/>
      </c>
      <c r="AP43" s="43" t="str">
        <f>IF(ISBLANK(AP13),"",-(IF(SUM($C$42:AP42)&gt;0,(IF(AP42&lt;=0,(AP13-AO13),0)),0)))</f>
        <v/>
      </c>
      <c r="AQ43" s="43" t="str">
        <f>IF(ISBLANK(AQ13),"",-(IF(SUM($C$42:AQ42)&gt;0,(IF(AQ42&lt;=0,(AQ13-AP13),0)),0)))</f>
        <v/>
      </c>
      <c r="AR43" s="43" t="str">
        <f>IF(ISBLANK(AR13),"",-(IF(SUM($C$42:AR42)&gt;0,(IF(AR42&lt;=0,(AR13-AQ13),0)),0)))</f>
        <v/>
      </c>
      <c r="AS43" s="43" t="str">
        <f>IF(ISBLANK(AS13),"",-(IF(SUM($C$42:AS42)&gt;0,(IF(AS42&lt;=0,(AS13-AR13),0)),0)))</f>
        <v/>
      </c>
      <c r="AT43" s="43" t="str">
        <f>IF(ISBLANK(AT13),"",-(IF(SUM($C$42:AT42)&gt;0,(IF(AT42&lt;=0,(AT13-AS13),0)),0)))</f>
        <v/>
      </c>
      <c r="AU43" s="43" t="str">
        <f>IF(ISBLANK(AU13),"",-(IF(SUM($C$42:AU42)&gt;0,(IF(AU42&lt;=0,(AU13-AT13),0)),0)))</f>
        <v/>
      </c>
      <c r="AV43" s="43" t="str">
        <f>IF(ISBLANK(AV13),"",-(IF(SUM($C$42:AV42)&gt;0,(IF(AV42&lt;=0,(AV13-AU13),0)),0)))</f>
        <v/>
      </c>
      <c r="AW43" s="43" t="str">
        <f>IF(ISBLANK(AW13),"",-(IF(SUM($C$42:AW42)&gt;0,(IF(AW42&lt;=0,(AW13-AV13),0)),0)))</f>
        <v/>
      </c>
      <c r="AX43" s="43" t="str">
        <f>IF(ISBLANK(AX13),"",-(IF(SUM($C$42:AX42)&gt;0,(IF(AX42&lt;=0,(AX13-AW13),0)),0)))</f>
        <v/>
      </c>
      <c r="AY43" s="43" t="str">
        <f>IF(ISBLANK(AY13),"",-(IF(SUM($C$42:AY42)&gt;0,(IF(AY42&lt;=0,(AY13-AX13),0)),0)))</f>
        <v/>
      </c>
      <c r="AZ43" s="43" t="str">
        <f>IF(ISBLANK(AZ13),"",-(IF(SUM($C$42:AZ42)&gt;0,(IF(AZ42&lt;=0,(AZ13-AY13),0)),0)))</f>
        <v/>
      </c>
      <c r="BA43" s="43" t="str">
        <f>IF(ISBLANK(BA13),"",-(IF(SUM($C$42:BA42)&gt;0,(IF(BA42&lt;=0,(BA13-AZ13),0)),0)))</f>
        <v/>
      </c>
      <c r="BB43" s="43" t="str">
        <f>IF(ISBLANK(BB13),"",-(IF(SUM($C$42:BB42)&gt;0,(IF(BB42&lt;=0,(BB13-BA13),0)),0)))</f>
        <v/>
      </c>
      <c r="BC43" s="43" t="str">
        <f>IF(ISBLANK(BC13),"",-(IF(SUM($C$42:BC42)&gt;0,(IF(BC42&lt;=0,(BC13-BB13),0)),0)))</f>
        <v/>
      </c>
      <c r="BD43" s="43" t="str">
        <f>IF(ISBLANK(BD13),"",-(IF(SUM($C$42:BD42)&gt;0,(IF(BD42&lt;=0,(BD13-BC13),0)),0)))</f>
        <v/>
      </c>
      <c r="BE43" s="43" t="str">
        <f>IF(ISBLANK(BE13),"",-(IF(SUM($C$42:BE42)&gt;0,(IF(BE42&lt;=0,(BE13-BD13),0)),0)))</f>
        <v/>
      </c>
      <c r="BF43" s="43" t="str">
        <f>IF(ISBLANK(BF13),"",-(IF(SUM($C$42:BF42)&gt;0,(IF(BF42&lt;=0,(BF13-BE13),0)),0)))</f>
        <v/>
      </c>
      <c r="BG43" s="43" t="str">
        <f>IF(ISBLANK(BG13),"",-(IF(SUM($C$42:BG42)&gt;0,(IF(BG42&lt;=0,(BG13-BF13),0)),0)))</f>
        <v/>
      </c>
      <c r="BH43" s="43" t="str">
        <f>IF(ISBLANK(BH13),"",-(IF(SUM($C$42:BH42)&gt;0,(IF(BH42&lt;=0,(BH13-BG13),0)),0)))</f>
        <v/>
      </c>
      <c r="BI43" s="43" t="str">
        <f>IF(ISBLANK(BI13),"",-(IF(SUM($C$42:BI42)&gt;0,(IF(BI42&lt;=0,(BI13-BH13),0)),0)))</f>
        <v/>
      </c>
      <c r="BJ43" s="43" t="str">
        <f>IF(ISBLANK(BJ13),"",-(IF(SUM($C$42:BJ42)&gt;0,(IF(BJ42&lt;=0,(BJ13-BI13),0)),0)))</f>
        <v/>
      </c>
      <c r="BK43" s="43" t="str">
        <f>IF(ISBLANK(BK13),"",-(IF(SUM($C$42:BK42)&gt;0,(IF(BK42&lt;=0,(BK13-BJ13),0)),0)))</f>
        <v/>
      </c>
      <c r="BL43" s="43" t="str">
        <f>IF(ISBLANK(BL13),"",-(IF(SUM($C$42:BL42)&gt;0,(IF(BL42&lt;=0,(BL13-BK13),0)),0)))</f>
        <v/>
      </c>
      <c r="BM43" s="43" t="str">
        <f>IF(ISBLANK(BM13),"",-(IF(SUM($C$42:BM42)&gt;0,(IF(BM42&lt;=0,(BM13-BL13),0)),0)))</f>
        <v/>
      </c>
      <c r="BN43" s="43" t="str">
        <f>IF(ISBLANK(BN13),"",-(IF(SUM($C$42:BN42)&gt;0,(IF(BN42&lt;=0,(BN13-BM13),0)),0)))</f>
        <v/>
      </c>
      <c r="BO43" s="43" t="str">
        <f>IF(ISBLANK(BO13),"",-(IF(SUM($C$42:BO42)&gt;0,(IF(BO42&lt;=0,(BO13-BN13),0)),0)))</f>
        <v/>
      </c>
      <c r="BP43" s="43" t="str">
        <f>IF(ISBLANK(BP13),"",-(IF(SUM($C$42:BP42)&gt;0,(IF(BP42&lt;=0,(BP13-BO13),0)),0)))</f>
        <v/>
      </c>
      <c r="BQ43" s="43" t="str">
        <f>IF(ISBLANK(BQ13),"",-(IF(SUM($C$42:BQ42)&gt;0,(IF(BQ42&lt;=0,(BQ13-BP13),0)),0)))</f>
        <v/>
      </c>
      <c r="BR43" s="43" t="str">
        <f>IF(ISBLANK(BR13),"",-(IF(SUM($C$42:BR42)&gt;0,(IF(BR42&lt;=0,(BR13-BQ13),0)),0)))</f>
        <v/>
      </c>
      <c r="BS43" s="43" t="str">
        <f>IF(ISBLANK(BS13),"",-(IF(SUM($C$42:BS42)&gt;0,(IF(BS42&lt;=0,(BS13-BR13),0)),0)))</f>
        <v/>
      </c>
      <c r="BT43" s="43" t="str">
        <f>IF(ISBLANK(BT13),"",-(IF(SUM($C$42:BT42)&gt;0,(IF(BT42&lt;=0,(BT13-BS13),0)),0)))</f>
        <v/>
      </c>
      <c r="BU43" s="43" t="str">
        <f>IF(ISBLANK(BU13),"",-(IF(SUM($C$42:BU42)&gt;0,(IF(BU42&lt;=0,(BU13-BT13),0)),0)))</f>
        <v/>
      </c>
      <c r="BV43" s="43" t="str">
        <f>IF(ISBLANK(BV13),"",-(IF(SUM($C$42:BV42)&gt;0,(IF(BV42&lt;=0,(BV13-BU13),0)),0)))</f>
        <v/>
      </c>
      <c r="BW43" s="43" t="str">
        <f>IF(ISBLANK(BW13),"",-(IF(SUM($C$42:BW42)&gt;0,(IF(BW42&lt;=0,(BW13-BV13),0)),0)))</f>
        <v/>
      </c>
      <c r="BX43" s="43" t="str">
        <f>IF(ISBLANK(BX13),"",-(IF(SUM($C$42:BX42)&gt;0,(IF(BX42&lt;=0,(BX13-BW13),0)),0)))</f>
        <v/>
      </c>
      <c r="BY43" s="43" t="str">
        <f>IF(ISBLANK(BY13),"",-(IF(SUM($C$42:BY42)&gt;0,(IF(BY42&lt;=0,(BY13-BX13),0)),0)))</f>
        <v/>
      </c>
      <c r="BZ43" s="43" t="str">
        <f>IF(ISBLANK(BZ13),"",-(IF(SUM($C$42:BZ42)&gt;0,(IF(BZ42&lt;=0,(BZ13-BY13),0)),0)))</f>
        <v/>
      </c>
      <c r="CA43" s="43" t="str">
        <f>IF(ISBLANK(CA13),"",-(IF(SUM($C$42:CA42)&gt;0,(IF(CA42&lt;=0,(CA13-BZ13),0)),0)))</f>
        <v/>
      </c>
      <c r="CB43" s="43" t="str">
        <f>IF(ISBLANK(CB13),"",-(IF(SUM($C$42:CB42)&gt;0,(IF(CB42&lt;=0,(CB13-CA13),0)),0)))</f>
        <v/>
      </c>
      <c r="CC43" s="43" t="str">
        <f>IF(ISBLANK(CC13),"",-(IF(SUM($C$42:CC42)&gt;0,(IF(CC42&lt;=0,(CC13-CB13),0)),0)))</f>
        <v/>
      </c>
      <c r="CD43" s="43" t="str">
        <f>IF(ISBLANK(CD13),"",-(IF(SUM($C$42:CD42)&gt;0,(IF(CD42&lt;=0,(CD13-CC13),0)),0)))</f>
        <v/>
      </c>
      <c r="CE43" s="43" t="str">
        <f>IF(ISBLANK(CE13),"",-(IF(SUM($C$42:CE42)&gt;0,(IF(CE42&lt;=0,(CE13-CD13),0)),0)))</f>
        <v/>
      </c>
      <c r="CF43" s="43" t="str">
        <f>IF(ISBLANK(CF13),"",-(IF(SUM($C$42:CF42)&gt;0,(IF(CF42&lt;=0,(CF13-CE13),0)),0)))</f>
        <v/>
      </c>
      <c r="CG43" s="43" t="str">
        <f>IF(ISBLANK(CG13),"",-(IF(SUM($C$42:CG42)&gt;0,(IF(CG42&lt;=0,(CG13-CF13),0)),0)))</f>
        <v/>
      </c>
      <c r="CH43" s="43" t="str">
        <f>IF(ISBLANK(CH13),"",-(IF(SUM($C$42:CH42)&gt;0,(IF(CH42&lt;=0,(CH13-CG13),0)),0)))</f>
        <v/>
      </c>
      <c r="CI43" s="43" t="str">
        <f>IF(ISBLANK(CI13),"",-(IF(SUM($C$42:CI42)&gt;0,(IF(CI42&lt;=0,(CI13-CH13),0)),0)))</f>
        <v/>
      </c>
      <c r="CJ43" s="43" t="str">
        <f>IF(ISBLANK(CJ13),"",-(IF(SUM($C$42:CJ42)&gt;0,(IF(CJ42&lt;=0,(CJ13-CI13),0)),0)))</f>
        <v/>
      </c>
      <c r="CK43" s="43" t="str">
        <f>IF(ISBLANK(CK13),"",-(IF(SUM($C$42:CK42)&gt;0,(IF(CK42&lt;=0,(CK13-CJ13),0)),0)))</f>
        <v/>
      </c>
      <c r="CL43" s="43" t="str">
        <f>IF(ISBLANK(CL13),"",-(IF(SUM($C$42:CL42)&gt;0,(IF(CL42&lt;=0,(CL13-CK13),0)),0)))</f>
        <v/>
      </c>
      <c r="CM43" s="43" t="str">
        <f>IF(ISBLANK(CM13),"",-(IF(SUM($C$42:CM42)&gt;0,(IF(CM42&lt;=0,(CM13-CL13),0)),0)))</f>
        <v/>
      </c>
      <c r="CN43" s="43" t="str">
        <f>IF(ISBLANK(CN13),"",-(IF(SUM($C$42:CN42)&gt;0,(IF(CN42&lt;=0,(CN13-CM13),0)),0)))</f>
        <v/>
      </c>
      <c r="CO43" s="43" t="str">
        <f>IF(ISBLANK(CO13),"",-(IF(SUM($C$42:CO42)&gt;0,(IF(CO42&lt;=0,(CO13-CN13),0)),0)))</f>
        <v/>
      </c>
      <c r="CP43" s="43" t="str">
        <f>IF(ISBLANK(CP13),"",-(IF(SUM($C$42:CP42)&gt;0,(IF(CP42&lt;=0,(CP13-CO13),0)),0)))</f>
        <v/>
      </c>
      <c r="CQ43" s="43" t="str">
        <f>IF(ISBLANK(CQ13),"",-(IF(SUM($C$42:CQ42)&gt;0,(IF(CQ42&lt;=0,(CQ13-CP13),0)),0)))</f>
        <v/>
      </c>
      <c r="CR43" s="43" t="str">
        <f>IF(ISBLANK(CR13),"",-(IF(SUM($C$42:CR42)&gt;0,(IF(CR42&lt;=0,(CR13-CQ13),0)),0)))</f>
        <v/>
      </c>
      <c r="CS43" s="43" t="str">
        <f>IF(ISBLANK(CS13),"",-(IF(SUM($C$42:CS42)&gt;0,(IF(CS42&lt;=0,(CS13-CR13),0)),0)))</f>
        <v/>
      </c>
      <c r="CT43" s="43" t="str">
        <f>IF(ISBLANK(CT13),"",-(IF(SUM($C$42:CT42)&gt;0,(IF(CT42&lt;=0,(CT13-CS13),0)),0)))</f>
        <v/>
      </c>
      <c r="CU43" s="43" t="str">
        <f>IF(ISBLANK(CU13),"",-(IF(SUM($C$42:CU42)&gt;0,(IF(CU42&lt;=0,(CU13-CT13),0)),0)))</f>
        <v/>
      </c>
      <c r="CV43" s="43" t="str">
        <f>IF(ISBLANK(CV13),"",-(IF(SUM($C$42:CV42)&gt;0,(IF(CV42&lt;=0,(CV13-CU13),0)),0)))</f>
        <v/>
      </c>
      <c r="CW43" s="43" t="str">
        <f>IF(ISBLANK(CW13),"",-(IF(SUM($C$42:CW42)&gt;0,(IF(CW42&lt;=0,(CW13-CV13),0)),0)))</f>
        <v/>
      </c>
      <c r="CX43" s="43" t="str">
        <f>IF(ISBLANK(CX13),"",-(IF(SUM($C$42:CX42)&gt;0,(IF(CX42&lt;=0,(CX13-CW13),0)),0)))</f>
        <v/>
      </c>
      <c r="CY43" s="43"/>
      <c r="CZ43" s="50" t="s">
        <v>101</v>
      </c>
      <c r="DA43" s="27"/>
      <c r="DB43" s="24"/>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63" customFormat="1" ht="33" customHeight="1" x14ac:dyDescent="0.3">
      <c r="A44" s="204" t="s">
        <v>102</v>
      </c>
      <c r="B44" s="205"/>
      <c r="C44" s="205"/>
      <c r="D44" s="205"/>
      <c r="E44" s="205"/>
      <c r="F44" s="205"/>
      <c r="G44" s="205"/>
      <c r="H44" s="205"/>
      <c r="I44" s="205"/>
      <c r="J44" s="205"/>
      <c r="K44" s="205"/>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71"/>
      <c r="DA44" s="60"/>
      <c r="DB44" s="61"/>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row>
    <row r="45" spans="1:193" s="5" customFormat="1" ht="28.5" customHeight="1" x14ac:dyDescent="0.35">
      <c r="A45" s="38" t="s">
        <v>103</v>
      </c>
      <c r="B45" s="42"/>
      <c r="C45" s="43">
        <f>MAX(C42,0)</f>
        <v>281780</v>
      </c>
      <c r="D45" s="43">
        <f>MAX(D42,0)</f>
        <v>357560</v>
      </c>
      <c r="E45" s="43">
        <f>MAX(E42,0)</f>
        <v>328420</v>
      </c>
      <c r="F45" s="43">
        <f t="shared" ref="F45:AH45" si="105">MAX(F42,0)</f>
        <v>0</v>
      </c>
      <c r="G45" s="43">
        <f t="shared" si="105"/>
        <v>0</v>
      </c>
      <c r="H45" s="43">
        <f t="shared" si="105"/>
        <v>0</v>
      </c>
      <c r="I45" s="43">
        <f t="shared" si="105"/>
        <v>0</v>
      </c>
      <c r="J45" s="43">
        <f t="shared" si="105"/>
        <v>0</v>
      </c>
      <c r="K45" s="43">
        <f t="shared" si="105"/>
        <v>0</v>
      </c>
      <c r="L45" s="43">
        <f t="shared" si="105"/>
        <v>0</v>
      </c>
      <c r="M45" s="43">
        <f t="shared" si="105"/>
        <v>0</v>
      </c>
      <c r="N45" s="43">
        <f t="shared" si="105"/>
        <v>0</v>
      </c>
      <c r="O45" s="43">
        <f t="shared" si="105"/>
        <v>0</v>
      </c>
      <c r="P45" s="43">
        <f t="shared" si="105"/>
        <v>0</v>
      </c>
      <c r="Q45" s="43">
        <f t="shared" si="105"/>
        <v>0</v>
      </c>
      <c r="R45" s="43">
        <f t="shared" si="105"/>
        <v>0</v>
      </c>
      <c r="S45" s="43">
        <f t="shared" si="105"/>
        <v>0</v>
      </c>
      <c r="T45" s="43">
        <f t="shared" si="105"/>
        <v>0</v>
      </c>
      <c r="U45" s="43">
        <f t="shared" si="105"/>
        <v>0</v>
      </c>
      <c r="V45" s="43">
        <f t="shared" si="105"/>
        <v>0</v>
      </c>
      <c r="W45" s="43">
        <f t="shared" si="105"/>
        <v>0</v>
      </c>
      <c r="X45" s="43">
        <f t="shared" si="105"/>
        <v>0</v>
      </c>
      <c r="Y45" s="43">
        <f t="shared" si="105"/>
        <v>0</v>
      </c>
      <c r="Z45" s="43">
        <f t="shared" si="105"/>
        <v>0</v>
      </c>
      <c r="AA45" s="43">
        <f t="shared" si="105"/>
        <v>0</v>
      </c>
      <c r="AB45" s="43">
        <f t="shared" si="105"/>
        <v>0</v>
      </c>
      <c r="AC45" s="43">
        <f t="shared" si="105"/>
        <v>0</v>
      </c>
      <c r="AD45" s="43">
        <f t="shared" si="105"/>
        <v>0</v>
      </c>
      <c r="AE45" s="43">
        <f t="shared" si="105"/>
        <v>0</v>
      </c>
      <c r="AF45" s="43">
        <f t="shared" si="105"/>
        <v>0</v>
      </c>
      <c r="AG45" s="43">
        <f t="shared" si="105"/>
        <v>0</v>
      </c>
      <c r="AH45" s="43">
        <f t="shared" si="105"/>
        <v>0</v>
      </c>
      <c r="AI45" s="43">
        <f t="shared" ref="AI45:BN45" si="106">MAX(AI42,0)</f>
        <v>0</v>
      </c>
      <c r="AJ45" s="43">
        <f t="shared" si="106"/>
        <v>0</v>
      </c>
      <c r="AK45" s="43">
        <f t="shared" si="106"/>
        <v>0</v>
      </c>
      <c r="AL45" s="43">
        <f t="shared" si="106"/>
        <v>0</v>
      </c>
      <c r="AM45" s="43">
        <f t="shared" si="106"/>
        <v>0</v>
      </c>
      <c r="AN45" s="43">
        <f t="shared" si="106"/>
        <v>0</v>
      </c>
      <c r="AO45" s="43">
        <f t="shared" si="106"/>
        <v>0</v>
      </c>
      <c r="AP45" s="43">
        <f t="shared" si="106"/>
        <v>0</v>
      </c>
      <c r="AQ45" s="43">
        <f t="shared" si="106"/>
        <v>0</v>
      </c>
      <c r="AR45" s="43">
        <f t="shared" si="106"/>
        <v>0</v>
      </c>
      <c r="AS45" s="43">
        <f t="shared" si="106"/>
        <v>0</v>
      </c>
      <c r="AT45" s="43">
        <f t="shared" si="106"/>
        <v>0</v>
      </c>
      <c r="AU45" s="43">
        <f t="shared" si="106"/>
        <v>0</v>
      </c>
      <c r="AV45" s="43">
        <f t="shared" si="106"/>
        <v>0</v>
      </c>
      <c r="AW45" s="43">
        <f t="shared" si="106"/>
        <v>0</v>
      </c>
      <c r="AX45" s="43">
        <f t="shared" si="106"/>
        <v>0</v>
      </c>
      <c r="AY45" s="43">
        <f t="shared" si="106"/>
        <v>0</v>
      </c>
      <c r="AZ45" s="43">
        <f t="shared" si="106"/>
        <v>0</v>
      </c>
      <c r="BA45" s="43">
        <f t="shared" si="106"/>
        <v>0</v>
      </c>
      <c r="BB45" s="43">
        <f t="shared" si="106"/>
        <v>0</v>
      </c>
      <c r="BC45" s="43">
        <f t="shared" si="106"/>
        <v>0</v>
      </c>
      <c r="BD45" s="43">
        <f t="shared" si="106"/>
        <v>0</v>
      </c>
      <c r="BE45" s="43">
        <f t="shared" si="106"/>
        <v>0</v>
      </c>
      <c r="BF45" s="43">
        <f t="shared" si="106"/>
        <v>0</v>
      </c>
      <c r="BG45" s="43">
        <f t="shared" si="106"/>
        <v>0</v>
      </c>
      <c r="BH45" s="43">
        <f t="shared" si="106"/>
        <v>0</v>
      </c>
      <c r="BI45" s="43">
        <f t="shared" si="106"/>
        <v>0</v>
      </c>
      <c r="BJ45" s="43">
        <f t="shared" si="106"/>
        <v>0</v>
      </c>
      <c r="BK45" s="43">
        <f t="shared" si="106"/>
        <v>0</v>
      </c>
      <c r="BL45" s="43">
        <f t="shared" si="106"/>
        <v>0</v>
      </c>
      <c r="BM45" s="43">
        <f t="shared" si="106"/>
        <v>0</v>
      </c>
      <c r="BN45" s="43">
        <f t="shared" si="106"/>
        <v>0</v>
      </c>
      <c r="BO45" s="43">
        <f t="shared" ref="BO45:CX45" si="107">MAX(BO42,0)</f>
        <v>0</v>
      </c>
      <c r="BP45" s="43">
        <f t="shared" si="107"/>
        <v>0</v>
      </c>
      <c r="BQ45" s="43">
        <f t="shared" si="107"/>
        <v>0</v>
      </c>
      <c r="BR45" s="43">
        <f t="shared" si="107"/>
        <v>0</v>
      </c>
      <c r="BS45" s="43">
        <f t="shared" si="107"/>
        <v>0</v>
      </c>
      <c r="BT45" s="43">
        <f t="shared" si="107"/>
        <v>0</v>
      </c>
      <c r="BU45" s="43">
        <f t="shared" si="107"/>
        <v>0</v>
      </c>
      <c r="BV45" s="43">
        <f t="shared" si="107"/>
        <v>0</v>
      </c>
      <c r="BW45" s="43">
        <f t="shared" si="107"/>
        <v>0</v>
      </c>
      <c r="BX45" s="43">
        <f t="shared" si="107"/>
        <v>0</v>
      </c>
      <c r="BY45" s="43">
        <f t="shared" si="107"/>
        <v>0</v>
      </c>
      <c r="BZ45" s="43">
        <f t="shared" si="107"/>
        <v>0</v>
      </c>
      <c r="CA45" s="43">
        <f t="shared" si="107"/>
        <v>0</v>
      </c>
      <c r="CB45" s="43">
        <f t="shared" si="107"/>
        <v>0</v>
      </c>
      <c r="CC45" s="43">
        <f t="shared" si="107"/>
        <v>0</v>
      </c>
      <c r="CD45" s="43">
        <f t="shared" si="107"/>
        <v>0</v>
      </c>
      <c r="CE45" s="43">
        <f t="shared" si="107"/>
        <v>0</v>
      </c>
      <c r="CF45" s="43">
        <f t="shared" si="107"/>
        <v>0</v>
      </c>
      <c r="CG45" s="43">
        <f t="shared" si="107"/>
        <v>0</v>
      </c>
      <c r="CH45" s="43">
        <f t="shared" si="107"/>
        <v>0</v>
      </c>
      <c r="CI45" s="43">
        <f t="shared" si="107"/>
        <v>0</v>
      </c>
      <c r="CJ45" s="43">
        <f t="shared" si="107"/>
        <v>0</v>
      </c>
      <c r="CK45" s="43">
        <f t="shared" si="107"/>
        <v>0</v>
      </c>
      <c r="CL45" s="43">
        <f t="shared" si="107"/>
        <v>0</v>
      </c>
      <c r="CM45" s="43">
        <f t="shared" si="107"/>
        <v>0</v>
      </c>
      <c r="CN45" s="43">
        <f t="shared" si="107"/>
        <v>0</v>
      </c>
      <c r="CO45" s="43">
        <f t="shared" si="107"/>
        <v>0</v>
      </c>
      <c r="CP45" s="43">
        <f t="shared" si="107"/>
        <v>0</v>
      </c>
      <c r="CQ45" s="43">
        <f t="shared" si="107"/>
        <v>0</v>
      </c>
      <c r="CR45" s="43">
        <f t="shared" si="107"/>
        <v>0</v>
      </c>
      <c r="CS45" s="43">
        <f t="shared" si="107"/>
        <v>0</v>
      </c>
      <c r="CT45" s="43">
        <f t="shared" si="107"/>
        <v>0</v>
      </c>
      <c r="CU45" s="43">
        <f t="shared" si="107"/>
        <v>0</v>
      </c>
      <c r="CV45" s="43">
        <f t="shared" si="107"/>
        <v>0</v>
      </c>
      <c r="CW45" s="43">
        <f t="shared" si="107"/>
        <v>0</v>
      </c>
      <c r="CX45" s="43">
        <f t="shared" si="107"/>
        <v>0</v>
      </c>
      <c r="CY45" s="44"/>
      <c r="CZ45" s="40" t="s">
        <v>104</v>
      </c>
      <c r="DA45" s="68">
        <v>5.5</v>
      </c>
      <c r="DB45" s="69" t="s">
        <v>105</v>
      </c>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32.25" customHeight="1" x14ac:dyDescent="0.25">
      <c r="A46" s="38" t="s">
        <v>106</v>
      </c>
      <c r="B46" s="72"/>
      <c r="C46" s="72"/>
      <c r="D46" s="73">
        <f>SUM($C45:C45)-SUM($D43:D43)</f>
        <v>281780</v>
      </c>
      <c r="E46" s="73">
        <f>SUM($C45:D45)-SUM($D43:E43)</f>
        <v>639340</v>
      </c>
      <c r="F46" s="73">
        <f>SUM($C45:E45)-SUM($D43:F43)</f>
        <v>967760</v>
      </c>
      <c r="G46" s="73">
        <f>SUM($C45:F45)-SUM($D43:G43)</f>
        <v>967760</v>
      </c>
      <c r="H46" s="73">
        <f>SUM($C45:G45)-SUM($D43:H43)</f>
        <v>967760</v>
      </c>
      <c r="I46" s="73">
        <f>SUM($C45:H45)-SUM($D43:I43)</f>
        <v>967760</v>
      </c>
      <c r="J46" s="73">
        <f>SUM($C45:I45)-SUM($D43:J43)</f>
        <v>967760</v>
      </c>
      <c r="K46" s="73">
        <f>SUM($C45:J45)-SUM($D43:K43)</f>
        <v>967760</v>
      </c>
      <c r="L46" s="73">
        <f>SUM($C45:K45)-SUM($D43:L43)</f>
        <v>967760</v>
      </c>
      <c r="M46" s="73">
        <f>SUM($C45:L45)-SUM($D43:M43)</f>
        <v>967760</v>
      </c>
      <c r="N46" s="73">
        <f>SUM($C45:M45)-SUM($D43:N43)</f>
        <v>967760</v>
      </c>
      <c r="O46" s="73">
        <f>SUM($C45:N45)-SUM($D43:O43)</f>
        <v>967760</v>
      </c>
      <c r="P46" s="73">
        <f>SUM($C45:O45)-SUM($D43:P43)</f>
        <v>967760</v>
      </c>
      <c r="Q46" s="73">
        <f>SUM($C45:P45)-SUM($D43:Q43)</f>
        <v>967760</v>
      </c>
      <c r="R46" s="73">
        <f>SUM($C45:Q45)-SUM($D43:R43)</f>
        <v>967760</v>
      </c>
      <c r="S46" s="73">
        <f>SUM($C45:R45)-SUM($D43:S43)</f>
        <v>967760</v>
      </c>
      <c r="T46" s="73">
        <f>SUM($C45:S45)-SUM($D43:T43)</f>
        <v>967760</v>
      </c>
      <c r="U46" s="73">
        <f>SUM($C45:T45)-SUM($D43:U43)</f>
        <v>967760</v>
      </c>
      <c r="V46" s="73">
        <f>SUM($C45:U45)-SUM($D43:V43)</f>
        <v>967760</v>
      </c>
      <c r="W46" s="73">
        <f>SUM($C45:V45)-SUM($D43:W43)</f>
        <v>967760</v>
      </c>
      <c r="X46" s="73">
        <f>SUM($C45:W45)-SUM($D43:X43)</f>
        <v>967760</v>
      </c>
      <c r="Y46" s="73">
        <f>SUM($C45:X45)-SUM($D43:Y43)</f>
        <v>967760</v>
      </c>
      <c r="Z46" s="73">
        <f>SUM($C45:Y45)-SUM($D43:Z43)</f>
        <v>967760</v>
      </c>
      <c r="AA46" s="73">
        <f>SUM($C45:Z45)-SUM($D43:AA43)</f>
        <v>967760</v>
      </c>
      <c r="AB46" s="73">
        <f>SUM($C45:AA45)-SUM($D43:AB43)</f>
        <v>967760</v>
      </c>
      <c r="AC46" s="73">
        <f>SUM($C45:AB45)-SUM($D43:AC43)</f>
        <v>967760</v>
      </c>
      <c r="AD46" s="73">
        <f>SUM($C45:AC45)-SUM($D43:AD43)</f>
        <v>967760</v>
      </c>
      <c r="AE46" s="73">
        <f>SUM($C45:AD45)-SUM($D43:AE43)</f>
        <v>967760</v>
      </c>
      <c r="AF46" s="73">
        <f>SUM($C45:AE45)-SUM($D43:AF43)</f>
        <v>967760</v>
      </c>
      <c r="AG46" s="73">
        <f>SUM($C45:AF45)-SUM($D43:AG43)</f>
        <v>967760</v>
      </c>
      <c r="AH46" s="73">
        <f>SUM($C45:AG45)-SUM($D43:AH43)</f>
        <v>967760</v>
      </c>
      <c r="AI46" s="73">
        <f>SUM($C45:AH45)-SUM($D43:AI43)</f>
        <v>967760</v>
      </c>
      <c r="AJ46" s="73">
        <f>SUM($C45:AI45)-SUM($D43:AJ43)</f>
        <v>967760</v>
      </c>
      <c r="AK46" s="73">
        <f>SUM($C45:AJ45)-SUM($D43:AK43)</f>
        <v>967760</v>
      </c>
      <c r="AL46" s="73">
        <f>SUM($C45:AK45)-SUM($D43:AL43)</f>
        <v>967760</v>
      </c>
      <c r="AM46" s="73">
        <f>SUM($C45:AL45)-SUM($D43:AM43)</f>
        <v>967760</v>
      </c>
      <c r="AN46" s="73">
        <f>SUM($C45:AM45)-SUM($D43:AN43)</f>
        <v>967760</v>
      </c>
      <c r="AO46" s="73">
        <f>SUM($C45:AN45)-SUM($D43:AO43)</f>
        <v>967760</v>
      </c>
      <c r="AP46" s="73">
        <f>SUM($C45:AO45)-SUM($D43:AP43)</f>
        <v>967760</v>
      </c>
      <c r="AQ46" s="73">
        <f>SUM($C45:AP45)-SUM($D43:AQ43)</f>
        <v>967760</v>
      </c>
      <c r="AR46" s="73">
        <f>SUM($C45:AQ45)-SUM($D43:AR43)</f>
        <v>967760</v>
      </c>
      <c r="AS46" s="73">
        <f>SUM($C45:AR45)-SUM($D43:AS43)</f>
        <v>967760</v>
      </c>
      <c r="AT46" s="73">
        <f>SUM($C45:AS45)-SUM($D43:AT43)</f>
        <v>967760</v>
      </c>
      <c r="AU46" s="73">
        <f>SUM($C45:AT45)-SUM($D43:AU43)</f>
        <v>967760</v>
      </c>
      <c r="AV46" s="73">
        <f>SUM($C45:AU45)-SUM($D43:AV43)</f>
        <v>967760</v>
      </c>
      <c r="AW46" s="73">
        <f>SUM($C45:AV45)-SUM($D43:AW43)</f>
        <v>967760</v>
      </c>
      <c r="AX46" s="73">
        <f>SUM($C45:AW45)-SUM($D43:AX43)</f>
        <v>967760</v>
      </c>
      <c r="AY46" s="73">
        <f>SUM($C45:AX45)-SUM($D43:AY43)</f>
        <v>967760</v>
      </c>
      <c r="AZ46" s="73">
        <f>SUM($C45:AY45)-SUM($D43:AZ43)</f>
        <v>967760</v>
      </c>
      <c r="BA46" s="73">
        <f>SUM($C45:AZ45)-SUM($D43:BA43)</f>
        <v>967760</v>
      </c>
      <c r="BB46" s="73">
        <f>SUM($C45:BA45)-SUM($D43:BB43)</f>
        <v>967760</v>
      </c>
      <c r="BC46" s="73">
        <f>SUM($C45:BB45)-SUM($D43:BC43)</f>
        <v>967760</v>
      </c>
      <c r="BD46" s="73">
        <f>SUM($C45:BC45)-SUM($D43:BD43)</f>
        <v>967760</v>
      </c>
      <c r="BE46" s="73">
        <f>SUM($C45:BD45)-SUM($D43:BE43)</f>
        <v>967760</v>
      </c>
      <c r="BF46" s="73">
        <f>SUM($C45:BE45)-SUM($D43:BF43)</f>
        <v>967760</v>
      </c>
      <c r="BG46" s="73">
        <f>SUM($C45:BF45)-SUM($D43:BG43)</f>
        <v>967760</v>
      </c>
      <c r="BH46" s="73">
        <f>SUM($C45:BG45)-SUM($D43:BH43)</f>
        <v>967760</v>
      </c>
      <c r="BI46" s="73">
        <f>SUM($C45:BH45)-SUM($D43:BI43)</f>
        <v>967760</v>
      </c>
      <c r="BJ46" s="73">
        <f>SUM($C45:BI45)-SUM($D43:BJ43)</f>
        <v>967760</v>
      </c>
      <c r="BK46" s="73">
        <f>SUM($C45:BJ45)-SUM($D43:BK43)</f>
        <v>967760</v>
      </c>
      <c r="BL46" s="73">
        <f>SUM($C45:BK45)-SUM($D43:BL43)</f>
        <v>967760</v>
      </c>
      <c r="BM46" s="73">
        <f>SUM($C45:BL45)-SUM($D43:BM43)</f>
        <v>967760</v>
      </c>
      <c r="BN46" s="73">
        <f>SUM($C45:BM45)-SUM($D43:BN43)</f>
        <v>967760</v>
      </c>
      <c r="BO46" s="73">
        <f>SUM($C45:BN45)-SUM($D43:BO43)</f>
        <v>967760</v>
      </c>
      <c r="BP46" s="73">
        <f>SUM($C45:BO45)-SUM($D43:BP43)</f>
        <v>967760</v>
      </c>
      <c r="BQ46" s="73">
        <f>SUM($C45:BP45)-SUM($D43:BQ43)</f>
        <v>967760</v>
      </c>
      <c r="BR46" s="73">
        <f>SUM($C45:BQ45)-SUM($D43:BR43)</f>
        <v>967760</v>
      </c>
      <c r="BS46" s="73">
        <f>SUM($C45:BR45)-SUM($D43:BS43)</f>
        <v>967760</v>
      </c>
      <c r="BT46" s="73">
        <f>SUM($C45:BS45)-SUM($D43:BT43)</f>
        <v>967760</v>
      </c>
      <c r="BU46" s="73">
        <f>SUM($C45:BT45)-SUM($D43:BU43)</f>
        <v>967760</v>
      </c>
      <c r="BV46" s="73">
        <f>SUM($C45:BU45)-SUM($D43:BV43)</f>
        <v>967760</v>
      </c>
      <c r="BW46" s="73">
        <f>SUM($C45:BV45)-SUM($D43:BW43)</f>
        <v>967760</v>
      </c>
      <c r="BX46" s="73">
        <f>SUM($C45:BW45)-SUM($D43:BX43)</f>
        <v>967760</v>
      </c>
      <c r="BY46" s="73">
        <f>SUM($C45:BX45)-SUM($D43:BY43)</f>
        <v>967760</v>
      </c>
      <c r="BZ46" s="73">
        <f>SUM($C45:BY45)-SUM($D43:BZ43)</f>
        <v>967760</v>
      </c>
      <c r="CA46" s="73">
        <f>SUM($C45:BZ45)-SUM($D43:CA43)</f>
        <v>967760</v>
      </c>
      <c r="CB46" s="73">
        <f>SUM($C45:CA45)-SUM($D43:CB43)</f>
        <v>967760</v>
      </c>
      <c r="CC46" s="73">
        <f>SUM($C45:CB45)-SUM($D43:CC43)</f>
        <v>967760</v>
      </c>
      <c r="CD46" s="73">
        <f>SUM($C45:CC45)-SUM($D43:CD43)</f>
        <v>967760</v>
      </c>
      <c r="CE46" s="73">
        <f>SUM($C45:CD45)-SUM($D43:CE43)</f>
        <v>967760</v>
      </c>
      <c r="CF46" s="73">
        <f>SUM($C45:CE45)-SUM($D43:CF43)</f>
        <v>967760</v>
      </c>
      <c r="CG46" s="73">
        <f>SUM($C45:CF45)-SUM($D43:CG43)</f>
        <v>967760</v>
      </c>
      <c r="CH46" s="73">
        <f>SUM($C45:CG45)-SUM($D43:CH43)</f>
        <v>967760</v>
      </c>
      <c r="CI46" s="73">
        <f>SUM($C45:CH45)-SUM($D43:CI43)</f>
        <v>967760</v>
      </c>
      <c r="CJ46" s="73">
        <f>SUM($C45:CI45)-SUM($D43:CJ43)</f>
        <v>967760</v>
      </c>
      <c r="CK46" s="73">
        <f>SUM($C45:CJ45)-SUM($D43:CK43)</f>
        <v>967760</v>
      </c>
      <c r="CL46" s="73">
        <f>SUM($C45:CK45)-SUM($D43:CL43)</f>
        <v>967760</v>
      </c>
      <c r="CM46" s="73">
        <f>SUM($C45:CL45)-SUM($D43:CM43)</f>
        <v>967760</v>
      </c>
      <c r="CN46" s="73">
        <f>SUM($C45:CM45)-SUM($D43:CN43)</f>
        <v>967760</v>
      </c>
      <c r="CO46" s="73">
        <f>SUM($C45:CN45)-SUM($D43:CO43)</f>
        <v>967760</v>
      </c>
      <c r="CP46" s="73">
        <f>SUM($C45:CO45)-SUM($D43:CP43)</f>
        <v>967760</v>
      </c>
      <c r="CQ46" s="73">
        <f>SUM($C45:CP45)-SUM($D43:CQ43)</f>
        <v>967760</v>
      </c>
      <c r="CR46" s="73">
        <f>SUM($C45:CQ45)-SUM($D43:CR43)</f>
        <v>967760</v>
      </c>
      <c r="CS46" s="73">
        <f>SUM($C45:CR45)-SUM($D43:CS43)</f>
        <v>967760</v>
      </c>
      <c r="CT46" s="73">
        <f>SUM($C45:CS45)-SUM($D43:CT43)</f>
        <v>967760</v>
      </c>
      <c r="CU46" s="73">
        <f>SUM($C45:CT45)-SUM($D43:CU43)</f>
        <v>967760</v>
      </c>
      <c r="CV46" s="73">
        <f>SUM($C45:CU45)-SUM($D43:CV43)</f>
        <v>967760</v>
      </c>
      <c r="CW46" s="73">
        <f>SUM($C45:CV45)-SUM($D43:CW43)</f>
        <v>967760</v>
      </c>
      <c r="CX46" s="73">
        <f>SUM($C45:CW45)-SUM($D43:CX43)</f>
        <v>967760</v>
      </c>
      <c r="CY46" s="74"/>
      <c r="CZ46" s="40" t="s">
        <v>107</v>
      </c>
      <c r="DA46" s="68"/>
      <c r="DB46" s="69"/>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1.5" customHeight="1" x14ac:dyDescent="0.25">
      <c r="A47" s="38" t="s">
        <v>108</v>
      </c>
      <c r="B47" s="75"/>
      <c r="C47" s="76">
        <f t="shared" ref="C47:AH47" si="108">IF(C9&lt;&gt;"",YEAR(C9),"")</f>
        <v>2022</v>
      </c>
      <c r="D47" s="76">
        <f t="shared" si="108"/>
        <v>2023</v>
      </c>
      <c r="E47" s="76">
        <f t="shared" si="108"/>
        <v>2024</v>
      </c>
      <c r="F47" s="76">
        <f t="shared" si="108"/>
        <v>2025</v>
      </c>
      <c r="G47" s="76">
        <f t="shared" si="108"/>
        <v>2026</v>
      </c>
      <c r="H47" s="76">
        <f t="shared" si="108"/>
        <v>2027</v>
      </c>
      <c r="I47" s="76">
        <f t="shared" si="108"/>
        <v>2028</v>
      </c>
      <c r="J47" s="76">
        <f t="shared" si="108"/>
        <v>2029</v>
      </c>
      <c r="K47" s="76">
        <f t="shared" si="108"/>
        <v>2030</v>
      </c>
      <c r="L47" s="76">
        <f t="shared" si="108"/>
        <v>2031</v>
      </c>
      <c r="M47" s="76">
        <f t="shared" si="108"/>
        <v>2032</v>
      </c>
      <c r="N47" s="76">
        <f t="shared" si="108"/>
        <v>2033</v>
      </c>
      <c r="O47" s="76">
        <f t="shared" si="108"/>
        <v>2034</v>
      </c>
      <c r="P47" s="76">
        <f t="shared" si="108"/>
        <v>2035</v>
      </c>
      <c r="Q47" s="76">
        <f t="shared" si="108"/>
        <v>2036</v>
      </c>
      <c r="R47" s="76">
        <f t="shared" si="108"/>
        <v>2037</v>
      </c>
      <c r="S47" s="76">
        <f t="shared" si="108"/>
        <v>2038</v>
      </c>
      <c r="T47" s="76">
        <f t="shared" si="108"/>
        <v>2039</v>
      </c>
      <c r="U47" s="76">
        <f t="shared" si="108"/>
        <v>2040</v>
      </c>
      <c r="V47" s="76">
        <f t="shared" si="108"/>
        <v>2041</v>
      </c>
      <c r="W47" s="76">
        <f t="shared" si="108"/>
        <v>2042</v>
      </c>
      <c r="X47" s="76">
        <f t="shared" si="108"/>
        <v>2043</v>
      </c>
      <c r="Y47" s="76">
        <f t="shared" si="108"/>
        <v>2044</v>
      </c>
      <c r="Z47" s="76">
        <f t="shared" si="108"/>
        <v>2045</v>
      </c>
      <c r="AA47" s="76">
        <f t="shared" si="108"/>
        <v>2046</v>
      </c>
      <c r="AB47" s="76">
        <f t="shared" si="108"/>
        <v>2047</v>
      </c>
      <c r="AC47" s="76">
        <f t="shared" si="108"/>
        <v>2048</v>
      </c>
      <c r="AD47" s="76">
        <f t="shared" si="108"/>
        <v>2049</v>
      </c>
      <c r="AE47" s="76">
        <f t="shared" si="108"/>
        <v>2050</v>
      </c>
      <c r="AF47" s="76">
        <f t="shared" si="108"/>
        <v>2051</v>
      </c>
      <c r="AG47" s="76">
        <f t="shared" si="108"/>
        <v>2052</v>
      </c>
      <c r="AH47" s="76">
        <f t="shared" si="108"/>
        <v>2053</v>
      </c>
      <c r="AI47" s="76">
        <f t="shared" ref="AI47:BN47" si="109">IF(AI9&lt;&gt;"",YEAR(AI9),"")</f>
        <v>2054</v>
      </c>
      <c r="AJ47" s="76">
        <f t="shared" si="109"/>
        <v>2055</v>
      </c>
      <c r="AK47" s="76">
        <f t="shared" si="109"/>
        <v>2056</v>
      </c>
      <c r="AL47" s="76">
        <f t="shared" si="109"/>
        <v>2057</v>
      </c>
      <c r="AM47" s="76">
        <f t="shared" si="109"/>
        <v>2058</v>
      </c>
      <c r="AN47" s="76">
        <f t="shared" si="109"/>
        <v>2059</v>
      </c>
      <c r="AO47" s="76">
        <f t="shared" si="109"/>
        <v>2060</v>
      </c>
      <c r="AP47" s="76">
        <f t="shared" si="109"/>
        <v>2061</v>
      </c>
      <c r="AQ47" s="76">
        <f t="shared" si="109"/>
        <v>2062</v>
      </c>
      <c r="AR47" s="76">
        <f t="shared" si="109"/>
        <v>2063</v>
      </c>
      <c r="AS47" s="76">
        <f t="shared" si="109"/>
        <v>2064</v>
      </c>
      <c r="AT47" s="76">
        <f t="shared" si="109"/>
        <v>2065</v>
      </c>
      <c r="AU47" s="76">
        <f t="shared" si="109"/>
        <v>2066</v>
      </c>
      <c r="AV47" s="76">
        <f t="shared" si="109"/>
        <v>2067</v>
      </c>
      <c r="AW47" s="76">
        <f t="shared" si="109"/>
        <v>2068</v>
      </c>
      <c r="AX47" s="76">
        <f t="shared" si="109"/>
        <v>2069</v>
      </c>
      <c r="AY47" s="76">
        <f t="shared" si="109"/>
        <v>2070</v>
      </c>
      <c r="AZ47" s="76">
        <f t="shared" si="109"/>
        <v>2071</v>
      </c>
      <c r="BA47" s="76">
        <f t="shared" si="109"/>
        <v>2072</v>
      </c>
      <c r="BB47" s="76">
        <f t="shared" si="109"/>
        <v>2073</v>
      </c>
      <c r="BC47" s="76">
        <f t="shared" si="109"/>
        <v>2074</v>
      </c>
      <c r="BD47" s="76">
        <f t="shared" si="109"/>
        <v>2075</v>
      </c>
      <c r="BE47" s="76">
        <f t="shared" si="109"/>
        <v>2076</v>
      </c>
      <c r="BF47" s="76">
        <f t="shared" si="109"/>
        <v>2077</v>
      </c>
      <c r="BG47" s="76">
        <f t="shared" si="109"/>
        <v>2078</v>
      </c>
      <c r="BH47" s="76">
        <f t="shared" si="109"/>
        <v>2079</v>
      </c>
      <c r="BI47" s="76">
        <f t="shared" si="109"/>
        <v>2080</v>
      </c>
      <c r="BJ47" s="76">
        <f t="shared" si="109"/>
        <v>2081</v>
      </c>
      <c r="BK47" s="76">
        <f t="shared" si="109"/>
        <v>2082</v>
      </c>
      <c r="BL47" s="76">
        <f t="shared" si="109"/>
        <v>2083</v>
      </c>
      <c r="BM47" s="76">
        <f t="shared" si="109"/>
        <v>2084</v>
      </c>
      <c r="BN47" s="76">
        <f t="shared" si="109"/>
        <v>2085</v>
      </c>
      <c r="BO47" s="76">
        <f t="shared" ref="BO47:CX47" si="110">IF(BO9&lt;&gt;"",YEAR(BO9),"")</f>
        <v>2086</v>
      </c>
      <c r="BP47" s="76">
        <f t="shared" si="110"/>
        <v>2087</v>
      </c>
      <c r="BQ47" s="76">
        <f t="shared" si="110"/>
        <v>2088</v>
      </c>
      <c r="BR47" s="76">
        <f t="shared" si="110"/>
        <v>2089</v>
      </c>
      <c r="BS47" s="76">
        <f t="shared" si="110"/>
        <v>2090</v>
      </c>
      <c r="BT47" s="76">
        <f t="shared" si="110"/>
        <v>2091</v>
      </c>
      <c r="BU47" s="76">
        <f t="shared" si="110"/>
        <v>2092</v>
      </c>
      <c r="BV47" s="76">
        <f t="shared" si="110"/>
        <v>2093</v>
      </c>
      <c r="BW47" s="76">
        <f t="shared" si="110"/>
        <v>2094</v>
      </c>
      <c r="BX47" s="76">
        <f t="shared" si="110"/>
        <v>2095</v>
      </c>
      <c r="BY47" s="76">
        <f t="shared" si="110"/>
        <v>2096</v>
      </c>
      <c r="BZ47" s="76">
        <f t="shared" si="110"/>
        <v>2097</v>
      </c>
      <c r="CA47" s="76">
        <f t="shared" si="110"/>
        <v>2098</v>
      </c>
      <c r="CB47" s="76">
        <f t="shared" si="110"/>
        <v>2099</v>
      </c>
      <c r="CC47" s="76">
        <f t="shared" si="110"/>
        <v>2100</v>
      </c>
      <c r="CD47" s="76">
        <f t="shared" si="110"/>
        <v>2101</v>
      </c>
      <c r="CE47" s="76">
        <f t="shared" si="110"/>
        <v>2102</v>
      </c>
      <c r="CF47" s="76">
        <f t="shared" si="110"/>
        <v>2103</v>
      </c>
      <c r="CG47" s="76">
        <f t="shared" si="110"/>
        <v>2104</v>
      </c>
      <c r="CH47" s="76">
        <f t="shared" si="110"/>
        <v>2105</v>
      </c>
      <c r="CI47" s="76">
        <f t="shared" si="110"/>
        <v>2106</v>
      </c>
      <c r="CJ47" s="76">
        <f t="shared" si="110"/>
        <v>2107</v>
      </c>
      <c r="CK47" s="76">
        <f t="shared" si="110"/>
        <v>2108</v>
      </c>
      <c r="CL47" s="76">
        <f t="shared" si="110"/>
        <v>2109</v>
      </c>
      <c r="CM47" s="76">
        <f t="shared" si="110"/>
        <v>2110</v>
      </c>
      <c r="CN47" s="76">
        <f t="shared" si="110"/>
        <v>2111</v>
      </c>
      <c r="CO47" s="76">
        <f t="shared" si="110"/>
        <v>2112</v>
      </c>
      <c r="CP47" s="76">
        <f t="shared" si="110"/>
        <v>2113</v>
      </c>
      <c r="CQ47" s="76">
        <f t="shared" si="110"/>
        <v>2114</v>
      </c>
      <c r="CR47" s="76">
        <f t="shared" si="110"/>
        <v>2115</v>
      </c>
      <c r="CS47" s="76">
        <f t="shared" si="110"/>
        <v>2116</v>
      </c>
      <c r="CT47" s="76">
        <f t="shared" si="110"/>
        <v>2117</v>
      </c>
      <c r="CU47" s="76">
        <f t="shared" si="110"/>
        <v>2118</v>
      </c>
      <c r="CV47" s="76">
        <f t="shared" si="110"/>
        <v>2119</v>
      </c>
      <c r="CW47" s="76">
        <f t="shared" si="110"/>
        <v>2120</v>
      </c>
      <c r="CX47" s="76">
        <f t="shared" si="110"/>
        <v>2121</v>
      </c>
      <c r="CY47" s="77"/>
      <c r="CZ47" s="50"/>
      <c r="DA47" s="68"/>
      <c r="DB47" s="69"/>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27.75" customHeight="1" x14ac:dyDescent="0.25">
      <c r="A48" s="78" t="s">
        <v>109</v>
      </c>
      <c r="B48" s="79">
        <v>30</v>
      </c>
      <c r="C48" s="78">
        <v>100</v>
      </c>
      <c r="D48" s="78">
        <v>100</v>
      </c>
      <c r="E48" s="78">
        <v>100</v>
      </c>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80"/>
      <c r="CZ48" s="81" t="s">
        <v>110</v>
      </c>
      <c r="DA48" s="82">
        <v>5.5</v>
      </c>
      <c r="DB48" s="83" t="s">
        <v>111</v>
      </c>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27.75" customHeight="1" x14ac:dyDescent="0.25">
      <c r="A49" s="38" t="s">
        <v>112</v>
      </c>
      <c r="B49" s="140"/>
      <c r="C49" s="142">
        <f>C48</f>
        <v>100</v>
      </c>
      <c r="D49" s="142">
        <f t="shared" ref="D49:K49" si="111">IF(AND(D48&gt;=C48,D48&gt;0),D48,IF(AND(D48&lt;C48,D48&gt;0),C49-1,IF(AND(D48=0,C49&gt;0),C49-1,0)))</f>
        <v>100</v>
      </c>
      <c r="E49" s="142">
        <f t="shared" si="111"/>
        <v>100</v>
      </c>
      <c r="F49" s="142">
        <f t="shared" si="111"/>
        <v>99</v>
      </c>
      <c r="G49" s="142">
        <f t="shared" si="111"/>
        <v>98</v>
      </c>
      <c r="H49" s="142">
        <f t="shared" si="111"/>
        <v>97</v>
      </c>
      <c r="I49" s="142">
        <f t="shared" si="111"/>
        <v>96</v>
      </c>
      <c r="J49" s="142">
        <f t="shared" si="111"/>
        <v>95</v>
      </c>
      <c r="K49" s="142">
        <f t="shared" si="111"/>
        <v>94</v>
      </c>
      <c r="L49" s="142">
        <f>IF(AND(L48&gt;=K48,L48&gt;0),L48,IF(AND(L48&lt;K48,L48&gt;0),K49-1,IF(AND(L48=0,K49&gt;0),K49-1,0)))</f>
        <v>93</v>
      </c>
      <c r="M49" s="142">
        <f t="shared" ref="M49:BX49" si="112">IF(AND(M48&gt;=L48,M48&gt;0),M48,IF(AND(M48&lt;L48,M48&gt;0),L49-1,IF(AND(M48=0,L49&gt;0),L49-1,0)))</f>
        <v>92</v>
      </c>
      <c r="N49" s="142">
        <f t="shared" si="112"/>
        <v>91</v>
      </c>
      <c r="O49" s="142">
        <f t="shared" si="112"/>
        <v>90</v>
      </c>
      <c r="P49" s="142">
        <f t="shared" si="112"/>
        <v>89</v>
      </c>
      <c r="Q49" s="142">
        <f t="shared" si="112"/>
        <v>88</v>
      </c>
      <c r="R49" s="142">
        <f t="shared" si="112"/>
        <v>87</v>
      </c>
      <c r="S49" s="142">
        <f t="shared" si="112"/>
        <v>86</v>
      </c>
      <c r="T49" s="142">
        <f t="shared" si="112"/>
        <v>85</v>
      </c>
      <c r="U49" s="142">
        <f t="shared" si="112"/>
        <v>84</v>
      </c>
      <c r="V49" s="142">
        <f t="shared" si="112"/>
        <v>83</v>
      </c>
      <c r="W49" s="142">
        <f t="shared" si="112"/>
        <v>82</v>
      </c>
      <c r="X49" s="142">
        <f t="shared" si="112"/>
        <v>81</v>
      </c>
      <c r="Y49" s="142">
        <f t="shared" si="112"/>
        <v>80</v>
      </c>
      <c r="Z49" s="142">
        <f t="shared" si="112"/>
        <v>79</v>
      </c>
      <c r="AA49" s="142">
        <f t="shared" si="112"/>
        <v>78</v>
      </c>
      <c r="AB49" s="142">
        <f t="shared" si="112"/>
        <v>77</v>
      </c>
      <c r="AC49" s="142">
        <f t="shared" si="112"/>
        <v>76</v>
      </c>
      <c r="AD49" s="142">
        <f t="shared" si="112"/>
        <v>75</v>
      </c>
      <c r="AE49" s="142">
        <f t="shared" si="112"/>
        <v>74</v>
      </c>
      <c r="AF49" s="142">
        <f t="shared" si="112"/>
        <v>73</v>
      </c>
      <c r="AG49" s="142">
        <f t="shared" si="112"/>
        <v>72</v>
      </c>
      <c r="AH49" s="142">
        <f t="shared" si="112"/>
        <v>71</v>
      </c>
      <c r="AI49" s="142">
        <f t="shared" si="112"/>
        <v>70</v>
      </c>
      <c r="AJ49" s="142">
        <f t="shared" si="112"/>
        <v>69</v>
      </c>
      <c r="AK49" s="142">
        <f t="shared" si="112"/>
        <v>68</v>
      </c>
      <c r="AL49" s="142">
        <f t="shared" si="112"/>
        <v>67</v>
      </c>
      <c r="AM49" s="142">
        <f t="shared" si="112"/>
        <v>66</v>
      </c>
      <c r="AN49" s="142">
        <f t="shared" si="112"/>
        <v>65</v>
      </c>
      <c r="AO49" s="142">
        <f t="shared" si="112"/>
        <v>64</v>
      </c>
      <c r="AP49" s="142">
        <f t="shared" si="112"/>
        <v>63</v>
      </c>
      <c r="AQ49" s="142">
        <f t="shared" si="112"/>
        <v>62</v>
      </c>
      <c r="AR49" s="142">
        <f t="shared" si="112"/>
        <v>61</v>
      </c>
      <c r="AS49" s="142">
        <f t="shared" si="112"/>
        <v>60</v>
      </c>
      <c r="AT49" s="142">
        <f t="shared" si="112"/>
        <v>59</v>
      </c>
      <c r="AU49" s="142">
        <f t="shared" si="112"/>
        <v>58</v>
      </c>
      <c r="AV49" s="142">
        <f t="shared" si="112"/>
        <v>57</v>
      </c>
      <c r="AW49" s="142">
        <f t="shared" si="112"/>
        <v>56</v>
      </c>
      <c r="AX49" s="142">
        <f t="shared" si="112"/>
        <v>55</v>
      </c>
      <c r="AY49" s="142">
        <f t="shared" si="112"/>
        <v>54</v>
      </c>
      <c r="AZ49" s="142">
        <f t="shared" si="112"/>
        <v>53</v>
      </c>
      <c r="BA49" s="142">
        <f t="shared" si="112"/>
        <v>52</v>
      </c>
      <c r="BB49" s="142">
        <f t="shared" si="112"/>
        <v>51</v>
      </c>
      <c r="BC49" s="142">
        <f t="shared" si="112"/>
        <v>50</v>
      </c>
      <c r="BD49" s="142">
        <f t="shared" si="112"/>
        <v>49</v>
      </c>
      <c r="BE49" s="142">
        <f t="shared" si="112"/>
        <v>48</v>
      </c>
      <c r="BF49" s="142">
        <f t="shared" si="112"/>
        <v>47</v>
      </c>
      <c r="BG49" s="142">
        <f t="shared" si="112"/>
        <v>46</v>
      </c>
      <c r="BH49" s="142">
        <f t="shared" si="112"/>
        <v>45</v>
      </c>
      <c r="BI49" s="142">
        <f t="shared" si="112"/>
        <v>44</v>
      </c>
      <c r="BJ49" s="142">
        <f t="shared" si="112"/>
        <v>43</v>
      </c>
      <c r="BK49" s="142">
        <f t="shared" si="112"/>
        <v>42</v>
      </c>
      <c r="BL49" s="142">
        <f t="shared" si="112"/>
        <v>41</v>
      </c>
      <c r="BM49" s="142">
        <f t="shared" si="112"/>
        <v>40</v>
      </c>
      <c r="BN49" s="142">
        <f t="shared" si="112"/>
        <v>39</v>
      </c>
      <c r="BO49" s="142">
        <f t="shared" si="112"/>
        <v>38</v>
      </c>
      <c r="BP49" s="142">
        <f t="shared" si="112"/>
        <v>37</v>
      </c>
      <c r="BQ49" s="142">
        <f t="shared" si="112"/>
        <v>36</v>
      </c>
      <c r="BR49" s="142">
        <f t="shared" si="112"/>
        <v>35</v>
      </c>
      <c r="BS49" s="142">
        <f t="shared" si="112"/>
        <v>34</v>
      </c>
      <c r="BT49" s="142">
        <f t="shared" si="112"/>
        <v>33</v>
      </c>
      <c r="BU49" s="142">
        <f t="shared" si="112"/>
        <v>32</v>
      </c>
      <c r="BV49" s="142">
        <f t="shared" si="112"/>
        <v>31</v>
      </c>
      <c r="BW49" s="142">
        <f t="shared" si="112"/>
        <v>30</v>
      </c>
      <c r="BX49" s="142">
        <f t="shared" si="112"/>
        <v>29</v>
      </c>
      <c r="BY49" s="142">
        <f t="shared" ref="BY49:CX49" si="113">IF(AND(BY48&gt;=BX48,BY48&gt;0),BY48,IF(AND(BY48&lt;BX48,BY48&gt;0),BX49-1,IF(AND(BY48=0,BX49&gt;0),BX49-1,0)))</f>
        <v>28</v>
      </c>
      <c r="BZ49" s="142">
        <f t="shared" si="113"/>
        <v>27</v>
      </c>
      <c r="CA49" s="142">
        <f t="shared" si="113"/>
        <v>26</v>
      </c>
      <c r="CB49" s="142">
        <f t="shared" si="113"/>
        <v>25</v>
      </c>
      <c r="CC49" s="142">
        <f t="shared" si="113"/>
        <v>24</v>
      </c>
      <c r="CD49" s="142">
        <f t="shared" si="113"/>
        <v>23</v>
      </c>
      <c r="CE49" s="142">
        <f t="shared" si="113"/>
        <v>22</v>
      </c>
      <c r="CF49" s="142">
        <f t="shared" si="113"/>
        <v>21</v>
      </c>
      <c r="CG49" s="142">
        <f t="shared" si="113"/>
        <v>20</v>
      </c>
      <c r="CH49" s="142">
        <f t="shared" si="113"/>
        <v>19</v>
      </c>
      <c r="CI49" s="142">
        <f t="shared" si="113"/>
        <v>18</v>
      </c>
      <c r="CJ49" s="142">
        <f t="shared" si="113"/>
        <v>17</v>
      </c>
      <c r="CK49" s="142">
        <f t="shared" si="113"/>
        <v>16</v>
      </c>
      <c r="CL49" s="142">
        <f t="shared" si="113"/>
        <v>15</v>
      </c>
      <c r="CM49" s="142">
        <f t="shared" si="113"/>
        <v>14</v>
      </c>
      <c r="CN49" s="142">
        <f t="shared" si="113"/>
        <v>13</v>
      </c>
      <c r="CO49" s="142">
        <f t="shared" si="113"/>
        <v>12</v>
      </c>
      <c r="CP49" s="142">
        <f t="shared" si="113"/>
        <v>11</v>
      </c>
      <c r="CQ49" s="142">
        <f t="shared" si="113"/>
        <v>10</v>
      </c>
      <c r="CR49" s="142">
        <f t="shared" si="113"/>
        <v>9</v>
      </c>
      <c r="CS49" s="142">
        <f t="shared" si="113"/>
        <v>8</v>
      </c>
      <c r="CT49" s="142">
        <f t="shared" si="113"/>
        <v>7</v>
      </c>
      <c r="CU49" s="142">
        <f t="shared" si="113"/>
        <v>6</v>
      </c>
      <c r="CV49" s="142">
        <f t="shared" si="113"/>
        <v>5</v>
      </c>
      <c r="CW49" s="142">
        <f t="shared" si="113"/>
        <v>4</v>
      </c>
      <c r="CX49" s="142">
        <f t="shared" si="113"/>
        <v>3</v>
      </c>
      <c r="CY49" s="74"/>
      <c r="CZ49" s="40" t="s">
        <v>113</v>
      </c>
      <c r="DA49" s="141"/>
      <c r="DB49" s="82"/>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29.25" customHeight="1" x14ac:dyDescent="0.25">
      <c r="A50" s="204" t="s">
        <v>114</v>
      </c>
      <c r="B50" s="205"/>
      <c r="C50" s="205"/>
      <c r="D50" s="205"/>
      <c r="E50" s="205"/>
      <c r="F50" s="205"/>
      <c r="G50" s="205"/>
      <c r="H50" s="205"/>
      <c r="I50" s="205"/>
      <c r="J50" s="205"/>
      <c r="K50" s="205"/>
      <c r="L50" s="205"/>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84"/>
      <c r="BY50" s="84"/>
      <c r="BZ50" s="84"/>
      <c r="CA50" s="84"/>
      <c r="CB50" s="84"/>
      <c r="CC50" s="84"/>
      <c r="CD50" s="84"/>
      <c r="CE50" s="84"/>
      <c r="CF50" s="84"/>
      <c r="CG50" s="84"/>
      <c r="CH50" s="84"/>
      <c r="CI50" s="84"/>
      <c r="CJ50" s="84"/>
      <c r="CK50" s="84"/>
      <c r="CL50" s="84"/>
      <c r="CM50" s="84"/>
      <c r="CN50" s="84"/>
      <c r="CO50" s="84"/>
      <c r="CP50" s="84"/>
      <c r="CQ50" s="84"/>
      <c r="CR50" s="84"/>
      <c r="CS50" s="84"/>
      <c r="CT50" s="84"/>
      <c r="CU50" s="84"/>
      <c r="CV50" s="84"/>
      <c r="CW50" s="84"/>
      <c r="CX50" s="84"/>
      <c r="CY50" s="84"/>
      <c r="CZ50" s="14"/>
      <c r="DA50" s="85"/>
      <c r="DB50" s="27"/>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39" customHeight="1" x14ac:dyDescent="0.25">
      <c r="A51" s="86" t="s">
        <v>115</v>
      </c>
      <c r="B51" s="79"/>
      <c r="C51" s="70">
        <f>(IF(C48&lt;100,C45*(C49+1)*0.01,IF(C48=100,C45*(C49)*0.01,0)))</f>
        <v>281780</v>
      </c>
      <c r="D51" s="70">
        <f t="shared" ref="D51:E51" si="114">(IF(D48&lt;100,D45*(D49+1)*0.01,IF(D48=100,D45*(D49)*0.01,0)))</f>
        <v>357560</v>
      </c>
      <c r="E51" s="70">
        <f t="shared" si="114"/>
        <v>328420</v>
      </c>
      <c r="F51" s="70">
        <f>(IF(F48&lt;100,F45*(F49+1)*0.01,IF(F48=100,F45*(F49)*0.01,0)))</f>
        <v>0</v>
      </c>
      <c r="G51" s="70">
        <f t="shared" ref="G51:BP51" si="115">ROUNDDOWN(IF(G48&lt;100,G45*(G49+1)*0.01,IF(G48=100,G45*(G49)*0.01,0)),0)</f>
        <v>0</v>
      </c>
      <c r="H51" s="70">
        <f t="shared" si="115"/>
        <v>0</v>
      </c>
      <c r="I51" s="70">
        <f t="shared" si="115"/>
        <v>0</v>
      </c>
      <c r="J51" s="70">
        <f t="shared" si="115"/>
        <v>0</v>
      </c>
      <c r="K51" s="70">
        <f t="shared" si="115"/>
        <v>0</v>
      </c>
      <c r="L51" s="70">
        <f t="shared" si="115"/>
        <v>0</v>
      </c>
      <c r="M51" s="70">
        <f t="shared" si="115"/>
        <v>0</v>
      </c>
      <c r="N51" s="70">
        <f t="shared" si="115"/>
        <v>0</v>
      </c>
      <c r="O51" s="70">
        <f t="shared" si="115"/>
        <v>0</v>
      </c>
      <c r="P51" s="70">
        <f t="shared" si="115"/>
        <v>0</v>
      </c>
      <c r="Q51" s="70">
        <f t="shared" si="115"/>
        <v>0</v>
      </c>
      <c r="R51" s="70">
        <f t="shared" si="115"/>
        <v>0</v>
      </c>
      <c r="S51" s="70">
        <f t="shared" si="115"/>
        <v>0</v>
      </c>
      <c r="T51" s="70">
        <f t="shared" si="115"/>
        <v>0</v>
      </c>
      <c r="U51" s="70">
        <f t="shared" si="115"/>
        <v>0</v>
      </c>
      <c r="V51" s="70">
        <f t="shared" si="115"/>
        <v>0</v>
      </c>
      <c r="W51" s="70">
        <f t="shared" si="115"/>
        <v>0</v>
      </c>
      <c r="X51" s="70">
        <f t="shared" si="115"/>
        <v>0</v>
      </c>
      <c r="Y51" s="70">
        <f t="shared" si="115"/>
        <v>0</v>
      </c>
      <c r="Z51" s="70">
        <f t="shared" si="115"/>
        <v>0</v>
      </c>
      <c r="AA51" s="70">
        <f t="shared" si="115"/>
        <v>0</v>
      </c>
      <c r="AB51" s="70">
        <f t="shared" si="115"/>
        <v>0</v>
      </c>
      <c r="AC51" s="70">
        <f t="shared" si="115"/>
        <v>0</v>
      </c>
      <c r="AD51" s="70">
        <f t="shared" si="115"/>
        <v>0</v>
      </c>
      <c r="AE51" s="70">
        <f t="shared" si="115"/>
        <v>0</v>
      </c>
      <c r="AF51" s="70">
        <f t="shared" si="115"/>
        <v>0</v>
      </c>
      <c r="AG51" s="70">
        <f t="shared" si="115"/>
        <v>0</v>
      </c>
      <c r="AH51" s="70">
        <f t="shared" si="115"/>
        <v>0</v>
      </c>
      <c r="AI51" s="70">
        <f t="shared" si="115"/>
        <v>0</v>
      </c>
      <c r="AJ51" s="70">
        <f t="shared" si="115"/>
        <v>0</v>
      </c>
      <c r="AK51" s="70">
        <f t="shared" si="115"/>
        <v>0</v>
      </c>
      <c r="AL51" s="70">
        <f t="shared" si="115"/>
        <v>0</v>
      </c>
      <c r="AM51" s="70">
        <f t="shared" si="115"/>
        <v>0</v>
      </c>
      <c r="AN51" s="70">
        <f t="shared" si="115"/>
        <v>0</v>
      </c>
      <c r="AO51" s="70">
        <f t="shared" si="115"/>
        <v>0</v>
      </c>
      <c r="AP51" s="70">
        <f t="shared" si="115"/>
        <v>0</v>
      </c>
      <c r="AQ51" s="70">
        <f t="shared" si="115"/>
        <v>0</v>
      </c>
      <c r="AR51" s="70">
        <f t="shared" si="115"/>
        <v>0</v>
      </c>
      <c r="AS51" s="70">
        <f t="shared" si="115"/>
        <v>0</v>
      </c>
      <c r="AT51" s="70">
        <f t="shared" si="115"/>
        <v>0</v>
      </c>
      <c r="AU51" s="70">
        <f t="shared" si="115"/>
        <v>0</v>
      </c>
      <c r="AV51" s="70">
        <f t="shared" si="115"/>
        <v>0</v>
      </c>
      <c r="AW51" s="70">
        <f t="shared" si="115"/>
        <v>0</v>
      </c>
      <c r="AX51" s="70">
        <f t="shared" si="115"/>
        <v>0</v>
      </c>
      <c r="AY51" s="70">
        <f t="shared" si="115"/>
        <v>0</v>
      </c>
      <c r="AZ51" s="70">
        <f t="shared" si="115"/>
        <v>0</v>
      </c>
      <c r="BA51" s="70">
        <f t="shared" si="115"/>
        <v>0</v>
      </c>
      <c r="BB51" s="70">
        <f t="shared" si="115"/>
        <v>0</v>
      </c>
      <c r="BC51" s="70">
        <f t="shared" si="115"/>
        <v>0</v>
      </c>
      <c r="BD51" s="70">
        <f t="shared" si="115"/>
        <v>0</v>
      </c>
      <c r="BE51" s="70">
        <f t="shared" si="115"/>
        <v>0</v>
      </c>
      <c r="BF51" s="70">
        <f t="shared" si="115"/>
        <v>0</v>
      </c>
      <c r="BG51" s="70">
        <f t="shared" si="115"/>
        <v>0</v>
      </c>
      <c r="BH51" s="70">
        <f t="shared" si="115"/>
        <v>0</v>
      </c>
      <c r="BI51" s="70">
        <f t="shared" si="115"/>
        <v>0</v>
      </c>
      <c r="BJ51" s="70">
        <f t="shared" si="115"/>
        <v>0</v>
      </c>
      <c r="BK51" s="70">
        <f t="shared" si="115"/>
        <v>0</v>
      </c>
      <c r="BL51" s="70">
        <f t="shared" si="115"/>
        <v>0</v>
      </c>
      <c r="BM51" s="70">
        <f t="shared" si="115"/>
        <v>0</v>
      </c>
      <c r="BN51" s="70">
        <f t="shared" si="115"/>
        <v>0</v>
      </c>
      <c r="BO51" s="70">
        <f t="shared" si="115"/>
        <v>0</v>
      </c>
      <c r="BP51" s="70">
        <f t="shared" si="115"/>
        <v>0</v>
      </c>
      <c r="BQ51" s="70">
        <f t="shared" ref="BQ51:CX51" si="116">ROUNDDOWN(IF(BQ48&lt;100,BQ45*(BQ49+1)*0.01,IF(BQ48=100,BQ45*(BQ49)*0.01,0)),0)</f>
        <v>0</v>
      </c>
      <c r="BR51" s="70">
        <f t="shared" si="116"/>
        <v>0</v>
      </c>
      <c r="BS51" s="70">
        <f t="shared" si="116"/>
        <v>0</v>
      </c>
      <c r="BT51" s="70">
        <f t="shared" si="116"/>
        <v>0</v>
      </c>
      <c r="BU51" s="70">
        <f t="shared" si="116"/>
        <v>0</v>
      </c>
      <c r="BV51" s="70">
        <f t="shared" si="116"/>
        <v>0</v>
      </c>
      <c r="BW51" s="70">
        <f t="shared" si="116"/>
        <v>0</v>
      </c>
      <c r="BX51" s="70">
        <f t="shared" si="116"/>
        <v>0</v>
      </c>
      <c r="BY51" s="70">
        <f t="shared" si="116"/>
        <v>0</v>
      </c>
      <c r="BZ51" s="70">
        <f t="shared" si="116"/>
        <v>0</v>
      </c>
      <c r="CA51" s="70">
        <f t="shared" si="116"/>
        <v>0</v>
      </c>
      <c r="CB51" s="70">
        <f t="shared" si="116"/>
        <v>0</v>
      </c>
      <c r="CC51" s="70">
        <f t="shared" si="116"/>
        <v>0</v>
      </c>
      <c r="CD51" s="70">
        <f t="shared" si="116"/>
        <v>0</v>
      </c>
      <c r="CE51" s="70">
        <f t="shared" si="116"/>
        <v>0</v>
      </c>
      <c r="CF51" s="70">
        <f t="shared" si="116"/>
        <v>0</v>
      </c>
      <c r="CG51" s="70">
        <f t="shared" si="116"/>
        <v>0</v>
      </c>
      <c r="CH51" s="70">
        <f t="shared" si="116"/>
        <v>0</v>
      </c>
      <c r="CI51" s="70">
        <f t="shared" si="116"/>
        <v>0</v>
      </c>
      <c r="CJ51" s="70">
        <f t="shared" si="116"/>
        <v>0</v>
      </c>
      <c r="CK51" s="70">
        <f t="shared" si="116"/>
        <v>0</v>
      </c>
      <c r="CL51" s="70">
        <f t="shared" si="116"/>
        <v>0</v>
      </c>
      <c r="CM51" s="70">
        <f t="shared" si="116"/>
        <v>0</v>
      </c>
      <c r="CN51" s="70">
        <f t="shared" si="116"/>
        <v>0</v>
      </c>
      <c r="CO51" s="70">
        <f t="shared" si="116"/>
        <v>0</v>
      </c>
      <c r="CP51" s="70">
        <f t="shared" si="116"/>
        <v>0</v>
      </c>
      <c r="CQ51" s="70">
        <f t="shared" si="116"/>
        <v>0</v>
      </c>
      <c r="CR51" s="70">
        <f t="shared" si="116"/>
        <v>0</v>
      </c>
      <c r="CS51" s="70">
        <f t="shared" si="116"/>
        <v>0</v>
      </c>
      <c r="CT51" s="70">
        <f t="shared" si="116"/>
        <v>0</v>
      </c>
      <c r="CU51" s="70">
        <f t="shared" si="116"/>
        <v>0</v>
      </c>
      <c r="CV51" s="70">
        <f t="shared" si="116"/>
        <v>0</v>
      </c>
      <c r="CW51" s="70">
        <f t="shared" si="116"/>
        <v>0</v>
      </c>
      <c r="CX51" s="70">
        <f t="shared" si="116"/>
        <v>0</v>
      </c>
      <c r="CY51" s="87"/>
      <c r="CZ51" s="40" t="s">
        <v>116</v>
      </c>
      <c r="DA51" s="27"/>
      <c r="DB51" s="24"/>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39" customHeight="1" x14ac:dyDescent="0.25">
      <c r="A52" s="86" t="s">
        <v>117</v>
      </c>
      <c r="B52" s="79"/>
      <c r="C52" s="70">
        <f>C45-C51</f>
        <v>0</v>
      </c>
      <c r="D52" s="70">
        <f>D45-D51</f>
        <v>0</v>
      </c>
      <c r="E52" s="70">
        <f t="shared" ref="E52:BP52" si="117">E45-E51</f>
        <v>0</v>
      </c>
      <c r="F52" s="70">
        <f>F45-F51</f>
        <v>0</v>
      </c>
      <c r="G52" s="70">
        <f t="shared" si="117"/>
        <v>0</v>
      </c>
      <c r="H52" s="70">
        <f>H45-H51</f>
        <v>0</v>
      </c>
      <c r="I52" s="70">
        <f t="shared" si="117"/>
        <v>0</v>
      </c>
      <c r="J52" s="70">
        <f t="shared" si="117"/>
        <v>0</v>
      </c>
      <c r="K52" s="70">
        <f t="shared" si="117"/>
        <v>0</v>
      </c>
      <c r="L52" s="70">
        <f t="shared" si="117"/>
        <v>0</v>
      </c>
      <c r="M52" s="70">
        <f t="shared" si="117"/>
        <v>0</v>
      </c>
      <c r="N52" s="70">
        <f t="shared" si="117"/>
        <v>0</v>
      </c>
      <c r="O52" s="70">
        <f t="shared" si="117"/>
        <v>0</v>
      </c>
      <c r="P52" s="70">
        <f t="shared" si="117"/>
        <v>0</v>
      </c>
      <c r="Q52" s="70">
        <f t="shared" si="117"/>
        <v>0</v>
      </c>
      <c r="R52" s="70">
        <f t="shared" si="117"/>
        <v>0</v>
      </c>
      <c r="S52" s="70">
        <f t="shared" si="117"/>
        <v>0</v>
      </c>
      <c r="T52" s="70">
        <f t="shared" si="117"/>
        <v>0</v>
      </c>
      <c r="U52" s="70">
        <f t="shared" si="117"/>
        <v>0</v>
      </c>
      <c r="V52" s="70">
        <f t="shared" si="117"/>
        <v>0</v>
      </c>
      <c r="W52" s="70">
        <f t="shared" si="117"/>
        <v>0</v>
      </c>
      <c r="X52" s="70">
        <f t="shared" si="117"/>
        <v>0</v>
      </c>
      <c r="Y52" s="70">
        <f t="shared" si="117"/>
        <v>0</v>
      </c>
      <c r="Z52" s="70">
        <f t="shared" si="117"/>
        <v>0</v>
      </c>
      <c r="AA52" s="70">
        <f t="shared" si="117"/>
        <v>0</v>
      </c>
      <c r="AB52" s="70">
        <f t="shared" si="117"/>
        <v>0</v>
      </c>
      <c r="AC52" s="70">
        <f t="shared" si="117"/>
        <v>0</v>
      </c>
      <c r="AD52" s="70">
        <f t="shared" si="117"/>
        <v>0</v>
      </c>
      <c r="AE52" s="70">
        <f t="shared" si="117"/>
        <v>0</v>
      </c>
      <c r="AF52" s="70">
        <f t="shared" si="117"/>
        <v>0</v>
      </c>
      <c r="AG52" s="70">
        <f t="shared" si="117"/>
        <v>0</v>
      </c>
      <c r="AH52" s="70">
        <f t="shared" si="117"/>
        <v>0</v>
      </c>
      <c r="AI52" s="70">
        <f t="shared" si="117"/>
        <v>0</v>
      </c>
      <c r="AJ52" s="70">
        <f t="shared" si="117"/>
        <v>0</v>
      </c>
      <c r="AK52" s="70">
        <f t="shared" si="117"/>
        <v>0</v>
      </c>
      <c r="AL52" s="70">
        <f t="shared" si="117"/>
        <v>0</v>
      </c>
      <c r="AM52" s="70">
        <f t="shared" si="117"/>
        <v>0</v>
      </c>
      <c r="AN52" s="70">
        <f t="shared" si="117"/>
        <v>0</v>
      </c>
      <c r="AO52" s="70">
        <f t="shared" si="117"/>
        <v>0</v>
      </c>
      <c r="AP52" s="70">
        <f t="shared" si="117"/>
        <v>0</v>
      </c>
      <c r="AQ52" s="70">
        <f t="shared" si="117"/>
        <v>0</v>
      </c>
      <c r="AR52" s="70">
        <f t="shared" si="117"/>
        <v>0</v>
      </c>
      <c r="AS52" s="70">
        <f t="shared" si="117"/>
        <v>0</v>
      </c>
      <c r="AT52" s="70">
        <f t="shared" si="117"/>
        <v>0</v>
      </c>
      <c r="AU52" s="70">
        <f t="shared" si="117"/>
        <v>0</v>
      </c>
      <c r="AV52" s="70">
        <f t="shared" si="117"/>
        <v>0</v>
      </c>
      <c r="AW52" s="70">
        <f t="shared" si="117"/>
        <v>0</v>
      </c>
      <c r="AX52" s="70">
        <f t="shared" si="117"/>
        <v>0</v>
      </c>
      <c r="AY52" s="70">
        <f t="shared" si="117"/>
        <v>0</v>
      </c>
      <c r="AZ52" s="70">
        <f t="shared" si="117"/>
        <v>0</v>
      </c>
      <c r="BA52" s="70">
        <f t="shared" si="117"/>
        <v>0</v>
      </c>
      <c r="BB52" s="70">
        <f t="shared" si="117"/>
        <v>0</v>
      </c>
      <c r="BC52" s="70">
        <f t="shared" si="117"/>
        <v>0</v>
      </c>
      <c r="BD52" s="70">
        <f t="shared" si="117"/>
        <v>0</v>
      </c>
      <c r="BE52" s="70">
        <f t="shared" si="117"/>
        <v>0</v>
      </c>
      <c r="BF52" s="70">
        <f t="shared" si="117"/>
        <v>0</v>
      </c>
      <c r="BG52" s="70">
        <f t="shared" si="117"/>
        <v>0</v>
      </c>
      <c r="BH52" s="70">
        <f t="shared" si="117"/>
        <v>0</v>
      </c>
      <c r="BI52" s="70">
        <f t="shared" si="117"/>
        <v>0</v>
      </c>
      <c r="BJ52" s="70">
        <f t="shared" si="117"/>
        <v>0</v>
      </c>
      <c r="BK52" s="70">
        <f t="shared" si="117"/>
        <v>0</v>
      </c>
      <c r="BL52" s="70">
        <f t="shared" si="117"/>
        <v>0</v>
      </c>
      <c r="BM52" s="70">
        <f t="shared" si="117"/>
        <v>0</v>
      </c>
      <c r="BN52" s="70">
        <f t="shared" si="117"/>
        <v>0</v>
      </c>
      <c r="BO52" s="70">
        <f t="shared" si="117"/>
        <v>0</v>
      </c>
      <c r="BP52" s="70">
        <f t="shared" si="117"/>
        <v>0</v>
      </c>
      <c r="BQ52" s="70">
        <f t="shared" ref="BQ52:CX52" si="118">BQ45-BQ51</f>
        <v>0</v>
      </c>
      <c r="BR52" s="70">
        <f t="shared" si="118"/>
        <v>0</v>
      </c>
      <c r="BS52" s="70">
        <f t="shared" si="118"/>
        <v>0</v>
      </c>
      <c r="BT52" s="70">
        <f t="shared" si="118"/>
        <v>0</v>
      </c>
      <c r="BU52" s="70">
        <f t="shared" si="118"/>
        <v>0</v>
      </c>
      <c r="BV52" s="70">
        <f t="shared" si="118"/>
        <v>0</v>
      </c>
      <c r="BW52" s="70">
        <f t="shared" si="118"/>
        <v>0</v>
      </c>
      <c r="BX52" s="70">
        <f t="shared" si="118"/>
        <v>0</v>
      </c>
      <c r="BY52" s="70">
        <f t="shared" si="118"/>
        <v>0</v>
      </c>
      <c r="BZ52" s="70">
        <f t="shared" si="118"/>
        <v>0</v>
      </c>
      <c r="CA52" s="70">
        <f t="shared" si="118"/>
        <v>0</v>
      </c>
      <c r="CB52" s="70">
        <f t="shared" si="118"/>
        <v>0</v>
      </c>
      <c r="CC52" s="70">
        <f t="shared" si="118"/>
        <v>0</v>
      </c>
      <c r="CD52" s="70">
        <f t="shared" si="118"/>
        <v>0</v>
      </c>
      <c r="CE52" s="70">
        <f t="shared" si="118"/>
        <v>0</v>
      </c>
      <c r="CF52" s="70">
        <f t="shared" si="118"/>
        <v>0</v>
      </c>
      <c r="CG52" s="70">
        <f t="shared" si="118"/>
        <v>0</v>
      </c>
      <c r="CH52" s="70">
        <f t="shared" si="118"/>
        <v>0</v>
      </c>
      <c r="CI52" s="70">
        <f t="shared" si="118"/>
        <v>0</v>
      </c>
      <c r="CJ52" s="70">
        <f t="shared" si="118"/>
        <v>0</v>
      </c>
      <c r="CK52" s="70">
        <f t="shared" si="118"/>
        <v>0</v>
      </c>
      <c r="CL52" s="70">
        <f t="shared" si="118"/>
        <v>0</v>
      </c>
      <c r="CM52" s="70">
        <f t="shared" si="118"/>
        <v>0</v>
      </c>
      <c r="CN52" s="70">
        <f t="shared" si="118"/>
        <v>0</v>
      </c>
      <c r="CO52" s="70">
        <f t="shared" si="118"/>
        <v>0</v>
      </c>
      <c r="CP52" s="70">
        <f t="shared" si="118"/>
        <v>0</v>
      </c>
      <c r="CQ52" s="70">
        <f t="shared" si="118"/>
        <v>0</v>
      </c>
      <c r="CR52" s="70">
        <f t="shared" si="118"/>
        <v>0</v>
      </c>
      <c r="CS52" s="70">
        <f t="shared" si="118"/>
        <v>0</v>
      </c>
      <c r="CT52" s="70">
        <f t="shared" si="118"/>
        <v>0</v>
      </c>
      <c r="CU52" s="70">
        <f t="shared" si="118"/>
        <v>0</v>
      </c>
      <c r="CV52" s="70">
        <f t="shared" si="118"/>
        <v>0</v>
      </c>
      <c r="CW52" s="70">
        <f t="shared" si="118"/>
        <v>0</v>
      </c>
      <c r="CX52" s="70">
        <f t="shared" si="118"/>
        <v>0</v>
      </c>
      <c r="CY52" s="87"/>
      <c r="CZ52" s="40"/>
      <c r="DA52" s="27"/>
      <c r="DB52" s="24"/>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5" customFormat="1" ht="39" customHeight="1" x14ac:dyDescent="0.25">
      <c r="A53" s="86" t="s">
        <v>118</v>
      </c>
      <c r="B53" s="79"/>
      <c r="C53" s="70"/>
      <c r="D53" s="70">
        <f>C52+D52-D54</f>
        <v>0</v>
      </c>
      <c r="E53" s="70">
        <f>D53+E52-E54</f>
        <v>0</v>
      </c>
      <c r="F53" s="70">
        <f>E53+F52-F54</f>
        <v>0</v>
      </c>
      <c r="G53" s="70">
        <f t="shared" ref="G53:BR53" si="119">F53+G52-G54</f>
        <v>0</v>
      </c>
      <c r="H53" s="70">
        <f t="shared" si="119"/>
        <v>0</v>
      </c>
      <c r="I53" s="70">
        <f t="shared" si="119"/>
        <v>0</v>
      </c>
      <c r="J53" s="70">
        <f t="shared" si="119"/>
        <v>0</v>
      </c>
      <c r="K53" s="70">
        <f t="shared" si="119"/>
        <v>0</v>
      </c>
      <c r="L53" s="70">
        <f t="shared" si="119"/>
        <v>0</v>
      </c>
      <c r="M53" s="70">
        <f t="shared" si="119"/>
        <v>0</v>
      </c>
      <c r="N53" s="70">
        <f t="shared" si="119"/>
        <v>0</v>
      </c>
      <c r="O53" s="70">
        <f t="shared" si="119"/>
        <v>0</v>
      </c>
      <c r="P53" s="70">
        <f t="shared" si="119"/>
        <v>0</v>
      </c>
      <c r="Q53" s="70">
        <f t="shared" si="119"/>
        <v>0</v>
      </c>
      <c r="R53" s="70">
        <f t="shared" si="119"/>
        <v>0</v>
      </c>
      <c r="S53" s="70">
        <f t="shared" si="119"/>
        <v>0</v>
      </c>
      <c r="T53" s="70">
        <f t="shared" si="119"/>
        <v>0</v>
      </c>
      <c r="U53" s="70">
        <f t="shared" si="119"/>
        <v>0</v>
      </c>
      <c r="V53" s="70">
        <f t="shared" si="119"/>
        <v>0</v>
      </c>
      <c r="W53" s="70">
        <f t="shared" si="119"/>
        <v>0</v>
      </c>
      <c r="X53" s="70">
        <f t="shared" si="119"/>
        <v>0</v>
      </c>
      <c r="Y53" s="70">
        <f t="shared" si="119"/>
        <v>0</v>
      </c>
      <c r="Z53" s="70">
        <f t="shared" si="119"/>
        <v>0</v>
      </c>
      <c r="AA53" s="70">
        <f t="shared" si="119"/>
        <v>0</v>
      </c>
      <c r="AB53" s="70">
        <f t="shared" si="119"/>
        <v>0</v>
      </c>
      <c r="AC53" s="70">
        <f t="shared" si="119"/>
        <v>0</v>
      </c>
      <c r="AD53" s="70">
        <f t="shared" si="119"/>
        <v>0</v>
      </c>
      <c r="AE53" s="70">
        <f t="shared" si="119"/>
        <v>0</v>
      </c>
      <c r="AF53" s="70">
        <f t="shared" si="119"/>
        <v>0</v>
      </c>
      <c r="AG53" s="70">
        <f t="shared" si="119"/>
        <v>0</v>
      </c>
      <c r="AH53" s="70">
        <f t="shared" si="119"/>
        <v>0</v>
      </c>
      <c r="AI53" s="70">
        <f t="shared" si="119"/>
        <v>0</v>
      </c>
      <c r="AJ53" s="70">
        <f t="shared" si="119"/>
        <v>0</v>
      </c>
      <c r="AK53" s="70">
        <f t="shared" si="119"/>
        <v>0</v>
      </c>
      <c r="AL53" s="70">
        <f t="shared" si="119"/>
        <v>0</v>
      </c>
      <c r="AM53" s="70">
        <f t="shared" si="119"/>
        <v>0</v>
      </c>
      <c r="AN53" s="70">
        <f t="shared" si="119"/>
        <v>0</v>
      </c>
      <c r="AO53" s="70">
        <f t="shared" si="119"/>
        <v>0</v>
      </c>
      <c r="AP53" s="70">
        <f t="shared" si="119"/>
        <v>0</v>
      </c>
      <c r="AQ53" s="70">
        <f t="shared" si="119"/>
        <v>0</v>
      </c>
      <c r="AR53" s="70">
        <f t="shared" si="119"/>
        <v>0</v>
      </c>
      <c r="AS53" s="70">
        <f t="shared" si="119"/>
        <v>0</v>
      </c>
      <c r="AT53" s="70">
        <f t="shared" si="119"/>
        <v>0</v>
      </c>
      <c r="AU53" s="70">
        <f t="shared" si="119"/>
        <v>0</v>
      </c>
      <c r="AV53" s="70">
        <f t="shared" si="119"/>
        <v>0</v>
      </c>
      <c r="AW53" s="70">
        <f t="shared" si="119"/>
        <v>0</v>
      </c>
      <c r="AX53" s="70">
        <f t="shared" si="119"/>
        <v>0</v>
      </c>
      <c r="AY53" s="70">
        <f t="shared" si="119"/>
        <v>0</v>
      </c>
      <c r="AZ53" s="70">
        <f t="shared" si="119"/>
        <v>0</v>
      </c>
      <c r="BA53" s="70">
        <f t="shared" si="119"/>
        <v>0</v>
      </c>
      <c r="BB53" s="70">
        <f t="shared" si="119"/>
        <v>0</v>
      </c>
      <c r="BC53" s="70">
        <f t="shared" si="119"/>
        <v>0</v>
      </c>
      <c r="BD53" s="70">
        <f t="shared" si="119"/>
        <v>0</v>
      </c>
      <c r="BE53" s="70">
        <f t="shared" si="119"/>
        <v>0</v>
      </c>
      <c r="BF53" s="70">
        <f t="shared" si="119"/>
        <v>0</v>
      </c>
      <c r="BG53" s="70">
        <f t="shared" si="119"/>
        <v>0</v>
      </c>
      <c r="BH53" s="70">
        <f t="shared" si="119"/>
        <v>0</v>
      </c>
      <c r="BI53" s="70">
        <f t="shared" si="119"/>
        <v>0</v>
      </c>
      <c r="BJ53" s="70">
        <f t="shared" si="119"/>
        <v>0</v>
      </c>
      <c r="BK53" s="70">
        <f t="shared" si="119"/>
        <v>0</v>
      </c>
      <c r="BL53" s="70">
        <f t="shared" si="119"/>
        <v>0</v>
      </c>
      <c r="BM53" s="70">
        <f t="shared" si="119"/>
        <v>0</v>
      </c>
      <c r="BN53" s="70">
        <f t="shared" si="119"/>
        <v>0</v>
      </c>
      <c r="BO53" s="70">
        <f t="shared" si="119"/>
        <v>0</v>
      </c>
      <c r="BP53" s="70">
        <f t="shared" si="119"/>
        <v>0</v>
      </c>
      <c r="BQ53" s="70">
        <f t="shared" si="119"/>
        <v>0</v>
      </c>
      <c r="BR53" s="70">
        <f t="shared" si="119"/>
        <v>0</v>
      </c>
      <c r="BS53" s="70">
        <f t="shared" ref="BS53:CX53" si="120">BR53+BS52-BS54</f>
        <v>0</v>
      </c>
      <c r="BT53" s="70">
        <f t="shared" si="120"/>
        <v>0</v>
      </c>
      <c r="BU53" s="70">
        <f t="shared" si="120"/>
        <v>0</v>
      </c>
      <c r="BV53" s="70">
        <f t="shared" si="120"/>
        <v>0</v>
      </c>
      <c r="BW53" s="70">
        <f t="shared" si="120"/>
        <v>0</v>
      </c>
      <c r="BX53" s="70">
        <f t="shared" si="120"/>
        <v>0</v>
      </c>
      <c r="BY53" s="70">
        <f t="shared" si="120"/>
        <v>0</v>
      </c>
      <c r="BZ53" s="70">
        <f t="shared" si="120"/>
        <v>0</v>
      </c>
      <c r="CA53" s="70">
        <f t="shared" si="120"/>
        <v>0</v>
      </c>
      <c r="CB53" s="70">
        <f t="shared" si="120"/>
        <v>0</v>
      </c>
      <c r="CC53" s="70">
        <f t="shared" si="120"/>
        <v>0</v>
      </c>
      <c r="CD53" s="70">
        <f t="shared" si="120"/>
        <v>0</v>
      </c>
      <c r="CE53" s="70">
        <f t="shared" si="120"/>
        <v>0</v>
      </c>
      <c r="CF53" s="70">
        <f t="shared" si="120"/>
        <v>0</v>
      </c>
      <c r="CG53" s="70">
        <f t="shared" si="120"/>
        <v>0</v>
      </c>
      <c r="CH53" s="70">
        <f t="shared" si="120"/>
        <v>0</v>
      </c>
      <c r="CI53" s="70">
        <f t="shared" si="120"/>
        <v>0</v>
      </c>
      <c r="CJ53" s="70">
        <f t="shared" si="120"/>
        <v>0</v>
      </c>
      <c r="CK53" s="70">
        <f t="shared" si="120"/>
        <v>0</v>
      </c>
      <c r="CL53" s="70">
        <f t="shared" si="120"/>
        <v>0</v>
      </c>
      <c r="CM53" s="70">
        <f t="shared" si="120"/>
        <v>0</v>
      </c>
      <c r="CN53" s="70">
        <f t="shared" si="120"/>
        <v>0</v>
      </c>
      <c r="CO53" s="70">
        <f t="shared" si="120"/>
        <v>0</v>
      </c>
      <c r="CP53" s="70">
        <f t="shared" si="120"/>
        <v>0</v>
      </c>
      <c r="CQ53" s="70">
        <f t="shared" si="120"/>
        <v>0</v>
      </c>
      <c r="CR53" s="70">
        <f t="shared" si="120"/>
        <v>0</v>
      </c>
      <c r="CS53" s="70">
        <f t="shared" si="120"/>
        <v>0</v>
      </c>
      <c r="CT53" s="70">
        <f t="shared" si="120"/>
        <v>0</v>
      </c>
      <c r="CU53" s="70">
        <f t="shared" si="120"/>
        <v>0</v>
      </c>
      <c r="CV53" s="70">
        <f t="shared" si="120"/>
        <v>0</v>
      </c>
      <c r="CW53" s="70">
        <f t="shared" si="120"/>
        <v>0</v>
      </c>
      <c r="CX53" s="70">
        <f t="shared" si="120"/>
        <v>0</v>
      </c>
      <c r="CY53" s="87"/>
      <c r="CZ53" s="40"/>
      <c r="DA53" s="27"/>
      <c r="DB53" s="24"/>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row>
    <row r="54" spans="1:193" s="5" customFormat="1" ht="41.4" x14ac:dyDescent="0.25">
      <c r="A54" s="86" t="s">
        <v>119</v>
      </c>
      <c r="B54" s="79"/>
      <c r="C54" s="70"/>
      <c r="D54" s="70">
        <f>SUM('Credit issuance TYA'!C22:C121)-D51</f>
        <v>0</v>
      </c>
      <c r="E54" s="70">
        <f>SUM('Credit issuance TYA'!D22:D121)-E51</f>
        <v>0</v>
      </c>
      <c r="F54" s="70">
        <f>SUM('Credit issuance TYA'!E22:E121)-F51</f>
        <v>0</v>
      </c>
      <c r="G54" s="70">
        <f>SUM('Credit issuance TYA'!F22:F121)-G51</f>
        <v>0</v>
      </c>
      <c r="H54" s="70">
        <f>SUM('Credit issuance TYA'!G22:G121)-H51</f>
        <v>0</v>
      </c>
      <c r="I54" s="70">
        <f>SUM('Credit issuance TYA'!H22:H121)-I51</f>
        <v>0</v>
      </c>
      <c r="J54" s="70">
        <f>SUM('Credit issuance TYA'!I22:I121)-J51</f>
        <v>0</v>
      </c>
      <c r="K54" s="70">
        <f>SUM('Credit issuance TYA'!J22:J121)-K51</f>
        <v>0</v>
      </c>
      <c r="L54" s="70">
        <f>SUM('Credit issuance TYA'!K22:K121)-L51</f>
        <v>0</v>
      </c>
      <c r="M54" s="70">
        <f>SUM('Credit issuance TYA'!L22:L121)-M51</f>
        <v>0</v>
      </c>
      <c r="N54" s="70">
        <f>SUM('Credit issuance TYA'!M22:M121)-N51</f>
        <v>0</v>
      </c>
      <c r="O54" s="70">
        <f>SUM('Credit issuance TYA'!N22:N121)-O51</f>
        <v>0</v>
      </c>
      <c r="P54" s="70">
        <f>SUM('Credit issuance TYA'!O22:O121)-P51</f>
        <v>0</v>
      </c>
      <c r="Q54" s="70">
        <f>SUM('Credit issuance TYA'!P22:P121)-Q51</f>
        <v>0</v>
      </c>
      <c r="R54" s="70">
        <f>SUM('Credit issuance TYA'!Q22:Q121)-R51</f>
        <v>0</v>
      </c>
      <c r="S54" s="70">
        <f>SUM('Credit issuance TYA'!R22:R121)-S51</f>
        <v>0</v>
      </c>
      <c r="T54" s="70">
        <f>SUM('Credit issuance TYA'!S22:S121)-T51</f>
        <v>0</v>
      </c>
      <c r="U54" s="70">
        <f>SUM('Credit issuance TYA'!T22:T121)-U51</f>
        <v>0</v>
      </c>
      <c r="V54" s="70">
        <f>SUM('Credit issuance TYA'!U22:U121)-V51</f>
        <v>0</v>
      </c>
      <c r="W54" s="70">
        <f>SUM('Credit issuance TYA'!V22:V121)-W51</f>
        <v>0</v>
      </c>
      <c r="X54" s="70">
        <f>SUM('Credit issuance TYA'!W22:W121)-X51</f>
        <v>0</v>
      </c>
      <c r="Y54" s="70">
        <f>SUM('Credit issuance TYA'!X22:X121)-Y51</f>
        <v>0</v>
      </c>
      <c r="Z54" s="70">
        <f>SUM('Credit issuance TYA'!Y22:Y121)-Z51</f>
        <v>0</v>
      </c>
      <c r="AA54" s="70">
        <f>SUM('Credit issuance TYA'!Z22:Z121)-AA51</f>
        <v>0</v>
      </c>
      <c r="AB54" s="70">
        <f>SUM('Credit issuance TYA'!AA22:AA121)-AB51</f>
        <v>0</v>
      </c>
      <c r="AC54" s="70">
        <f>SUM('Credit issuance TYA'!AB22:AB121)-AC51</f>
        <v>0</v>
      </c>
      <c r="AD54" s="70">
        <f>SUM('Credit issuance TYA'!AC22:AC121)-AD51</f>
        <v>0</v>
      </c>
      <c r="AE54" s="70">
        <f>SUM('Credit issuance TYA'!AD22:AD121)-AE51</f>
        <v>0</v>
      </c>
      <c r="AF54" s="70">
        <f>SUM('Credit issuance TYA'!AE22:AE121)-AF51</f>
        <v>0</v>
      </c>
      <c r="AG54" s="70">
        <f>SUM('Credit issuance TYA'!AF22:AF121)-AG51</f>
        <v>0</v>
      </c>
      <c r="AH54" s="70">
        <f>SUM('Credit issuance TYA'!AG22:AG121)-AH51</f>
        <v>0</v>
      </c>
      <c r="AI54" s="70">
        <f>SUM('Credit issuance TYA'!AH22:AH121)-AI51</f>
        <v>0</v>
      </c>
      <c r="AJ54" s="70">
        <f>SUM('Credit issuance TYA'!AI22:AI121)-AJ51</f>
        <v>0</v>
      </c>
      <c r="AK54" s="70">
        <f>SUM('Credit issuance TYA'!AJ22:AJ121)-AK51</f>
        <v>0</v>
      </c>
      <c r="AL54" s="70">
        <f>SUM('Credit issuance TYA'!AK22:AK121)-AL51</f>
        <v>0</v>
      </c>
      <c r="AM54" s="70">
        <f>SUM('Credit issuance TYA'!AL22:AL121)-AM51</f>
        <v>0</v>
      </c>
      <c r="AN54" s="70">
        <f>SUM('Credit issuance TYA'!AM22:AM121)-AN51</f>
        <v>0</v>
      </c>
      <c r="AO54" s="70">
        <f>SUM('Credit issuance TYA'!AN22:AN121)-AO51</f>
        <v>0</v>
      </c>
      <c r="AP54" s="70">
        <f>SUM('Credit issuance TYA'!AO22:AO121)-AP51</f>
        <v>0</v>
      </c>
      <c r="AQ54" s="70">
        <f>SUM('Credit issuance TYA'!AP22:AP121)-AQ51</f>
        <v>0</v>
      </c>
      <c r="AR54" s="70">
        <f>SUM('Credit issuance TYA'!AQ22:AQ121)-AR51</f>
        <v>0</v>
      </c>
      <c r="AS54" s="70">
        <f>SUM('Credit issuance TYA'!AR22:AR121)-AS51</f>
        <v>0</v>
      </c>
      <c r="AT54" s="70">
        <f>SUM('Credit issuance TYA'!AS22:AS121)-AT51</f>
        <v>0</v>
      </c>
      <c r="AU54" s="70">
        <f>SUM('Credit issuance TYA'!AT22:AT121)-AU51</f>
        <v>0</v>
      </c>
      <c r="AV54" s="70">
        <f>SUM('Credit issuance TYA'!AU22:AU121)-AV51</f>
        <v>0</v>
      </c>
      <c r="AW54" s="70">
        <f>SUM('Credit issuance TYA'!AV22:AV121)-AW51</f>
        <v>0</v>
      </c>
      <c r="AX54" s="70">
        <f>SUM('Credit issuance TYA'!AW22:AW121)-AX51</f>
        <v>0</v>
      </c>
      <c r="AY54" s="70">
        <f>SUM('Credit issuance TYA'!AX22:AX121)-AY51</f>
        <v>0</v>
      </c>
      <c r="AZ54" s="70">
        <f>SUM('Credit issuance TYA'!AY22:AY121)-AZ51</f>
        <v>0</v>
      </c>
      <c r="BA54" s="70">
        <f>SUM('Credit issuance TYA'!AZ22:AZ121)-BA51</f>
        <v>0</v>
      </c>
      <c r="BB54" s="70">
        <f>SUM('Credit issuance TYA'!BA22:BA121)-BB51</f>
        <v>0</v>
      </c>
      <c r="BC54" s="70">
        <f>SUM('Credit issuance TYA'!BB22:BB121)-BC51</f>
        <v>0</v>
      </c>
      <c r="BD54" s="70">
        <f>SUM('Credit issuance TYA'!BC22:BC121)-BD51</f>
        <v>0</v>
      </c>
      <c r="BE54" s="70">
        <f>SUM('Credit issuance TYA'!BD22:BD121)-BE51</f>
        <v>0</v>
      </c>
      <c r="BF54" s="70">
        <f>SUM('Credit issuance TYA'!BE22:BE121)-BF51</f>
        <v>0</v>
      </c>
      <c r="BG54" s="70">
        <f>SUM('Credit issuance TYA'!BF22:BF121)-BG51</f>
        <v>0</v>
      </c>
      <c r="BH54" s="70">
        <f>SUM('Credit issuance TYA'!BG22:BG121)-BH51</f>
        <v>0</v>
      </c>
      <c r="BI54" s="70">
        <f>SUM('Credit issuance TYA'!BH22:BH121)-BI51</f>
        <v>0</v>
      </c>
      <c r="BJ54" s="70">
        <f>SUM('Credit issuance TYA'!BI22:BI121)-BJ51</f>
        <v>0</v>
      </c>
      <c r="BK54" s="70">
        <f>SUM('Credit issuance TYA'!BJ22:BJ121)-BK51</f>
        <v>0</v>
      </c>
      <c r="BL54" s="70">
        <f>SUM('Credit issuance TYA'!BK22:BK121)-BL51</f>
        <v>0</v>
      </c>
      <c r="BM54" s="70">
        <f>SUM('Credit issuance TYA'!BL22:BL121)-BM51</f>
        <v>0</v>
      </c>
      <c r="BN54" s="70">
        <f>SUM('Credit issuance TYA'!BM22:BM121)-BN51</f>
        <v>0</v>
      </c>
      <c r="BO54" s="70">
        <f>SUM('Credit issuance TYA'!BN22:BN121)-BO51</f>
        <v>0</v>
      </c>
      <c r="BP54" s="70">
        <f>SUM('Credit issuance TYA'!BO22:BO121)-BP51</f>
        <v>0</v>
      </c>
      <c r="BQ54" s="70">
        <f>SUM('Credit issuance TYA'!BP22:BP121)-BQ51</f>
        <v>0</v>
      </c>
      <c r="BR54" s="70">
        <f>SUM('Credit issuance TYA'!BQ22:BQ121)-BR51</f>
        <v>0</v>
      </c>
      <c r="BS54" s="70">
        <f>SUM('Credit issuance TYA'!BR22:BR121)-BS51</f>
        <v>0</v>
      </c>
      <c r="BT54" s="70">
        <f>SUM('Credit issuance TYA'!BS22:BS121)-BT51</f>
        <v>0</v>
      </c>
      <c r="BU54" s="70">
        <f>SUM('Credit issuance TYA'!BT22:BT121)-BU51</f>
        <v>0</v>
      </c>
      <c r="BV54" s="70">
        <f>SUM('Credit issuance TYA'!BU22:BU121)-BV51</f>
        <v>0</v>
      </c>
      <c r="BW54" s="70">
        <f>SUM('Credit issuance TYA'!BV22:BV121)-BW51</f>
        <v>0</v>
      </c>
      <c r="BX54" s="70">
        <f>SUM('Credit issuance TYA'!BW22:BW121)-BX51</f>
        <v>0</v>
      </c>
      <c r="BY54" s="70">
        <f>SUM('Credit issuance TYA'!BX22:BX121)-BY51</f>
        <v>0</v>
      </c>
      <c r="BZ54" s="70">
        <f>SUM('Credit issuance TYA'!BY22:BY121)-BZ51</f>
        <v>0</v>
      </c>
      <c r="CA54" s="70">
        <f>SUM('Credit issuance TYA'!BZ22:BZ121)-CA51</f>
        <v>0</v>
      </c>
      <c r="CB54" s="70">
        <f>SUM('Credit issuance TYA'!CA22:CA121)-CB51</f>
        <v>0</v>
      </c>
      <c r="CC54" s="70">
        <f>SUM('Credit issuance TYA'!CB22:CB121)-CC51</f>
        <v>0</v>
      </c>
      <c r="CD54" s="70">
        <f>SUM('Credit issuance TYA'!CC22:CC121)-CD51</f>
        <v>0</v>
      </c>
      <c r="CE54" s="70">
        <f>SUM('Credit issuance TYA'!CD22:CD121)-CE51</f>
        <v>0</v>
      </c>
      <c r="CF54" s="70">
        <f>SUM('Credit issuance TYA'!CE22:CE121)-CF51</f>
        <v>0</v>
      </c>
      <c r="CG54" s="70">
        <f>SUM('Credit issuance TYA'!CF22:CF121)-CG51</f>
        <v>0</v>
      </c>
      <c r="CH54" s="70">
        <f>SUM('Credit issuance TYA'!CG22:CG121)-CH51</f>
        <v>0</v>
      </c>
      <c r="CI54" s="70">
        <f>SUM('Credit issuance TYA'!CH22:CH121)-CI51</f>
        <v>0</v>
      </c>
      <c r="CJ54" s="70">
        <f>SUM('Credit issuance TYA'!CI22:CI121)-CJ51</f>
        <v>0</v>
      </c>
      <c r="CK54" s="70">
        <f>SUM('Credit issuance TYA'!CJ22:CJ121)-CK51</f>
        <v>0</v>
      </c>
      <c r="CL54" s="70">
        <f>SUM('Credit issuance TYA'!CK22:CK121)-CL51</f>
        <v>0</v>
      </c>
      <c r="CM54" s="70">
        <f>SUM('Credit issuance TYA'!CL22:CL121)-CM51</f>
        <v>0</v>
      </c>
      <c r="CN54" s="70">
        <f>SUM('Credit issuance TYA'!CM22:CM121)-CN51</f>
        <v>0</v>
      </c>
      <c r="CO54" s="70">
        <f>SUM('Credit issuance TYA'!CN22:CN121)-CO51</f>
        <v>0</v>
      </c>
      <c r="CP54" s="70">
        <f>SUM('Credit issuance TYA'!CO22:CO121)-CP51</f>
        <v>0</v>
      </c>
      <c r="CQ54" s="70">
        <f>SUM('Credit issuance TYA'!CP22:CP121)-CQ51</f>
        <v>0</v>
      </c>
      <c r="CR54" s="70">
        <f>SUM('Credit issuance TYA'!CQ22:CQ121)-CR51</f>
        <v>0</v>
      </c>
      <c r="CS54" s="70">
        <f>SUM('Credit issuance TYA'!CR22:CR121)-CS51</f>
        <v>0</v>
      </c>
      <c r="CT54" s="70">
        <f>SUM('Credit issuance TYA'!CS22:CS121)-CT51</f>
        <v>0</v>
      </c>
      <c r="CU54" s="70">
        <f>SUM('Credit issuance TYA'!CT22:CT121)-CU51</f>
        <v>0</v>
      </c>
      <c r="CV54" s="70">
        <f>SUM('Credit issuance TYA'!CU22:CU121)-CV51</f>
        <v>0</v>
      </c>
      <c r="CW54" s="70">
        <f>SUM('Credit issuance TYA'!CV22:CV121)-CW51</f>
        <v>0</v>
      </c>
      <c r="CX54" s="70">
        <f>SUM('Credit issuance TYA'!CW22:CW121)-CX51</f>
        <v>0</v>
      </c>
      <c r="CY54" s="87"/>
      <c r="CZ54" s="40" t="s">
        <v>120</v>
      </c>
      <c r="DA54" s="27"/>
      <c r="DB54" s="24"/>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row>
    <row r="55" spans="1:193" s="5" customFormat="1" ht="29.25" customHeight="1" x14ac:dyDescent="0.35">
      <c r="A55" s="88" t="s">
        <v>121</v>
      </c>
      <c r="B55" s="89"/>
      <c r="C55" s="90">
        <f>ROUNDDOWN(C51+C54,0)</f>
        <v>281780</v>
      </c>
      <c r="D55" s="90">
        <f>IF(D16&gt;=C16,D51+D54,0)</f>
        <v>357560</v>
      </c>
      <c r="E55" s="90">
        <f>E51+E54</f>
        <v>328420</v>
      </c>
      <c r="F55" s="90">
        <f>F51+F54</f>
        <v>0</v>
      </c>
      <c r="G55" s="90">
        <f>G51+G54</f>
        <v>0</v>
      </c>
      <c r="H55" s="90">
        <f>H51+H54</f>
        <v>0</v>
      </c>
      <c r="I55" s="90">
        <f t="shared" ref="I55:BP55" si="121">I51+I54</f>
        <v>0</v>
      </c>
      <c r="J55" s="90">
        <f t="shared" si="121"/>
        <v>0</v>
      </c>
      <c r="K55" s="90">
        <f t="shared" si="121"/>
        <v>0</v>
      </c>
      <c r="L55" s="90">
        <f t="shared" si="121"/>
        <v>0</v>
      </c>
      <c r="M55" s="90">
        <f t="shared" si="121"/>
        <v>0</v>
      </c>
      <c r="N55" s="90">
        <f t="shared" si="121"/>
        <v>0</v>
      </c>
      <c r="O55" s="90">
        <f t="shared" si="121"/>
        <v>0</v>
      </c>
      <c r="P55" s="90">
        <f t="shared" si="121"/>
        <v>0</v>
      </c>
      <c r="Q55" s="90">
        <f t="shared" si="121"/>
        <v>0</v>
      </c>
      <c r="R55" s="90">
        <f t="shared" si="121"/>
        <v>0</v>
      </c>
      <c r="S55" s="90">
        <f t="shared" si="121"/>
        <v>0</v>
      </c>
      <c r="T55" s="90">
        <f t="shared" si="121"/>
        <v>0</v>
      </c>
      <c r="U55" s="90">
        <f t="shared" si="121"/>
        <v>0</v>
      </c>
      <c r="V55" s="90">
        <f t="shared" si="121"/>
        <v>0</v>
      </c>
      <c r="W55" s="90">
        <f t="shared" si="121"/>
        <v>0</v>
      </c>
      <c r="X55" s="90">
        <f t="shared" si="121"/>
        <v>0</v>
      </c>
      <c r="Y55" s="90">
        <f t="shared" si="121"/>
        <v>0</v>
      </c>
      <c r="Z55" s="90">
        <f t="shared" si="121"/>
        <v>0</v>
      </c>
      <c r="AA55" s="90">
        <f t="shared" si="121"/>
        <v>0</v>
      </c>
      <c r="AB55" s="90">
        <f t="shared" si="121"/>
        <v>0</v>
      </c>
      <c r="AC55" s="90">
        <f t="shared" si="121"/>
        <v>0</v>
      </c>
      <c r="AD55" s="90">
        <f t="shared" si="121"/>
        <v>0</v>
      </c>
      <c r="AE55" s="90">
        <f t="shared" si="121"/>
        <v>0</v>
      </c>
      <c r="AF55" s="90">
        <f t="shared" si="121"/>
        <v>0</v>
      </c>
      <c r="AG55" s="90">
        <f t="shared" si="121"/>
        <v>0</v>
      </c>
      <c r="AH55" s="90">
        <f t="shared" si="121"/>
        <v>0</v>
      </c>
      <c r="AI55" s="90">
        <f t="shared" si="121"/>
        <v>0</v>
      </c>
      <c r="AJ55" s="90">
        <f t="shared" si="121"/>
        <v>0</v>
      </c>
      <c r="AK55" s="90">
        <f t="shared" si="121"/>
        <v>0</v>
      </c>
      <c r="AL55" s="90">
        <f t="shared" si="121"/>
        <v>0</v>
      </c>
      <c r="AM55" s="90">
        <f t="shared" si="121"/>
        <v>0</v>
      </c>
      <c r="AN55" s="90">
        <f t="shared" si="121"/>
        <v>0</v>
      </c>
      <c r="AO55" s="90">
        <f t="shared" si="121"/>
        <v>0</v>
      </c>
      <c r="AP55" s="90">
        <f t="shared" si="121"/>
        <v>0</v>
      </c>
      <c r="AQ55" s="90">
        <f t="shared" si="121"/>
        <v>0</v>
      </c>
      <c r="AR55" s="90">
        <f t="shared" si="121"/>
        <v>0</v>
      </c>
      <c r="AS55" s="90">
        <f t="shared" si="121"/>
        <v>0</v>
      </c>
      <c r="AT55" s="90">
        <f t="shared" si="121"/>
        <v>0</v>
      </c>
      <c r="AU55" s="90">
        <f t="shared" si="121"/>
        <v>0</v>
      </c>
      <c r="AV55" s="90">
        <f t="shared" si="121"/>
        <v>0</v>
      </c>
      <c r="AW55" s="90">
        <f t="shared" si="121"/>
        <v>0</v>
      </c>
      <c r="AX55" s="90">
        <f t="shared" si="121"/>
        <v>0</v>
      </c>
      <c r="AY55" s="90">
        <f t="shared" si="121"/>
        <v>0</v>
      </c>
      <c r="AZ55" s="90">
        <f t="shared" si="121"/>
        <v>0</v>
      </c>
      <c r="BA55" s="90">
        <f t="shared" si="121"/>
        <v>0</v>
      </c>
      <c r="BB55" s="90">
        <f t="shared" si="121"/>
        <v>0</v>
      </c>
      <c r="BC55" s="90">
        <f t="shared" si="121"/>
        <v>0</v>
      </c>
      <c r="BD55" s="90">
        <f t="shared" si="121"/>
        <v>0</v>
      </c>
      <c r="BE55" s="90">
        <f t="shared" si="121"/>
        <v>0</v>
      </c>
      <c r="BF55" s="90">
        <f t="shared" si="121"/>
        <v>0</v>
      </c>
      <c r="BG55" s="90">
        <f t="shared" si="121"/>
        <v>0</v>
      </c>
      <c r="BH55" s="90">
        <f t="shared" si="121"/>
        <v>0</v>
      </c>
      <c r="BI55" s="90">
        <f t="shared" si="121"/>
        <v>0</v>
      </c>
      <c r="BJ55" s="90">
        <f t="shared" si="121"/>
        <v>0</v>
      </c>
      <c r="BK55" s="90">
        <f t="shared" si="121"/>
        <v>0</v>
      </c>
      <c r="BL55" s="90">
        <f t="shared" si="121"/>
        <v>0</v>
      </c>
      <c r="BM55" s="90">
        <f t="shared" si="121"/>
        <v>0</v>
      </c>
      <c r="BN55" s="90">
        <f t="shared" si="121"/>
        <v>0</v>
      </c>
      <c r="BO55" s="90">
        <f t="shared" si="121"/>
        <v>0</v>
      </c>
      <c r="BP55" s="90">
        <f t="shared" si="121"/>
        <v>0</v>
      </c>
      <c r="BQ55" s="90">
        <f t="shared" ref="BQ55:CX55" si="122">BQ51+BQ54</f>
        <v>0</v>
      </c>
      <c r="BR55" s="90">
        <f t="shared" si="122"/>
        <v>0</v>
      </c>
      <c r="BS55" s="90">
        <f t="shared" si="122"/>
        <v>0</v>
      </c>
      <c r="BT55" s="90">
        <f t="shared" si="122"/>
        <v>0</v>
      </c>
      <c r="BU55" s="90">
        <f t="shared" si="122"/>
        <v>0</v>
      </c>
      <c r="BV55" s="90">
        <f t="shared" si="122"/>
        <v>0</v>
      </c>
      <c r="BW55" s="90">
        <f t="shared" si="122"/>
        <v>0</v>
      </c>
      <c r="BX55" s="90">
        <f t="shared" si="122"/>
        <v>0</v>
      </c>
      <c r="BY55" s="90">
        <f t="shared" si="122"/>
        <v>0</v>
      </c>
      <c r="BZ55" s="90">
        <f t="shared" si="122"/>
        <v>0</v>
      </c>
      <c r="CA55" s="90">
        <f t="shared" si="122"/>
        <v>0</v>
      </c>
      <c r="CB55" s="90">
        <f t="shared" si="122"/>
        <v>0</v>
      </c>
      <c r="CC55" s="90">
        <f t="shared" si="122"/>
        <v>0</v>
      </c>
      <c r="CD55" s="90">
        <f t="shared" si="122"/>
        <v>0</v>
      </c>
      <c r="CE55" s="90">
        <f t="shared" si="122"/>
        <v>0</v>
      </c>
      <c r="CF55" s="90">
        <f t="shared" si="122"/>
        <v>0</v>
      </c>
      <c r="CG55" s="90">
        <f t="shared" si="122"/>
        <v>0</v>
      </c>
      <c r="CH55" s="90">
        <f t="shared" si="122"/>
        <v>0</v>
      </c>
      <c r="CI55" s="90">
        <f t="shared" si="122"/>
        <v>0</v>
      </c>
      <c r="CJ55" s="90">
        <f t="shared" si="122"/>
        <v>0</v>
      </c>
      <c r="CK55" s="90">
        <f t="shared" si="122"/>
        <v>0</v>
      </c>
      <c r="CL55" s="90">
        <f t="shared" si="122"/>
        <v>0</v>
      </c>
      <c r="CM55" s="90">
        <f t="shared" si="122"/>
        <v>0</v>
      </c>
      <c r="CN55" s="90">
        <f t="shared" si="122"/>
        <v>0</v>
      </c>
      <c r="CO55" s="90">
        <f t="shared" si="122"/>
        <v>0</v>
      </c>
      <c r="CP55" s="90">
        <f t="shared" si="122"/>
        <v>0</v>
      </c>
      <c r="CQ55" s="90">
        <f t="shared" si="122"/>
        <v>0</v>
      </c>
      <c r="CR55" s="90">
        <f t="shared" si="122"/>
        <v>0</v>
      </c>
      <c r="CS55" s="90">
        <f t="shared" si="122"/>
        <v>0</v>
      </c>
      <c r="CT55" s="90">
        <f t="shared" si="122"/>
        <v>0</v>
      </c>
      <c r="CU55" s="90">
        <f t="shared" si="122"/>
        <v>0</v>
      </c>
      <c r="CV55" s="90">
        <f t="shared" si="122"/>
        <v>0</v>
      </c>
      <c r="CW55" s="90">
        <f t="shared" si="122"/>
        <v>0</v>
      </c>
      <c r="CX55" s="90">
        <f t="shared" si="122"/>
        <v>0</v>
      </c>
      <c r="CY55" s="91"/>
      <c r="CZ55" s="40" t="s">
        <v>122</v>
      </c>
      <c r="DA55" s="68">
        <v>5.5</v>
      </c>
      <c r="DB55" s="69" t="s">
        <v>123</v>
      </c>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row>
    <row r="56" spans="1:193" s="5" customFormat="1" ht="29.25" customHeight="1" x14ac:dyDescent="0.25">
      <c r="A56" s="86" t="s">
        <v>124</v>
      </c>
      <c r="B56" s="89"/>
      <c r="C56" s="70">
        <f>SUMIF('Reversible Credits'!B22:B121,"&gt;0")</f>
        <v>278962.2</v>
      </c>
      <c r="D56" s="70">
        <f>SUMIF('Reversible Credits'!C22:C121,"&gt;0")</f>
        <v>353984.4</v>
      </c>
      <c r="E56" s="70">
        <f>SUMIF('Reversible Credits'!D22:D121,"&gt;0")</f>
        <v>325135.8</v>
      </c>
      <c r="F56" s="70">
        <f>SUMIF('Reversible Credits'!E22:E121,"&gt;0")</f>
        <v>0</v>
      </c>
      <c r="G56" s="70">
        <f>SUMIF('Reversible Credits'!F22:F121,"&gt;0")</f>
        <v>0</v>
      </c>
      <c r="H56" s="70">
        <f>SUMIF('Reversible Credits'!G22:G121,"&gt;0")</f>
        <v>0</v>
      </c>
      <c r="I56" s="70">
        <f>SUMIF('Reversible Credits'!H22:H121,"&gt;0")</f>
        <v>0</v>
      </c>
      <c r="J56" s="70">
        <f>SUMIF('Reversible Credits'!I22:I121,"&gt;0")</f>
        <v>0</v>
      </c>
      <c r="K56" s="70">
        <f>SUMIF('Reversible Credits'!J22:J121,"&gt;0")</f>
        <v>0</v>
      </c>
      <c r="L56" s="70">
        <f>SUMIF('Reversible Credits'!K22:K121,"&gt;0")</f>
        <v>0</v>
      </c>
      <c r="M56" s="70">
        <f>SUMIF('Reversible Credits'!L22:L121,"&gt;0")</f>
        <v>0</v>
      </c>
      <c r="N56" s="70">
        <f>SUMIF('Reversible Credits'!M22:M121,"&gt;0")</f>
        <v>0</v>
      </c>
      <c r="O56" s="70">
        <f>SUMIF('Reversible Credits'!N22:N121,"&gt;0")</f>
        <v>0</v>
      </c>
      <c r="P56" s="70">
        <f>SUMIF('Reversible Credits'!O22:O121,"&gt;0")</f>
        <v>0</v>
      </c>
      <c r="Q56" s="70">
        <f>SUMIF('Reversible Credits'!P22:P121,"&gt;0")</f>
        <v>0</v>
      </c>
      <c r="R56" s="70">
        <f>SUMIF('Reversible Credits'!Q22:Q121,"&gt;0")</f>
        <v>0</v>
      </c>
      <c r="S56" s="70">
        <f>SUMIF('Reversible Credits'!R22:R121,"&gt;0")</f>
        <v>0</v>
      </c>
      <c r="T56" s="70">
        <f>SUMIF('Reversible Credits'!S22:S121,"&gt;0")</f>
        <v>0</v>
      </c>
      <c r="U56" s="70">
        <f>SUMIF('Reversible Credits'!T22:T121,"&gt;0")</f>
        <v>0</v>
      </c>
      <c r="V56" s="70">
        <f>SUMIF('Reversible Credits'!U22:U121,"&gt;0")</f>
        <v>0</v>
      </c>
      <c r="W56" s="70">
        <f>SUMIF('Reversible Credits'!V22:V121,"&gt;0")</f>
        <v>0</v>
      </c>
      <c r="X56" s="70">
        <f>SUMIF('Reversible Credits'!W22:W121,"&gt;0")</f>
        <v>0</v>
      </c>
      <c r="Y56" s="70">
        <f>SUMIF('Reversible Credits'!X22:X121,"&gt;0")</f>
        <v>0</v>
      </c>
      <c r="Z56" s="70">
        <f>SUMIF('Reversible Credits'!Y22:Y121,"&gt;0")</f>
        <v>0</v>
      </c>
      <c r="AA56" s="70">
        <f>SUMIF('Reversible Credits'!Z22:Z121,"&gt;0")</f>
        <v>0</v>
      </c>
      <c r="AB56" s="70">
        <f>SUMIF('Reversible Credits'!AA22:AA121,"&gt;0")</f>
        <v>0</v>
      </c>
      <c r="AC56" s="70">
        <f>SUMIF('Reversible Credits'!AB22:AB121,"&gt;0")</f>
        <v>0</v>
      </c>
      <c r="AD56" s="70">
        <f>SUMIF('Reversible Credits'!AC22:AC121,"&gt;0")</f>
        <v>0</v>
      </c>
      <c r="AE56" s="70">
        <f>SUMIF('Reversible Credits'!AD22:AD121,"&gt;0")</f>
        <v>0</v>
      </c>
      <c r="AF56" s="70">
        <f>SUMIF('Reversible Credits'!AE22:AE121,"&gt;0")</f>
        <v>0</v>
      </c>
      <c r="AG56" s="70">
        <f>SUMIF('Reversible Credits'!AF22:AF121,"&gt;0")</f>
        <v>0</v>
      </c>
      <c r="AH56" s="70">
        <f>SUMIF('Reversible Credits'!AG22:AG121,"&gt;0")</f>
        <v>0</v>
      </c>
      <c r="AI56" s="70">
        <f>SUMIF('Reversible Credits'!AH22:AH121,"&gt;0")</f>
        <v>0</v>
      </c>
      <c r="AJ56" s="70">
        <f>SUMIF('Reversible Credits'!AI22:AI121,"&gt;0")</f>
        <v>0</v>
      </c>
      <c r="AK56" s="70">
        <f>SUMIF('Reversible Credits'!AJ22:AJ121,"&gt;0")</f>
        <v>0</v>
      </c>
      <c r="AL56" s="70">
        <f>SUMIF('Reversible Credits'!AK22:AK121,"&gt;0")</f>
        <v>0</v>
      </c>
      <c r="AM56" s="70">
        <f>SUMIF('Reversible Credits'!AL22:AL121,"&gt;0")</f>
        <v>0</v>
      </c>
      <c r="AN56" s="70">
        <f>SUMIF('Reversible Credits'!AM22:AM121,"&gt;0")</f>
        <v>0</v>
      </c>
      <c r="AO56" s="70">
        <f>SUMIF('Reversible Credits'!AN22:AN121,"&gt;0")</f>
        <v>0</v>
      </c>
      <c r="AP56" s="70">
        <f>SUMIF('Reversible Credits'!AO22:AO121,"&gt;0")</f>
        <v>0</v>
      </c>
      <c r="AQ56" s="70">
        <f>SUMIF('Reversible Credits'!AP22:AP121,"&gt;0")</f>
        <v>0</v>
      </c>
      <c r="AR56" s="70">
        <f>SUMIF('Reversible Credits'!AQ22:AQ121,"&gt;0")</f>
        <v>0</v>
      </c>
      <c r="AS56" s="70">
        <f>SUMIF('Reversible Credits'!AR22:AR121,"&gt;0")</f>
        <v>0</v>
      </c>
      <c r="AT56" s="70">
        <f>SUMIF('Reversible Credits'!AS22:AS121,"&gt;0")</f>
        <v>0</v>
      </c>
      <c r="AU56" s="70">
        <f>SUMIF('Reversible Credits'!AT22:AT121,"&gt;0")</f>
        <v>0</v>
      </c>
      <c r="AV56" s="70">
        <f>SUMIF('Reversible Credits'!AU22:AU121,"&gt;0")</f>
        <v>0</v>
      </c>
      <c r="AW56" s="70">
        <f>SUMIF('Reversible Credits'!AV22:AV121,"&gt;0")</f>
        <v>0</v>
      </c>
      <c r="AX56" s="70">
        <f>SUMIF('Reversible Credits'!AW22:AW121,"&gt;0")</f>
        <v>0</v>
      </c>
      <c r="AY56" s="70">
        <f>SUMIF('Reversible Credits'!AX22:AX121,"&gt;0")</f>
        <v>0</v>
      </c>
      <c r="AZ56" s="70">
        <f>SUMIF('Reversible Credits'!AY22:AY121,"&gt;0")</f>
        <v>0</v>
      </c>
      <c r="BA56" s="70">
        <f>SUMIF('Reversible Credits'!AZ22:AZ121,"&gt;0")</f>
        <v>0</v>
      </c>
      <c r="BB56" s="70">
        <f>SUMIF('Reversible Credits'!BA22:BA121,"&gt;0")</f>
        <v>0</v>
      </c>
      <c r="BC56" s="70">
        <f>SUMIF('Reversible Credits'!BB22:BB121,"&gt;0")</f>
        <v>0</v>
      </c>
      <c r="BD56" s="70">
        <f>SUMIF('Reversible Credits'!BC22:BC121,"&gt;0")</f>
        <v>0</v>
      </c>
      <c r="BE56" s="70">
        <f>SUMIF('Reversible Credits'!BD22:BD121,"&gt;0")</f>
        <v>0</v>
      </c>
      <c r="BF56" s="70">
        <f>SUMIF('Reversible Credits'!BE22:BE121,"&gt;0")</f>
        <v>0</v>
      </c>
      <c r="BG56" s="70">
        <f>SUMIF('Reversible Credits'!BF22:BF121,"&gt;0")</f>
        <v>0</v>
      </c>
      <c r="BH56" s="70">
        <f>SUMIF('Reversible Credits'!BG22:BG121,"&gt;0")</f>
        <v>0</v>
      </c>
      <c r="BI56" s="70">
        <f>SUMIF('Reversible Credits'!BH22:BH121,"&gt;0")</f>
        <v>0</v>
      </c>
      <c r="BJ56" s="70">
        <f>SUMIF('Reversible Credits'!BI22:BI121,"&gt;0")</f>
        <v>0</v>
      </c>
      <c r="BK56" s="70">
        <f>SUMIF('Reversible Credits'!BJ22:BJ121,"&gt;0")</f>
        <v>0</v>
      </c>
      <c r="BL56" s="70">
        <f>SUMIF('Reversible Credits'!BK22:BK121,"&gt;0")</f>
        <v>0</v>
      </c>
      <c r="BM56" s="70">
        <f>SUMIF('Reversible Credits'!BL22:BL121,"&gt;0")</f>
        <v>0</v>
      </c>
      <c r="BN56" s="70">
        <f>SUMIF('Reversible Credits'!BM22:BM121,"&gt;0")</f>
        <v>0</v>
      </c>
      <c r="BO56" s="70">
        <f>SUMIF('Reversible Credits'!BN22:BN121,"&gt;0")</f>
        <v>0</v>
      </c>
      <c r="BP56" s="70">
        <f>SUMIF('Reversible Credits'!BO22:BO121,"&gt;0")</f>
        <v>0</v>
      </c>
      <c r="BQ56" s="70">
        <f>SUMIF('Reversible Credits'!BP22:BP121,"&gt;0")</f>
        <v>0</v>
      </c>
      <c r="BR56" s="70">
        <f>SUMIF('Reversible Credits'!BQ22:BQ121,"&gt;0")</f>
        <v>0</v>
      </c>
      <c r="BS56" s="70">
        <f>SUMIF('Reversible Credits'!BR22:BR121,"&gt;0")</f>
        <v>0</v>
      </c>
      <c r="BT56" s="70">
        <f>SUMIF('Reversible Credits'!BS22:BS121,"&gt;0")</f>
        <v>0</v>
      </c>
      <c r="BU56" s="70">
        <f>SUMIF('Reversible Credits'!BT22:BT121,"&gt;0")</f>
        <v>0</v>
      </c>
      <c r="BV56" s="70">
        <f>SUMIF('Reversible Credits'!BU22:BU121,"&gt;0")</f>
        <v>0</v>
      </c>
      <c r="BW56" s="70">
        <f>SUMIF('Reversible Credits'!BV22:BV121,"&gt;0")</f>
        <v>0</v>
      </c>
      <c r="BX56" s="70">
        <f>SUMIF('Reversible Credits'!BW22:BW121,"&gt;0")</f>
        <v>0</v>
      </c>
      <c r="BY56" s="70">
        <f>SUMIF('Reversible Credits'!BX22:BX121,"&gt;0")</f>
        <v>0</v>
      </c>
      <c r="BZ56" s="70">
        <f>SUMIF('Reversible Credits'!BY22:BY121,"&gt;0")</f>
        <v>0</v>
      </c>
      <c r="CA56" s="70">
        <f>SUMIF('Reversible Credits'!BZ22:BZ121,"&gt;0")</f>
        <v>0</v>
      </c>
      <c r="CB56" s="70">
        <f>SUMIF('Reversible Credits'!CA22:CA121,"&gt;0")</f>
        <v>0</v>
      </c>
      <c r="CC56" s="70">
        <f>SUMIF('Reversible Credits'!CB22:CB121,"&gt;0")</f>
        <v>0</v>
      </c>
      <c r="CD56" s="70">
        <f>SUMIF('Reversible Credits'!CC22:CC121,"&gt;0")</f>
        <v>0</v>
      </c>
      <c r="CE56" s="70">
        <f>SUMIF('Reversible Credits'!CD22:CD121,"&gt;0")</f>
        <v>0</v>
      </c>
      <c r="CF56" s="70">
        <f>SUMIF('Reversible Credits'!CE22:CE121,"&gt;0")</f>
        <v>0</v>
      </c>
      <c r="CG56" s="70">
        <f>SUMIF('Reversible Credits'!CF22:CF121,"&gt;0")</f>
        <v>0</v>
      </c>
      <c r="CH56" s="70">
        <f>SUMIF('Reversible Credits'!CG22:CG121,"&gt;0")</f>
        <v>0</v>
      </c>
      <c r="CI56" s="70">
        <f>SUMIF('Reversible Credits'!CH22:CH121,"&gt;0")</f>
        <v>0</v>
      </c>
      <c r="CJ56" s="70">
        <f>SUMIF('Reversible Credits'!CI22:CI121,"&gt;0")</f>
        <v>0</v>
      </c>
      <c r="CK56" s="70">
        <f>SUMIF('Reversible Credits'!CJ22:CJ121,"&gt;0")</f>
        <v>0</v>
      </c>
      <c r="CL56" s="70">
        <f>SUMIF('Reversible Credits'!CK22:CK121,"&gt;0")</f>
        <v>0</v>
      </c>
      <c r="CM56" s="70">
        <f>SUMIF('Reversible Credits'!CL22:CL121,"&gt;0")</f>
        <v>0</v>
      </c>
      <c r="CN56" s="70">
        <f>SUMIF('Reversible Credits'!CM22:CM121,"&gt;0")</f>
        <v>0</v>
      </c>
      <c r="CO56" s="70">
        <f>SUMIF('Reversible Credits'!CN22:CN121,"&gt;0")</f>
        <v>0</v>
      </c>
      <c r="CP56" s="70">
        <f>SUMIF('Reversible Credits'!CO22:CO121,"&gt;0")</f>
        <v>0</v>
      </c>
      <c r="CQ56" s="70">
        <f>SUMIF('Reversible Credits'!CP22:CP121,"&gt;0")</f>
        <v>0</v>
      </c>
      <c r="CR56" s="70">
        <f>SUMIF('Reversible Credits'!CQ22:CQ121,"&gt;0")</f>
        <v>0</v>
      </c>
      <c r="CS56" s="70">
        <f>SUMIF('Reversible Credits'!CR22:CR121,"&gt;0")</f>
        <v>0</v>
      </c>
      <c r="CT56" s="70">
        <f>SUMIF('Reversible Credits'!CS22:CS121,"&gt;0")</f>
        <v>0</v>
      </c>
      <c r="CU56" s="70">
        <f>SUMIF('Reversible Credits'!CT22:CT121,"&gt;0")</f>
        <v>0</v>
      </c>
      <c r="CV56" s="70">
        <f>SUMIF('Reversible Credits'!CU22:CU121,"&gt;0")</f>
        <v>0</v>
      </c>
      <c r="CW56" s="70">
        <f>SUMIF('Reversible Credits'!CV22:CV121,"&gt;0")</f>
        <v>0</v>
      </c>
      <c r="CX56" s="70">
        <f>SUMIF('Reversible Credits'!CW22:CW121,"&gt;0")</f>
        <v>0</v>
      </c>
      <c r="CY56" s="91"/>
      <c r="CZ56" s="40" t="s">
        <v>125</v>
      </c>
      <c r="DA56" s="68"/>
      <c r="DB56" s="69"/>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99" customFormat="1" ht="35.25" customHeight="1" x14ac:dyDescent="0.25">
      <c r="A57" s="92" t="s">
        <v>126</v>
      </c>
      <c r="B57" s="93"/>
      <c r="C57" s="94">
        <f t="shared" ref="C57:AH57" si="123">IF(ISBLANK(C13),"",B57+C55-C43)</f>
        <v>281780</v>
      </c>
      <c r="D57" s="94">
        <f>IF(ISBLANK(D13),"",C57+D55-D43)</f>
        <v>639340</v>
      </c>
      <c r="E57" s="94">
        <f t="shared" si="123"/>
        <v>967760</v>
      </c>
      <c r="F57" s="94" t="str">
        <f t="shared" si="123"/>
        <v/>
      </c>
      <c r="G57" s="94" t="str">
        <f t="shared" si="123"/>
        <v/>
      </c>
      <c r="H57" s="94" t="str">
        <f t="shared" si="123"/>
        <v/>
      </c>
      <c r="I57" s="94" t="str">
        <f t="shared" si="123"/>
        <v/>
      </c>
      <c r="J57" s="94" t="str">
        <f t="shared" si="123"/>
        <v/>
      </c>
      <c r="K57" s="94" t="str">
        <f t="shared" si="123"/>
        <v/>
      </c>
      <c r="L57" s="94" t="str">
        <f t="shared" si="123"/>
        <v/>
      </c>
      <c r="M57" s="94" t="str">
        <f t="shared" si="123"/>
        <v/>
      </c>
      <c r="N57" s="94" t="str">
        <f t="shared" si="123"/>
        <v/>
      </c>
      <c r="O57" s="94" t="str">
        <f t="shared" si="123"/>
        <v/>
      </c>
      <c r="P57" s="94" t="str">
        <f t="shared" si="123"/>
        <v/>
      </c>
      <c r="Q57" s="94" t="str">
        <f t="shared" si="123"/>
        <v/>
      </c>
      <c r="R57" s="94" t="str">
        <f t="shared" si="123"/>
        <v/>
      </c>
      <c r="S57" s="94" t="str">
        <f t="shared" si="123"/>
        <v/>
      </c>
      <c r="T57" s="94" t="str">
        <f t="shared" si="123"/>
        <v/>
      </c>
      <c r="U57" s="94" t="str">
        <f t="shared" si="123"/>
        <v/>
      </c>
      <c r="V57" s="94" t="str">
        <f t="shared" si="123"/>
        <v/>
      </c>
      <c r="W57" s="94" t="str">
        <f t="shared" si="123"/>
        <v/>
      </c>
      <c r="X57" s="94" t="str">
        <f t="shared" si="123"/>
        <v/>
      </c>
      <c r="Y57" s="94" t="str">
        <f t="shared" si="123"/>
        <v/>
      </c>
      <c r="Z57" s="94" t="str">
        <f t="shared" si="123"/>
        <v/>
      </c>
      <c r="AA57" s="94" t="str">
        <f t="shared" si="123"/>
        <v/>
      </c>
      <c r="AB57" s="94" t="str">
        <f t="shared" si="123"/>
        <v/>
      </c>
      <c r="AC57" s="94" t="str">
        <f t="shared" si="123"/>
        <v/>
      </c>
      <c r="AD57" s="94" t="str">
        <f t="shared" si="123"/>
        <v/>
      </c>
      <c r="AE57" s="94" t="str">
        <f t="shared" si="123"/>
        <v/>
      </c>
      <c r="AF57" s="94" t="str">
        <f t="shared" si="123"/>
        <v/>
      </c>
      <c r="AG57" s="94" t="str">
        <f t="shared" si="123"/>
        <v/>
      </c>
      <c r="AH57" s="94" t="str">
        <f t="shared" si="123"/>
        <v/>
      </c>
      <c r="AI57" s="94" t="str">
        <f t="shared" ref="AI57:BN57" si="124">IF(ISBLANK(AI13),"",AH57+AI55-AI43)</f>
        <v/>
      </c>
      <c r="AJ57" s="94" t="str">
        <f t="shared" si="124"/>
        <v/>
      </c>
      <c r="AK57" s="94" t="str">
        <f t="shared" si="124"/>
        <v/>
      </c>
      <c r="AL57" s="94" t="str">
        <f t="shared" si="124"/>
        <v/>
      </c>
      <c r="AM57" s="94" t="str">
        <f t="shared" si="124"/>
        <v/>
      </c>
      <c r="AN57" s="94" t="str">
        <f t="shared" si="124"/>
        <v/>
      </c>
      <c r="AO57" s="94" t="str">
        <f t="shared" si="124"/>
        <v/>
      </c>
      <c r="AP57" s="94" t="str">
        <f t="shared" si="124"/>
        <v/>
      </c>
      <c r="AQ57" s="94" t="str">
        <f t="shared" si="124"/>
        <v/>
      </c>
      <c r="AR57" s="94" t="str">
        <f t="shared" si="124"/>
        <v/>
      </c>
      <c r="AS57" s="94" t="str">
        <f t="shared" si="124"/>
        <v/>
      </c>
      <c r="AT57" s="94" t="str">
        <f t="shared" si="124"/>
        <v/>
      </c>
      <c r="AU57" s="94" t="str">
        <f t="shared" si="124"/>
        <v/>
      </c>
      <c r="AV57" s="94" t="str">
        <f t="shared" si="124"/>
        <v/>
      </c>
      <c r="AW57" s="94" t="str">
        <f t="shared" si="124"/>
        <v/>
      </c>
      <c r="AX57" s="94" t="str">
        <f t="shared" si="124"/>
        <v/>
      </c>
      <c r="AY57" s="94" t="str">
        <f t="shared" si="124"/>
        <v/>
      </c>
      <c r="AZ57" s="94" t="str">
        <f t="shared" si="124"/>
        <v/>
      </c>
      <c r="BA57" s="94" t="str">
        <f t="shared" si="124"/>
        <v/>
      </c>
      <c r="BB57" s="94" t="str">
        <f t="shared" si="124"/>
        <v/>
      </c>
      <c r="BC57" s="94" t="str">
        <f t="shared" si="124"/>
        <v/>
      </c>
      <c r="BD57" s="94" t="str">
        <f t="shared" si="124"/>
        <v/>
      </c>
      <c r="BE57" s="94" t="str">
        <f t="shared" si="124"/>
        <v/>
      </c>
      <c r="BF57" s="94" t="str">
        <f t="shared" si="124"/>
        <v/>
      </c>
      <c r="BG57" s="94" t="str">
        <f t="shared" si="124"/>
        <v/>
      </c>
      <c r="BH57" s="94" t="str">
        <f t="shared" si="124"/>
        <v/>
      </c>
      <c r="BI57" s="94" t="str">
        <f t="shared" si="124"/>
        <v/>
      </c>
      <c r="BJ57" s="94" t="str">
        <f t="shared" si="124"/>
        <v/>
      </c>
      <c r="BK57" s="94" t="str">
        <f t="shared" si="124"/>
        <v/>
      </c>
      <c r="BL57" s="94" t="str">
        <f t="shared" si="124"/>
        <v/>
      </c>
      <c r="BM57" s="94" t="str">
        <f t="shared" si="124"/>
        <v/>
      </c>
      <c r="BN57" s="94" t="str">
        <f t="shared" si="124"/>
        <v/>
      </c>
      <c r="BO57" s="94" t="str">
        <f t="shared" ref="BO57:CX57" si="125">IF(ISBLANK(BO13),"",BN57+BO55-BO43)</f>
        <v/>
      </c>
      <c r="BP57" s="94" t="str">
        <f t="shared" si="125"/>
        <v/>
      </c>
      <c r="BQ57" s="94" t="str">
        <f t="shared" si="125"/>
        <v/>
      </c>
      <c r="BR57" s="94" t="str">
        <f t="shared" si="125"/>
        <v/>
      </c>
      <c r="BS57" s="94" t="str">
        <f t="shared" si="125"/>
        <v/>
      </c>
      <c r="BT57" s="94" t="str">
        <f t="shared" si="125"/>
        <v/>
      </c>
      <c r="BU57" s="94" t="str">
        <f t="shared" si="125"/>
        <v/>
      </c>
      <c r="BV57" s="94" t="str">
        <f t="shared" si="125"/>
        <v/>
      </c>
      <c r="BW57" s="94" t="str">
        <f t="shared" si="125"/>
        <v/>
      </c>
      <c r="BX57" s="94" t="str">
        <f t="shared" si="125"/>
        <v/>
      </c>
      <c r="BY57" s="94" t="str">
        <f t="shared" si="125"/>
        <v/>
      </c>
      <c r="BZ57" s="94" t="str">
        <f t="shared" si="125"/>
        <v/>
      </c>
      <c r="CA57" s="94" t="str">
        <f t="shared" si="125"/>
        <v/>
      </c>
      <c r="CB57" s="94" t="str">
        <f t="shared" si="125"/>
        <v/>
      </c>
      <c r="CC57" s="94" t="str">
        <f t="shared" si="125"/>
        <v/>
      </c>
      <c r="CD57" s="94" t="str">
        <f t="shared" si="125"/>
        <v/>
      </c>
      <c r="CE57" s="94" t="str">
        <f t="shared" si="125"/>
        <v/>
      </c>
      <c r="CF57" s="94" t="str">
        <f t="shared" si="125"/>
        <v/>
      </c>
      <c r="CG57" s="94" t="str">
        <f t="shared" si="125"/>
        <v/>
      </c>
      <c r="CH57" s="94" t="str">
        <f t="shared" si="125"/>
        <v/>
      </c>
      <c r="CI57" s="94" t="str">
        <f t="shared" si="125"/>
        <v/>
      </c>
      <c r="CJ57" s="94" t="str">
        <f t="shared" si="125"/>
        <v/>
      </c>
      <c r="CK57" s="94" t="str">
        <f t="shared" si="125"/>
        <v/>
      </c>
      <c r="CL57" s="94" t="str">
        <f t="shared" si="125"/>
        <v/>
      </c>
      <c r="CM57" s="94" t="str">
        <f t="shared" si="125"/>
        <v/>
      </c>
      <c r="CN57" s="94" t="str">
        <f t="shared" si="125"/>
        <v/>
      </c>
      <c r="CO57" s="94" t="str">
        <f t="shared" si="125"/>
        <v/>
      </c>
      <c r="CP57" s="94" t="str">
        <f t="shared" si="125"/>
        <v/>
      </c>
      <c r="CQ57" s="94" t="str">
        <f t="shared" si="125"/>
        <v/>
      </c>
      <c r="CR57" s="94" t="str">
        <f t="shared" si="125"/>
        <v/>
      </c>
      <c r="CS57" s="94" t="str">
        <f t="shared" si="125"/>
        <v/>
      </c>
      <c r="CT57" s="94" t="str">
        <f t="shared" si="125"/>
        <v/>
      </c>
      <c r="CU57" s="94" t="str">
        <f t="shared" si="125"/>
        <v/>
      </c>
      <c r="CV57" s="94" t="str">
        <f t="shared" si="125"/>
        <v/>
      </c>
      <c r="CW57" s="94" t="str">
        <f t="shared" si="125"/>
        <v/>
      </c>
      <c r="CX57" s="94" t="str">
        <f t="shared" si="125"/>
        <v/>
      </c>
      <c r="CY57" s="95"/>
      <c r="CZ57" s="40" t="s">
        <v>127</v>
      </c>
      <c r="DA57" s="96"/>
      <c r="DB57" s="97"/>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98"/>
      <c r="FB57" s="98"/>
      <c r="FC57" s="98"/>
      <c r="FD57" s="98"/>
      <c r="FE57" s="98"/>
      <c r="FF57" s="98"/>
      <c r="FG57" s="98"/>
      <c r="FH57" s="98"/>
      <c r="FI57" s="98"/>
      <c r="FJ57" s="98"/>
      <c r="FK57" s="98"/>
      <c r="FL57" s="98"/>
      <c r="FM57" s="98"/>
      <c r="FN57" s="98"/>
      <c r="FO57" s="98"/>
      <c r="FP57" s="98"/>
      <c r="FQ57" s="98"/>
      <c r="FR57" s="98"/>
      <c r="FS57" s="98"/>
      <c r="FT57" s="98"/>
      <c r="FU57" s="98"/>
      <c r="FV57" s="98"/>
      <c r="FW57" s="98"/>
      <c r="FX57" s="98"/>
      <c r="FY57" s="98"/>
      <c r="FZ57" s="98"/>
      <c r="GA57" s="98"/>
      <c r="GB57" s="98"/>
      <c r="GC57" s="98"/>
      <c r="GD57" s="98"/>
      <c r="GE57" s="98"/>
      <c r="GF57" s="98"/>
      <c r="GG57" s="98"/>
      <c r="GH57" s="98"/>
      <c r="GI57" s="98"/>
      <c r="GJ57" s="98"/>
      <c r="GK57" s="98"/>
    </row>
    <row r="58" spans="1:193" s="109" customFormat="1" ht="35.25" customHeight="1" x14ac:dyDescent="0.25">
      <c r="A58" s="86" t="s">
        <v>128</v>
      </c>
      <c r="B58" s="137"/>
      <c r="C58" s="100">
        <f>SUM('Reversible Credits'!$B$22:B121)</f>
        <v>278962.2</v>
      </c>
      <c r="D58" s="100">
        <f>IF(ISBLANK(D13),"",IF((SUM('Reversible Credits'!$B$22:C121)-D43)&lt;0,0,(SUM('Reversible Credits'!$B$22:C121)-SUM($C$43:D43))))</f>
        <v>630128.80000000005</v>
      </c>
      <c r="E58" s="100">
        <f>IF(ISBLANK(E13),"",IF((SUM('Reversible Credits'!$B$22:D121)-E43)&lt;0,0,(SUM('Reversible Credits'!$B$22:D121)-SUM($C$43:E43))))</f>
        <v>948871.2</v>
      </c>
      <c r="F58" s="100" t="str">
        <f>IF(ISBLANK(F13),"",IF((SUM('Reversible Credits'!$B$22:E121)-F43)&lt;0,0,(SUM('Reversible Credits'!$B$22:E121)-SUM($C$43:F43))))</f>
        <v/>
      </c>
      <c r="G58" s="100" t="str">
        <f>IF(ISBLANK(G13),"",IF((SUM('Reversible Credits'!$B$22:F121)-G43)&lt;0,0,(SUM('Reversible Credits'!$B$22:F121)-SUM($C$43:G43))))</f>
        <v/>
      </c>
      <c r="H58" s="100" t="str">
        <f>IF(ISBLANK(H13),"",IF((SUM('Reversible Credits'!$B$22:G121)-H43)&lt;0,0,(SUM('Reversible Credits'!$B$22:G121)-SUM($C$43:H43))))</f>
        <v/>
      </c>
      <c r="I58" s="100" t="str">
        <f>IF(ISBLANK(I13),"",IF((SUM('Reversible Credits'!$B$22:H121)-I43)&lt;0,0,(SUM('Reversible Credits'!$B$22:H121)-SUM($C$43:I43))))</f>
        <v/>
      </c>
      <c r="J58" s="100" t="str">
        <f>IF(ISBLANK(J13),"",IF((SUM('Reversible Credits'!$B$22:I121)-J43)&lt;0,0,(SUM('Reversible Credits'!$B$22:I121)-SUM($C$43:J43))))</f>
        <v/>
      </c>
      <c r="K58" s="100" t="str">
        <f>IF(ISBLANK(K13),"",IF((SUM('Reversible Credits'!$B$22:J121)-K43)&lt;0,0,(SUM('Reversible Credits'!$B$22:J121)-SUM($C$43:K43))))</f>
        <v/>
      </c>
      <c r="L58" s="100" t="str">
        <f>IF(ISBLANK(L13),"",IF((SUM('Reversible Credits'!$B$22:K121)-L43)&lt;0,0,(SUM('Reversible Credits'!$B$22:K121)-SUM($C$43:L43))))</f>
        <v/>
      </c>
      <c r="M58" s="100" t="str">
        <f>IF(ISBLANK(M13),"",IF((SUM('Reversible Credits'!$B$22:L121)-M43)&lt;0,0,(SUM('Reversible Credits'!$B$22:L121)-SUM($C$43:M43))))</f>
        <v/>
      </c>
      <c r="N58" s="100" t="str">
        <f>IF(ISBLANK(N13),"",IF((SUM('Reversible Credits'!$B$22:M121)-N43)&lt;0,0,(SUM('Reversible Credits'!$B$22:M121)-SUM($C$43:N43))))</f>
        <v/>
      </c>
      <c r="O58" s="100" t="str">
        <f>IF(ISBLANK(O13),"",IF((SUM('Reversible Credits'!$B$22:N121)-O43)&lt;0,0,(SUM('Reversible Credits'!$B$22:N121)-SUM($C$43:O43))))</f>
        <v/>
      </c>
      <c r="P58" s="100" t="str">
        <f>IF(ISBLANK(P13),"",IF((SUM('Reversible Credits'!$B$22:O121)-P43)&lt;0,0,(SUM('Reversible Credits'!$B$22:O121)-SUM($C$43:P43))))</f>
        <v/>
      </c>
      <c r="Q58" s="100" t="str">
        <f>IF(ISBLANK(Q13),"",IF((SUM('Reversible Credits'!$B$22:P121)-Q43)&lt;0,0,(SUM('Reversible Credits'!$B$22:P121)-SUM($C$43:Q43))))</f>
        <v/>
      </c>
      <c r="R58" s="100" t="str">
        <f>IF(ISBLANK(R13),"",IF((SUM('Reversible Credits'!$B$22:Q121)-R43)&lt;0,0,(SUM('Reversible Credits'!$B$22:Q121)-SUM($C$43:R43))))</f>
        <v/>
      </c>
      <c r="S58" s="100" t="str">
        <f>IF(ISBLANK(S13),"",IF((SUM('Reversible Credits'!$B$22:R121)-S43)&lt;0,0,(SUM('Reversible Credits'!$B$22:R121)-SUM($C$43:S43))))</f>
        <v/>
      </c>
      <c r="T58" s="100" t="str">
        <f>IF(ISBLANK(T13),"",IF((SUM('Reversible Credits'!$B$22:S121)-T43)&lt;0,0,(SUM('Reversible Credits'!$B$22:S121)-SUM($C$43:T43))))</f>
        <v/>
      </c>
      <c r="U58" s="100" t="str">
        <f>IF(ISBLANK(U13),"",IF((SUM('Reversible Credits'!$B$22:T121)-U43)&lt;0,0,(SUM('Reversible Credits'!$B$22:T121)-SUM($C$43:U43))))</f>
        <v/>
      </c>
      <c r="V58" s="100" t="str">
        <f>IF(ISBLANK(V13),"",IF((SUM('Reversible Credits'!$B$22:U121)-V43)&lt;0,0,(SUM('Reversible Credits'!$B$22:U121)-SUM($C$43:V43))))</f>
        <v/>
      </c>
      <c r="W58" s="100" t="str">
        <f>IF(ISBLANK(W13),"",IF((SUM('Reversible Credits'!$B$22:V121)-W43)&lt;0,0,(SUM('Reversible Credits'!$B$22:V121)-SUM($C$43:W43))))</f>
        <v/>
      </c>
      <c r="X58" s="100" t="str">
        <f>IF(ISBLANK(X13),"",IF((SUM('Reversible Credits'!$B$22:W121)-X43)&lt;0,0,(SUM('Reversible Credits'!$B$22:W121)-SUM($C$43:X43))))</f>
        <v/>
      </c>
      <c r="Y58" s="100" t="str">
        <f>IF(ISBLANK(Y13),"",IF((SUM('Reversible Credits'!$B$22:X121)-Y43)&lt;0,0,(SUM('Reversible Credits'!$B$22:X121)-SUM($C$43:Y43))))</f>
        <v/>
      </c>
      <c r="Z58" s="100" t="str">
        <f>IF(ISBLANK(Z13),"",IF((SUM('Reversible Credits'!$B$22:Y121)-Z43)&lt;0,0,(SUM('Reversible Credits'!$B$22:Y121)-SUM($C$43:Z43))))</f>
        <v/>
      </c>
      <c r="AA58" s="100" t="str">
        <f>IF(ISBLANK(AA13),"",IF((SUM('Reversible Credits'!$B$22:Z121)-AA43)&lt;0,0,(SUM('Reversible Credits'!$B$22:Z121)-SUM($C$43:AA43))))</f>
        <v/>
      </c>
      <c r="AB58" s="100" t="str">
        <f>IF(ISBLANK(AB13),"",IF((SUM('Reversible Credits'!$B$22:AA121)-AB43)&lt;0,0,(SUM('Reversible Credits'!$B$22:AA121)-SUM($C$43:AB43))))</f>
        <v/>
      </c>
      <c r="AC58" s="100" t="str">
        <f>IF(ISBLANK(AC13),"",IF((SUM('Reversible Credits'!$B$22:AB121)-AC43)&lt;0,0,(SUM('Reversible Credits'!$B$22:AB121)-SUM($C$43:AC43))))</f>
        <v/>
      </c>
      <c r="AD58" s="100" t="str">
        <f>IF(ISBLANK(AD13),"",IF((SUM('Reversible Credits'!$B$22:AC121)-AD43)&lt;0,0,(SUM('Reversible Credits'!$B$22:AC121)-SUM($C$43:AD43))))</f>
        <v/>
      </c>
      <c r="AE58" s="100" t="str">
        <f>IF(ISBLANK(AE13),"",IF((SUM('Reversible Credits'!$B$22:AD121)-AE43)&lt;0,0,(SUM('Reversible Credits'!$B$22:AD121)-SUM($C$43:AE43))))</f>
        <v/>
      </c>
      <c r="AF58" s="100" t="str">
        <f>IF(ISBLANK(AF13),"",IF((SUM('Reversible Credits'!$B$22:AE121)-AF43)&lt;0,0,(SUM('Reversible Credits'!$B$22:AE121)-SUM($C$43:AF43))))</f>
        <v/>
      </c>
      <c r="AG58" s="100" t="str">
        <f>IF(ISBLANK(AG13),"",IF((SUM('Reversible Credits'!$B$22:AF121)-AG43)&lt;0,0,(SUM('Reversible Credits'!$B$22:AF121)-SUM($C$43:AG43))))</f>
        <v/>
      </c>
      <c r="AH58" s="100" t="str">
        <f>IF(ISBLANK(AH13),"",IF((SUM('Reversible Credits'!$B$22:AG121)-AH43)&lt;0,0,(SUM('Reversible Credits'!$B$22:AG121)-SUM($C$43:AH43))))</f>
        <v/>
      </c>
      <c r="AI58" s="100" t="str">
        <f>IF(ISBLANK(AI13),"",IF((SUM('Reversible Credits'!$B$22:AH121)-AI43)&lt;0,0,(SUM('Reversible Credits'!$B$22:AH121)-SUM($C$43:AI43))))</f>
        <v/>
      </c>
      <c r="AJ58" s="100" t="str">
        <f>IF(ISBLANK(AJ13),"",IF((SUM('Reversible Credits'!$B$22:AI121)-AJ43)&lt;0,0,(SUM('Reversible Credits'!$B$22:AI121)-SUM($C$43:AJ43))))</f>
        <v/>
      </c>
      <c r="AK58" s="100" t="str">
        <f>IF(ISBLANK(AK13),"",IF((SUM('Reversible Credits'!$B$22:AJ121)-AK43)&lt;0,0,(SUM('Reversible Credits'!$B$22:AJ121)-SUM($C$43:AK43))))</f>
        <v/>
      </c>
      <c r="AL58" s="100" t="str">
        <f>IF(ISBLANK(AL13),"",IF((SUM('Reversible Credits'!$B$22:AK121)-AL43)&lt;0,0,(SUM('Reversible Credits'!$B$22:AK121)-SUM($C$43:AL43))))</f>
        <v/>
      </c>
      <c r="AM58" s="100" t="str">
        <f>IF(ISBLANK(AM13),"",IF((SUM('Reversible Credits'!$B$22:AL121)-AM43)&lt;0,0,(SUM('Reversible Credits'!$B$22:AL121)-SUM($C$43:AM43))))</f>
        <v/>
      </c>
      <c r="AN58" s="100" t="str">
        <f>IF(ISBLANK(AN13),"",IF((SUM('Reversible Credits'!$B$22:AM121)-AN43)&lt;0,0,(SUM('Reversible Credits'!$B$22:AM121)-SUM($C$43:AN43))))</f>
        <v/>
      </c>
      <c r="AO58" s="100" t="str">
        <f>IF(ISBLANK(AO13),"",IF((SUM('Reversible Credits'!$B$22:AN121)-AO43)&lt;0,0,(SUM('Reversible Credits'!$B$22:AN121)-SUM($C$43:AO43))))</f>
        <v/>
      </c>
      <c r="AP58" s="100" t="str">
        <f>IF(ISBLANK(AP13),"",IF((SUM('Reversible Credits'!$B$22:AO121)-AP43)&lt;0,0,(SUM('Reversible Credits'!$B$22:AO121)-SUM($C$43:AP43))))</f>
        <v/>
      </c>
      <c r="AQ58" s="100" t="str">
        <f>IF(ISBLANK(AQ13),"",IF((SUM('Reversible Credits'!$B$22:AP121)-AQ43)&lt;0,0,(SUM('Reversible Credits'!$B$22:AP121)-SUM($C$43:AQ43))))</f>
        <v/>
      </c>
      <c r="AR58" s="100" t="str">
        <f>IF(ISBLANK(AR13),"",IF((SUM('Reversible Credits'!$B$22:AQ121)-AR43)&lt;0,0,(SUM('Reversible Credits'!$B$22:AQ121)-SUM($C$43:AR43))))</f>
        <v/>
      </c>
      <c r="AS58" s="100" t="str">
        <f>IF(ISBLANK(AS13),"",IF((SUM('Reversible Credits'!$B$22:AR121)-AS43)&lt;0,0,(SUM('Reversible Credits'!$B$22:AR121)-SUM($C$43:AS43))))</f>
        <v/>
      </c>
      <c r="AT58" s="100" t="str">
        <f>IF(ISBLANK(AT13),"",IF((SUM('Reversible Credits'!$B$22:AS121)-AT43)&lt;0,0,(SUM('Reversible Credits'!$B$22:AS121)-SUM($C$43:AT43))))</f>
        <v/>
      </c>
      <c r="AU58" s="100" t="str">
        <f>IF(ISBLANK(AU13),"",IF((SUM('Reversible Credits'!$B$22:AT121)-AU43)&lt;0,0,(SUM('Reversible Credits'!$B$22:AT121)-SUM($C$43:AU43))))</f>
        <v/>
      </c>
      <c r="AV58" s="100" t="str">
        <f>IF(ISBLANK(AV13),"",IF((SUM('Reversible Credits'!$B$22:AU121)-AV43)&lt;0,0,(SUM('Reversible Credits'!$B$22:AU121)-SUM($C$43:AV43))))</f>
        <v/>
      </c>
      <c r="AW58" s="100" t="str">
        <f>IF(ISBLANK(AW13),"",IF((SUM('Reversible Credits'!$B$22:AV121)-AW43)&lt;0,0,(SUM('Reversible Credits'!$B$22:AV121)-SUM($C$43:AW43))))</f>
        <v/>
      </c>
      <c r="AX58" s="100" t="str">
        <f>IF(ISBLANK(AX13),"",IF((SUM('Reversible Credits'!$B$22:AW121)-AX43)&lt;0,0,(SUM('Reversible Credits'!$B$22:AW121)-SUM($C$43:AX43))))</f>
        <v/>
      </c>
      <c r="AY58" s="100" t="str">
        <f>IF(ISBLANK(AY13),"",IF((SUM('Reversible Credits'!$B$22:AX121)-AY43)&lt;0,0,(SUM('Reversible Credits'!$B$22:AX121)-SUM($C$43:AY43))))</f>
        <v/>
      </c>
      <c r="AZ58" s="100" t="str">
        <f>IF(ISBLANK(AZ13),"",IF((SUM('Reversible Credits'!$B$22:AY121)-AZ43)&lt;0,0,(SUM('Reversible Credits'!$B$22:AY121)-SUM($C$43:AZ43))))</f>
        <v/>
      </c>
      <c r="BA58" s="100" t="str">
        <f>IF(ISBLANK(BA13),"",IF((SUM('Reversible Credits'!$B$22:AZ121)-BA43)&lt;0,0,(SUM('Reversible Credits'!$B$22:AZ121)-SUM($C$43:BA43))))</f>
        <v/>
      </c>
      <c r="BB58" s="100" t="str">
        <f>IF(ISBLANK(BB13),"",IF((SUM('Reversible Credits'!$B$22:BA121)-BB43)&lt;0,0,(SUM('Reversible Credits'!$B$22:BA121)-SUM($C$43:BB43))))</f>
        <v/>
      </c>
      <c r="BC58" s="100" t="str">
        <f>IF(ISBLANK(BC13),"",IF((SUM('Reversible Credits'!$B$22:BB121)-BC43)&lt;0,0,(SUM('Reversible Credits'!$B$22:BB121)-SUM($C$43:BC43))))</f>
        <v/>
      </c>
      <c r="BD58" s="100" t="str">
        <f>IF(ISBLANK(BD13),"",IF((SUM('Reversible Credits'!$B$22:BC121)-BD43)&lt;0,0,(SUM('Reversible Credits'!$B$22:BC121)-SUM($C$43:BD43))))</f>
        <v/>
      </c>
      <c r="BE58" s="100" t="str">
        <f>IF(ISBLANK(BE13),"",IF((SUM('Reversible Credits'!$B$22:BD121)-BE43)&lt;0,0,(SUM('Reversible Credits'!$B$22:BD121)-SUM($C$43:BE43))))</f>
        <v/>
      </c>
      <c r="BF58" s="100" t="str">
        <f>IF(ISBLANK(BF13),"",IF((SUM('Reversible Credits'!$B$22:BE121)-BF43)&lt;0,0,(SUM('Reversible Credits'!$B$22:BE121)-SUM($C$43:BF43))))</f>
        <v/>
      </c>
      <c r="BG58" s="100" t="str">
        <f>IF(ISBLANK(BG13),"",IF((SUM('Reversible Credits'!$B$22:BF121)-BG43)&lt;0,0,(SUM('Reversible Credits'!$B$22:BF121)-SUM($C$43:BG43))))</f>
        <v/>
      </c>
      <c r="BH58" s="100" t="str">
        <f>IF(ISBLANK(BH13),"",IF((SUM('Reversible Credits'!$B$22:BG121)-BH43)&lt;0,0,(SUM('Reversible Credits'!$B$22:BG121)-SUM($C$43:BH43))))</f>
        <v/>
      </c>
      <c r="BI58" s="100" t="str">
        <f>IF(ISBLANK(BI13),"",IF((SUM('Reversible Credits'!$B$22:BH121)-BI43)&lt;0,0,(SUM('Reversible Credits'!$B$22:BH121)-SUM($C$43:BI43))))</f>
        <v/>
      </c>
      <c r="BJ58" s="100" t="str">
        <f>IF(ISBLANK(BJ13),"",IF((SUM('Reversible Credits'!$B$22:BI121)-BJ43)&lt;0,0,(SUM('Reversible Credits'!$B$22:BI121)-SUM($C$43:BJ43))))</f>
        <v/>
      </c>
      <c r="BK58" s="100" t="str">
        <f>IF(ISBLANK(BK13),"",IF((SUM('Reversible Credits'!$B$22:BJ121)-BK43)&lt;0,0,(SUM('Reversible Credits'!$B$22:BJ121)-SUM($C$43:BK43))))</f>
        <v/>
      </c>
      <c r="BL58" s="100" t="str">
        <f>IF(ISBLANK(BL13),"",IF((SUM('Reversible Credits'!$B$22:BK121)-BL43)&lt;0,0,(SUM('Reversible Credits'!$B$22:BK121)-SUM($C$43:BL43))))</f>
        <v/>
      </c>
      <c r="BM58" s="100" t="str">
        <f>IF(ISBLANK(BM13),"",IF((SUM('Reversible Credits'!$B$22:BL121)-BM43)&lt;0,0,(SUM('Reversible Credits'!$B$22:BL121)-SUM($C$43:BM43))))</f>
        <v/>
      </c>
      <c r="BN58" s="100" t="str">
        <f>IF(ISBLANK(BN13),"",IF((SUM('Reversible Credits'!$B$22:BM121)-BN43)&lt;0,0,(SUM('Reversible Credits'!$B$22:BM121)-SUM($C$43:BN43))))</f>
        <v/>
      </c>
      <c r="BO58" s="100" t="str">
        <f>IF(ISBLANK(BO13),"",IF((SUM('Reversible Credits'!$B$22:BN121)-BO43)&lt;0,0,(SUM('Reversible Credits'!$B$22:BN121)-SUM($C$43:BO43))))</f>
        <v/>
      </c>
      <c r="BP58" s="100" t="str">
        <f>IF(ISBLANK(BP13),"",IF((SUM('Reversible Credits'!$B$22:BO121)-BP43)&lt;0,0,(SUM('Reversible Credits'!$B$22:BO121)-SUM($C$43:BP43))))</f>
        <v/>
      </c>
      <c r="BQ58" s="100" t="str">
        <f>IF(ISBLANK(BQ13),"",IF((SUM('Reversible Credits'!$B$22:BP121)-BQ43)&lt;0,0,(SUM('Reversible Credits'!$B$22:BP121)-SUM($C$43:BQ43))))</f>
        <v/>
      </c>
      <c r="BR58" s="100" t="str">
        <f>IF(ISBLANK(BR13),"",IF((SUM('Reversible Credits'!$B$22:BQ121)-BR43)&lt;0,0,(SUM('Reversible Credits'!$B$22:BQ121)-SUM($C$43:BR43))))</f>
        <v/>
      </c>
      <c r="BS58" s="100" t="str">
        <f>IF(ISBLANK(BS13),"",IF((SUM('Reversible Credits'!$B$22:BR121)-BS43)&lt;0,0,(SUM('Reversible Credits'!$B$22:BR121)-SUM($C$43:BS43))))</f>
        <v/>
      </c>
      <c r="BT58" s="100" t="str">
        <f>IF(ISBLANK(BT13),"",IF((SUM('Reversible Credits'!$B$22:BS121)-BT43)&lt;0,0,(SUM('Reversible Credits'!$B$22:BS121)-SUM($C$43:BT43))))</f>
        <v/>
      </c>
      <c r="BU58" s="100" t="str">
        <f>IF(ISBLANK(BU13),"",IF((SUM('Reversible Credits'!$B$22:BT121)-BU43)&lt;0,0,(SUM('Reversible Credits'!$B$22:BT121)-SUM($C$43:BU43))))</f>
        <v/>
      </c>
      <c r="BV58" s="100" t="str">
        <f>IF(ISBLANK(BV13),"",IF((SUM('Reversible Credits'!$B$22:BU121)-BV43)&lt;0,0,(SUM('Reversible Credits'!$B$22:BU121)-SUM($C$43:BV43))))</f>
        <v/>
      </c>
      <c r="BW58" s="100" t="str">
        <f>IF(ISBLANK(BW13),"",IF((SUM('Reversible Credits'!$B$22:BV121)-BW43)&lt;0,0,(SUM('Reversible Credits'!$B$22:BV121)-SUM($C$43:BW43))))</f>
        <v/>
      </c>
      <c r="BX58" s="100" t="str">
        <f>IF(ISBLANK(BX13),"",IF((SUM('Reversible Credits'!$B$22:BW121)-BX43)&lt;0,0,(SUM('Reversible Credits'!$B$22:BW121)-SUM($C$43:BX43))))</f>
        <v/>
      </c>
      <c r="BY58" s="100" t="str">
        <f>IF(ISBLANK(BY13),"",IF((SUM('Reversible Credits'!$B$22:BX121)-BY43)&lt;0,0,(SUM('Reversible Credits'!$B$22:BX121)-SUM($C$43:BY43))))</f>
        <v/>
      </c>
      <c r="BZ58" s="100" t="str">
        <f>IF(ISBLANK(BZ13),"",IF((SUM('Reversible Credits'!$B$22:BY121)-BZ43)&lt;0,0,(SUM('Reversible Credits'!$B$22:BY121)-SUM($C$43:BZ43))))</f>
        <v/>
      </c>
      <c r="CA58" s="100" t="str">
        <f>IF(ISBLANK(CA13),"",IF((SUM('Reversible Credits'!$B$22:BZ121)-CA43)&lt;0,0,(SUM('Reversible Credits'!$B$22:BZ121)-SUM($C$43:CA43))))</f>
        <v/>
      </c>
      <c r="CB58" s="100" t="str">
        <f>IF(ISBLANK(CB13),"",IF((SUM('Reversible Credits'!$B$22:CA121)-CB43)&lt;0,0,(SUM('Reversible Credits'!$B$22:CA121)-SUM($C$43:CB43))))</f>
        <v/>
      </c>
      <c r="CC58" s="100" t="str">
        <f>IF(ISBLANK(CC13),"",IF((SUM('Reversible Credits'!$B$22:CB121)-CC43)&lt;0,0,(SUM('Reversible Credits'!$B$22:CB121)-SUM($C$43:CC43))))</f>
        <v/>
      </c>
      <c r="CD58" s="100" t="str">
        <f>IF(ISBLANK(CD13),"",IF((SUM('Reversible Credits'!$B$22:CC121)-CD43)&lt;0,0,(SUM('Reversible Credits'!$B$22:CC121)-SUM($C$43:CD43))))</f>
        <v/>
      </c>
      <c r="CE58" s="100" t="str">
        <f>IF(ISBLANK(CE13),"",IF((SUM('Reversible Credits'!$B$22:CD121)-CE43)&lt;0,0,(SUM('Reversible Credits'!$B$22:CD121)-SUM($C$43:CE43))))</f>
        <v/>
      </c>
      <c r="CF58" s="100" t="str">
        <f>IF(ISBLANK(CF13),"",IF((SUM('Reversible Credits'!$B$22:CE121)-CF43)&lt;0,0,(SUM('Reversible Credits'!$B$22:CE121)-SUM($C$43:CF43))))</f>
        <v/>
      </c>
      <c r="CG58" s="100" t="str">
        <f>IF(ISBLANK(CG13),"",IF((SUM('Reversible Credits'!$B$22:CF121)-CG43)&lt;0,0,(SUM('Reversible Credits'!$B$22:CF121)-SUM($C$43:CG43))))</f>
        <v/>
      </c>
      <c r="CH58" s="100" t="str">
        <f>IF(ISBLANK(CH13),"",IF((SUM('Reversible Credits'!$B$22:CG121)-CH43)&lt;0,0,(SUM('Reversible Credits'!$B$22:CG121)-SUM($C$43:CH43))))</f>
        <v/>
      </c>
      <c r="CI58" s="100" t="str">
        <f>IF(ISBLANK(CI13),"",IF((SUM('Reversible Credits'!$B$22:CH121)-CI43)&lt;0,0,(SUM('Reversible Credits'!$B$22:CH121)-SUM($C$43:CI43))))</f>
        <v/>
      </c>
      <c r="CJ58" s="100" t="str">
        <f>IF(ISBLANK(CJ13),"",IF((SUM('Reversible Credits'!$B$22:CI121)-CJ43)&lt;0,0,(SUM('Reversible Credits'!$B$22:CI121)-SUM($C$43:CJ43))))</f>
        <v/>
      </c>
      <c r="CK58" s="100" t="str">
        <f>IF(ISBLANK(CK13),"",IF((SUM('Reversible Credits'!$B$22:CJ121)-CK43)&lt;0,0,(SUM('Reversible Credits'!$B$22:CJ121)-SUM($C$43:CK43))))</f>
        <v/>
      </c>
      <c r="CL58" s="100" t="str">
        <f>IF(ISBLANK(CL13),"",IF((SUM('Reversible Credits'!$B$22:CK121)-CL43)&lt;0,0,(SUM('Reversible Credits'!$B$22:CK121)-SUM($C$43:CL43))))</f>
        <v/>
      </c>
      <c r="CM58" s="100" t="str">
        <f>IF(ISBLANK(CM13),"",IF((SUM('Reversible Credits'!$B$22:CL121)-CM43)&lt;0,0,(SUM('Reversible Credits'!$B$22:CL121)-SUM($C$43:CM43))))</f>
        <v/>
      </c>
      <c r="CN58" s="100" t="str">
        <f>IF(ISBLANK(CN13),"",IF((SUM('Reversible Credits'!$B$22:CM121)-CN43)&lt;0,0,(SUM('Reversible Credits'!$B$22:CM121)-SUM($C$43:CN43))))</f>
        <v/>
      </c>
      <c r="CO58" s="100" t="str">
        <f>IF(ISBLANK(CO13),"",IF((SUM('Reversible Credits'!$B$22:CN121)-CO43)&lt;0,0,(SUM('Reversible Credits'!$B$22:CN121)-SUM($C$43:CO43))))</f>
        <v/>
      </c>
      <c r="CP58" s="100" t="str">
        <f>IF(ISBLANK(CP13),"",IF((SUM('Reversible Credits'!$B$22:CO121)-CP43)&lt;0,0,(SUM('Reversible Credits'!$B$22:CO121)-SUM($C$43:CP43))))</f>
        <v/>
      </c>
      <c r="CQ58" s="100" t="str">
        <f>IF(ISBLANK(CQ13),"",IF((SUM('Reversible Credits'!$B$22:CP121)-CQ43)&lt;0,0,(SUM('Reversible Credits'!$B$22:CP121)-SUM($C$43:CQ43))))</f>
        <v/>
      </c>
      <c r="CR58" s="100" t="str">
        <f>IF(ISBLANK(CR13),"",IF((SUM('Reversible Credits'!$B$22:CQ121)-CR43)&lt;0,0,(SUM('Reversible Credits'!$B$22:CQ121)-SUM($C$43:CR43))))</f>
        <v/>
      </c>
      <c r="CS58" s="100" t="str">
        <f>IF(ISBLANK(CS13),"",IF((SUM('Reversible Credits'!$B$22:CR121)-CS43)&lt;0,0,(SUM('Reversible Credits'!$B$22:CR121)-SUM($C$43:CS43))))</f>
        <v/>
      </c>
      <c r="CT58" s="100" t="str">
        <f>IF(ISBLANK(CT13),"",IF((SUM('Reversible Credits'!$B$22:CS121)-CT43)&lt;0,0,(SUM('Reversible Credits'!$B$22:CS121)-SUM($C$43:CT43))))</f>
        <v/>
      </c>
      <c r="CU58" s="100" t="str">
        <f>IF(ISBLANK(CU13),"",IF((SUM('Reversible Credits'!$B$22:CT121)-CU43)&lt;0,0,(SUM('Reversible Credits'!$B$22:CT121)-SUM($C$43:CU43))))</f>
        <v/>
      </c>
      <c r="CV58" s="100" t="str">
        <f>IF(ISBLANK(CV13),"",IF((SUM('Reversible Credits'!$B$22:CU121)-CV43)&lt;0,0,(SUM('Reversible Credits'!$B$22:CU121)-SUM($C$43:CV43))))</f>
        <v/>
      </c>
      <c r="CW58" s="100" t="str">
        <f>IF(ISBLANK(CW13),"",IF((SUM('Reversible Credits'!$B$22:CV121)-CW43)&lt;0,0,(SUM('Reversible Credits'!$B$22:CV121)-SUM($C$43:CW43))))</f>
        <v/>
      </c>
      <c r="CX58" s="100" t="str">
        <f>IF(ISBLANK(CX13),"",IF((SUM('Reversible Credits'!$B$22:CW121)-CX43)&lt;0,0,(SUM('Reversible Credits'!$B$22:CW121)-SUM($C$43:CX43))))</f>
        <v/>
      </c>
      <c r="CY58" s="138"/>
      <c r="CZ58" s="40" t="s">
        <v>129</v>
      </c>
      <c r="DA58" s="139"/>
      <c r="DB58" s="96"/>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row>
    <row r="59" spans="1:193" s="109" customFormat="1" ht="35.25" customHeight="1" x14ac:dyDescent="0.25">
      <c r="A59" s="86" t="s">
        <v>130</v>
      </c>
      <c r="B59" s="137"/>
      <c r="C59" s="100">
        <f>IF(C13&lt;B12,C23*C49*0.01,0)</f>
        <v>0</v>
      </c>
      <c r="D59" s="100">
        <f t="shared" ref="D59:AI59" si="126">IF(ISBLANK(D13),"",IF(D13&lt;C13,(D13-C13)*C49*0.01,0))</f>
        <v>0</v>
      </c>
      <c r="E59" s="100">
        <f t="shared" si="126"/>
        <v>0</v>
      </c>
      <c r="F59" s="100" t="str">
        <f t="shared" si="126"/>
        <v/>
      </c>
      <c r="G59" s="100" t="str">
        <f t="shared" si="126"/>
        <v/>
      </c>
      <c r="H59" s="100" t="str">
        <f t="shared" si="126"/>
        <v/>
      </c>
      <c r="I59" s="100" t="str">
        <f t="shared" si="126"/>
        <v/>
      </c>
      <c r="J59" s="100" t="str">
        <f t="shared" si="126"/>
        <v/>
      </c>
      <c r="K59" s="100" t="str">
        <f t="shared" si="126"/>
        <v/>
      </c>
      <c r="L59" s="100" t="str">
        <f t="shared" si="126"/>
        <v/>
      </c>
      <c r="M59" s="100" t="str">
        <f t="shared" si="126"/>
        <v/>
      </c>
      <c r="N59" s="100" t="str">
        <f t="shared" si="126"/>
        <v/>
      </c>
      <c r="O59" s="100" t="str">
        <f t="shared" si="126"/>
        <v/>
      </c>
      <c r="P59" s="100" t="str">
        <f t="shared" si="126"/>
        <v/>
      </c>
      <c r="Q59" s="100" t="str">
        <f t="shared" si="126"/>
        <v/>
      </c>
      <c r="R59" s="100" t="str">
        <f t="shared" si="126"/>
        <v/>
      </c>
      <c r="S59" s="100" t="str">
        <f t="shared" si="126"/>
        <v/>
      </c>
      <c r="T59" s="100" t="str">
        <f t="shared" si="126"/>
        <v/>
      </c>
      <c r="U59" s="100" t="str">
        <f t="shared" si="126"/>
        <v/>
      </c>
      <c r="V59" s="100" t="str">
        <f t="shared" si="126"/>
        <v/>
      </c>
      <c r="W59" s="100" t="str">
        <f t="shared" si="126"/>
        <v/>
      </c>
      <c r="X59" s="100" t="str">
        <f t="shared" si="126"/>
        <v/>
      </c>
      <c r="Y59" s="100" t="str">
        <f t="shared" si="126"/>
        <v/>
      </c>
      <c r="Z59" s="100" t="str">
        <f t="shared" si="126"/>
        <v/>
      </c>
      <c r="AA59" s="100" t="str">
        <f t="shared" si="126"/>
        <v/>
      </c>
      <c r="AB59" s="100" t="str">
        <f t="shared" si="126"/>
        <v/>
      </c>
      <c r="AC59" s="100" t="str">
        <f t="shared" si="126"/>
        <v/>
      </c>
      <c r="AD59" s="100" t="str">
        <f t="shared" si="126"/>
        <v/>
      </c>
      <c r="AE59" s="100" t="str">
        <f t="shared" si="126"/>
        <v/>
      </c>
      <c r="AF59" s="100" t="str">
        <f t="shared" si="126"/>
        <v/>
      </c>
      <c r="AG59" s="100" t="str">
        <f t="shared" si="126"/>
        <v/>
      </c>
      <c r="AH59" s="100" t="str">
        <f t="shared" si="126"/>
        <v/>
      </c>
      <c r="AI59" s="100" t="str">
        <f t="shared" si="126"/>
        <v/>
      </c>
      <c r="AJ59" s="100" t="str">
        <f t="shared" ref="AJ59:BO59" si="127">IF(ISBLANK(AJ13),"",IF(AJ13&lt;AI13,(AJ13-AI13)*AI49*0.01,0))</f>
        <v/>
      </c>
      <c r="AK59" s="100" t="str">
        <f t="shared" si="127"/>
        <v/>
      </c>
      <c r="AL59" s="100" t="str">
        <f t="shared" si="127"/>
        <v/>
      </c>
      <c r="AM59" s="100" t="str">
        <f t="shared" si="127"/>
        <v/>
      </c>
      <c r="AN59" s="100" t="str">
        <f t="shared" si="127"/>
        <v/>
      </c>
      <c r="AO59" s="100" t="str">
        <f t="shared" si="127"/>
        <v/>
      </c>
      <c r="AP59" s="100" t="str">
        <f t="shared" si="127"/>
        <v/>
      </c>
      <c r="AQ59" s="100" t="str">
        <f t="shared" si="127"/>
        <v/>
      </c>
      <c r="AR59" s="100" t="str">
        <f t="shared" si="127"/>
        <v/>
      </c>
      <c r="AS59" s="100" t="str">
        <f t="shared" si="127"/>
        <v/>
      </c>
      <c r="AT59" s="100" t="str">
        <f t="shared" si="127"/>
        <v/>
      </c>
      <c r="AU59" s="100" t="str">
        <f t="shared" si="127"/>
        <v/>
      </c>
      <c r="AV59" s="100" t="str">
        <f t="shared" si="127"/>
        <v/>
      </c>
      <c r="AW59" s="100" t="str">
        <f t="shared" si="127"/>
        <v/>
      </c>
      <c r="AX59" s="100" t="str">
        <f t="shared" si="127"/>
        <v/>
      </c>
      <c r="AY59" s="100" t="str">
        <f t="shared" si="127"/>
        <v/>
      </c>
      <c r="AZ59" s="100" t="str">
        <f t="shared" si="127"/>
        <v/>
      </c>
      <c r="BA59" s="100" t="str">
        <f t="shared" si="127"/>
        <v/>
      </c>
      <c r="BB59" s="100" t="str">
        <f t="shared" si="127"/>
        <v/>
      </c>
      <c r="BC59" s="100" t="str">
        <f t="shared" si="127"/>
        <v/>
      </c>
      <c r="BD59" s="100" t="str">
        <f t="shared" si="127"/>
        <v/>
      </c>
      <c r="BE59" s="100" t="str">
        <f t="shared" si="127"/>
        <v/>
      </c>
      <c r="BF59" s="100" t="str">
        <f t="shared" si="127"/>
        <v/>
      </c>
      <c r="BG59" s="100" t="str">
        <f t="shared" si="127"/>
        <v/>
      </c>
      <c r="BH59" s="100" t="str">
        <f t="shared" si="127"/>
        <v/>
      </c>
      <c r="BI59" s="100" t="str">
        <f t="shared" si="127"/>
        <v/>
      </c>
      <c r="BJ59" s="100" t="str">
        <f t="shared" si="127"/>
        <v/>
      </c>
      <c r="BK59" s="100" t="str">
        <f t="shared" si="127"/>
        <v/>
      </c>
      <c r="BL59" s="100" t="str">
        <f t="shared" si="127"/>
        <v/>
      </c>
      <c r="BM59" s="100" t="str">
        <f t="shared" si="127"/>
        <v/>
      </c>
      <c r="BN59" s="100" t="str">
        <f t="shared" si="127"/>
        <v/>
      </c>
      <c r="BO59" s="100" t="str">
        <f t="shared" si="127"/>
        <v/>
      </c>
      <c r="BP59" s="100" t="str">
        <f t="shared" ref="BP59:CX59" si="128">IF(ISBLANK(BP13),"",IF(BP13&lt;BO13,(BP13-BO13)*BO49*0.01,0))</f>
        <v/>
      </c>
      <c r="BQ59" s="100" t="str">
        <f t="shared" si="128"/>
        <v/>
      </c>
      <c r="BR59" s="100" t="str">
        <f t="shared" si="128"/>
        <v/>
      </c>
      <c r="BS59" s="100" t="str">
        <f t="shared" si="128"/>
        <v/>
      </c>
      <c r="BT59" s="100" t="str">
        <f t="shared" si="128"/>
        <v/>
      </c>
      <c r="BU59" s="100" t="str">
        <f t="shared" si="128"/>
        <v/>
      </c>
      <c r="BV59" s="100" t="str">
        <f t="shared" si="128"/>
        <v/>
      </c>
      <c r="BW59" s="100" t="str">
        <f t="shared" si="128"/>
        <v/>
      </c>
      <c r="BX59" s="100" t="str">
        <f t="shared" si="128"/>
        <v/>
      </c>
      <c r="BY59" s="100" t="str">
        <f t="shared" si="128"/>
        <v/>
      </c>
      <c r="BZ59" s="100" t="str">
        <f t="shared" si="128"/>
        <v/>
      </c>
      <c r="CA59" s="100" t="str">
        <f t="shared" si="128"/>
        <v/>
      </c>
      <c r="CB59" s="100" t="str">
        <f t="shared" si="128"/>
        <v/>
      </c>
      <c r="CC59" s="100" t="str">
        <f t="shared" si="128"/>
        <v/>
      </c>
      <c r="CD59" s="100" t="str">
        <f t="shared" si="128"/>
        <v/>
      </c>
      <c r="CE59" s="100" t="str">
        <f t="shared" si="128"/>
        <v/>
      </c>
      <c r="CF59" s="100" t="str">
        <f t="shared" si="128"/>
        <v/>
      </c>
      <c r="CG59" s="100" t="str">
        <f t="shared" si="128"/>
        <v/>
      </c>
      <c r="CH59" s="100" t="str">
        <f t="shared" si="128"/>
        <v/>
      </c>
      <c r="CI59" s="100" t="str">
        <f t="shared" si="128"/>
        <v/>
      </c>
      <c r="CJ59" s="100" t="str">
        <f t="shared" si="128"/>
        <v/>
      </c>
      <c r="CK59" s="100" t="str">
        <f t="shared" si="128"/>
        <v/>
      </c>
      <c r="CL59" s="100" t="str">
        <f t="shared" si="128"/>
        <v/>
      </c>
      <c r="CM59" s="100" t="str">
        <f t="shared" si="128"/>
        <v/>
      </c>
      <c r="CN59" s="100" t="str">
        <f t="shared" si="128"/>
        <v/>
      </c>
      <c r="CO59" s="100" t="str">
        <f t="shared" si="128"/>
        <v/>
      </c>
      <c r="CP59" s="100" t="str">
        <f t="shared" si="128"/>
        <v/>
      </c>
      <c r="CQ59" s="100" t="str">
        <f t="shared" si="128"/>
        <v/>
      </c>
      <c r="CR59" s="100" t="str">
        <f t="shared" si="128"/>
        <v/>
      </c>
      <c r="CS59" s="100" t="str">
        <f t="shared" si="128"/>
        <v/>
      </c>
      <c r="CT59" s="100" t="str">
        <f t="shared" si="128"/>
        <v/>
      </c>
      <c r="CU59" s="100" t="str">
        <f t="shared" si="128"/>
        <v/>
      </c>
      <c r="CV59" s="100" t="str">
        <f t="shared" si="128"/>
        <v/>
      </c>
      <c r="CW59" s="100" t="str">
        <f t="shared" si="128"/>
        <v/>
      </c>
      <c r="CX59" s="100" t="str">
        <f t="shared" si="128"/>
        <v/>
      </c>
      <c r="CY59" s="138"/>
      <c r="CZ59" s="40" t="s">
        <v>131</v>
      </c>
      <c r="DA59" s="139"/>
      <c r="DB59" s="96"/>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row>
    <row r="60" spans="1:193" s="5" customFormat="1" ht="39" customHeight="1" x14ac:dyDescent="0.25">
      <c r="A60" s="204" t="s">
        <v>132</v>
      </c>
      <c r="B60" s="204"/>
      <c r="C60" s="84"/>
      <c r="D60" s="84"/>
      <c r="E60" s="84"/>
      <c r="F60" s="84"/>
      <c r="G60" s="84"/>
      <c r="H60" s="84"/>
      <c r="I60" s="84"/>
      <c r="J60" s="84"/>
      <c r="K60" s="205"/>
      <c r="L60" s="205"/>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14"/>
      <c r="DA60" s="85"/>
      <c r="DB60" s="27"/>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2" customFormat="1" ht="48.75" customHeight="1" x14ac:dyDescent="0.25">
      <c r="A61" s="38" t="s">
        <v>133</v>
      </c>
      <c r="B61" s="72"/>
      <c r="C61" s="100">
        <f t="shared" ref="C61:AH61" si="129">C45-C51</f>
        <v>0</v>
      </c>
      <c r="D61" s="100">
        <f t="shared" si="129"/>
        <v>0</v>
      </c>
      <c r="E61" s="100">
        <f>E45-E51</f>
        <v>0</v>
      </c>
      <c r="F61" s="100">
        <f>F45-F51</f>
        <v>0</v>
      </c>
      <c r="G61" s="100">
        <f t="shared" si="129"/>
        <v>0</v>
      </c>
      <c r="H61" s="100">
        <f t="shared" si="129"/>
        <v>0</v>
      </c>
      <c r="I61" s="100">
        <f t="shared" si="129"/>
        <v>0</v>
      </c>
      <c r="J61" s="100">
        <f t="shared" si="129"/>
        <v>0</v>
      </c>
      <c r="K61" s="100">
        <f t="shared" si="129"/>
        <v>0</v>
      </c>
      <c r="L61" s="100">
        <f t="shared" si="129"/>
        <v>0</v>
      </c>
      <c r="M61" s="100">
        <f t="shared" si="129"/>
        <v>0</v>
      </c>
      <c r="N61" s="100">
        <f t="shared" si="129"/>
        <v>0</v>
      </c>
      <c r="O61" s="100">
        <f t="shared" si="129"/>
        <v>0</v>
      </c>
      <c r="P61" s="100">
        <f t="shared" si="129"/>
        <v>0</v>
      </c>
      <c r="Q61" s="100">
        <f t="shared" si="129"/>
        <v>0</v>
      </c>
      <c r="R61" s="100">
        <f t="shared" si="129"/>
        <v>0</v>
      </c>
      <c r="S61" s="100">
        <f t="shared" si="129"/>
        <v>0</v>
      </c>
      <c r="T61" s="100">
        <f t="shared" si="129"/>
        <v>0</v>
      </c>
      <c r="U61" s="100">
        <f t="shared" si="129"/>
        <v>0</v>
      </c>
      <c r="V61" s="100">
        <f t="shared" si="129"/>
        <v>0</v>
      </c>
      <c r="W61" s="100">
        <f t="shared" si="129"/>
        <v>0</v>
      </c>
      <c r="X61" s="100">
        <f t="shared" si="129"/>
        <v>0</v>
      </c>
      <c r="Y61" s="100">
        <f t="shared" si="129"/>
        <v>0</v>
      </c>
      <c r="Z61" s="100">
        <f t="shared" si="129"/>
        <v>0</v>
      </c>
      <c r="AA61" s="100">
        <f t="shared" si="129"/>
        <v>0</v>
      </c>
      <c r="AB61" s="100">
        <f t="shared" si="129"/>
        <v>0</v>
      </c>
      <c r="AC61" s="100">
        <f t="shared" si="129"/>
        <v>0</v>
      </c>
      <c r="AD61" s="100">
        <f t="shared" si="129"/>
        <v>0</v>
      </c>
      <c r="AE61" s="100">
        <f t="shared" si="129"/>
        <v>0</v>
      </c>
      <c r="AF61" s="100">
        <f t="shared" si="129"/>
        <v>0</v>
      </c>
      <c r="AG61" s="100">
        <f t="shared" si="129"/>
        <v>0</v>
      </c>
      <c r="AH61" s="100">
        <f t="shared" si="129"/>
        <v>0</v>
      </c>
      <c r="AI61" s="100">
        <f t="shared" ref="AI61:BN61" si="130">AI45-AI51</f>
        <v>0</v>
      </c>
      <c r="AJ61" s="100">
        <f t="shared" si="130"/>
        <v>0</v>
      </c>
      <c r="AK61" s="100">
        <f t="shared" si="130"/>
        <v>0</v>
      </c>
      <c r="AL61" s="100">
        <f t="shared" si="130"/>
        <v>0</v>
      </c>
      <c r="AM61" s="100">
        <f t="shared" si="130"/>
        <v>0</v>
      </c>
      <c r="AN61" s="100">
        <f t="shared" si="130"/>
        <v>0</v>
      </c>
      <c r="AO61" s="100">
        <f t="shared" si="130"/>
        <v>0</v>
      </c>
      <c r="AP61" s="100">
        <f t="shared" si="130"/>
        <v>0</v>
      </c>
      <c r="AQ61" s="100">
        <f t="shared" si="130"/>
        <v>0</v>
      </c>
      <c r="AR61" s="100">
        <f t="shared" si="130"/>
        <v>0</v>
      </c>
      <c r="AS61" s="100">
        <f t="shared" si="130"/>
        <v>0</v>
      </c>
      <c r="AT61" s="100">
        <f t="shared" si="130"/>
        <v>0</v>
      </c>
      <c r="AU61" s="100">
        <f t="shared" si="130"/>
        <v>0</v>
      </c>
      <c r="AV61" s="100">
        <f t="shared" si="130"/>
        <v>0</v>
      </c>
      <c r="AW61" s="100">
        <f t="shared" si="130"/>
        <v>0</v>
      </c>
      <c r="AX61" s="100">
        <f t="shared" si="130"/>
        <v>0</v>
      </c>
      <c r="AY61" s="100">
        <f t="shared" si="130"/>
        <v>0</v>
      </c>
      <c r="AZ61" s="100">
        <f t="shared" si="130"/>
        <v>0</v>
      </c>
      <c r="BA61" s="100">
        <f t="shared" si="130"/>
        <v>0</v>
      </c>
      <c r="BB61" s="100">
        <f t="shared" si="130"/>
        <v>0</v>
      </c>
      <c r="BC61" s="100">
        <f t="shared" si="130"/>
        <v>0</v>
      </c>
      <c r="BD61" s="100">
        <f t="shared" si="130"/>
        <v>0</v>
      </c>
      <c r="BE61" s="100">
        <f t="shared" si="130"/>
        <v>0</v>
      </c>
      <c r="BF61" s="100">
        <f t="shared" si="130"/>
        <v>0</v>
      </c>
      <c r="BG61" s="100">
        <f t="shared" si="130"/>
        <v>0</v>
      </c>
      <c r="BH61" s="100">
        <f t="shared" si="130"/>
        <v>0</v>
      </c>
      <c r="BI61" s="100">
        <f t="shared" si="130"/>
        <v>0</v>
      </c>
      <c r="BJ61" s="100">
        <f t="shared" si="130"/>
        <v>0</v>
      </c>
      <c r="BK61" s="100">
        <f t="shared" si="130"/>
        <v>0</v>
      </c>
      <c r="BL61" s="100">
        <f t="shared" si="130"/>
        <v>0</v>
      </c>
      <c r="BM61" s="100">
        <f t="shared" si="130"/>
        <v>0</v>
      </c>
      <c r="BN61" s="100">
        <f t="shared" si="130"/>
        <v>0</v>
      </c>
      <c r="BO61" s="100">
        <f t="shared" ref="BO61:CX61" si="131">BO45-BO51</f>
        <v>0</v>
      </c>
      <c r="BP61" s="100">
        <f t="shared" si="131"/>
        <v>0</v>
      </c>
      <c r="BQ61" s="100">
        <f t="shared" si="131"/>
        <v>0</v>
      </c>
      <c r="BR61" s="100">
        <f t="shared" si="131"/>
        <v>0</v>
      </c>
      <c r="BS61" s="100">
        <f t="shared" si="131"/>
        <v>0</v>
      </c>
      <c r="BT61" s="100">
        <f t="shared" si="131"/>
        <v>0</v>
      </c>
      <c r="BU61" s="100">
        <f t="shared" si="131"/>
        <v>0</v>
      </c>
      <c r="BV61" s="100">
        <f t="shared" si="131"/>
        <v>0</v>
      </c>
      <c r="BW61" s="100">
        <f t="shared" si="131"/>
        <v>0</v>
      </c>
      <c r="BX61" s="100">
        <f t="shared" si="131"/>
        <v>0</v>
      </c>
      <c r="BY61" s="100">
        <f t="shared" si="131"/>
        <v>0</v>
      </c>
      <c r="BZ61" s="100">
        <f t="shared" si="131"/>
        <v>0</v>
      </c>
      <c r="CA61" s="100">
        <f t="shared" si="131"/>
        <v>0</v>
      </c>
      <c r="CB61" s="100">
        <f t="shared" si="131"/>
        <v>0</v>
      </c>
      <c r="CC61" s="100">
        <f t="shared" si="131"/>
        <v>0</v>
      </c>
      <c r="CD61" s="100">
        <f t="shared" si="131"/>
        <v>0</v>
      </c>
      <c r="CE61" s="100">
        <f t="shared" si="131"/>
        <v>0</v>
      </c>
      <c r="CF61" s="100">
        <f t="shared" si="131"/>
        <v>0</v>
      </c>
      <c r="CG61" s="100">
        <f t="shared" si="131"/>
        <v>0</v>
      </c>
      <c r="CH61" s="100">
        <f t="shared" si="131"/>
        <v>0</v>
      </c>
      <c r="CI61" s="100">
        <f t="shared" si="131"/>
        <v>0</v>
      </c>
      <c r="CJ61" s="100">
        <f t="shared" si="131"/>
        <v>0</v>
      </c>
      <c r="CK61" s="100">
        <f t="shared" si="131"/>
        <v>0</v>
      </c>
      <c r="CL61" s="100">
        <f t="shared" si="131"/>
        <v>0</v>
      </c>
      <c r="CM61" s="100">
        <f t="shared" si="131"/>
        <v>0</v>
      </c>
      <c r="CN61" s="100">
        <f t="shared" si="131"/>
        <v>0</v>
      </c>
      <c r="CO61" s="100">
        <f t="shared" si="131"/>
        <v>0</v>
      </c>
      <c r="CP61" s="100">
        <f t="shared" si="131"/>
        <v>0</v>
      </c>
      <c r="CQ61" s="100">
        <f t="shared" si="131"/>
        <v>0</v>
      </c>
      <c r="CR61" s="100">
        <f t="shared" si="131"/>
        <v>0</v>
      </c>
      <c r="CS61" s="100">
        <f t="shared" si="131"/>
        <v>0</v>
      </c>
      <c r="CT61" s="100">
        <f t="shared" si="131"/>
        <v>0</v>
      </c>
      <c r="CU61" s="100">
        <f t="shared" si="131"/>
        <v>0</v>
      </c>
      <c r="CV61" s="100">
        <f t="shared" si="131"/>
        <v>0</v>
      </c>
      <c r="CW61" s="100">
        <f t="shared" si="131"/>
        <v>0</v>
      </c>
      <c r="CX61" s="100">
        <f t="shared" si="131"/>
        <v>0</v>
      </c>
      <c r="CY61" s="101"/>
      <c r="CZ61" s="130" t="s">
        <v>134</v>
      </c>
      <c r="DA61" s="69">
        <v>5.5</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2" customFormat="1" ht="48.75" customHeight="1" x14ac:dyDescent="0.25">
      <c r="A62" s="86" t="s">
        <v>135</v>
      </c>
      <c r="B62" s="103"/>
      <c r="C62" s="104">
        <f>C61</f>
        <v>0</v>
      </c>
      <c r="D62" s="104">
        <f t="shared" ref="D62:AI62" si="132">(D61+C62)-D54</f>
        <v>0</v>
      </c>
      <c r="E62" s="104">
        <f t="shared" si="132"/>
        <v>0</v>
      </c>
      <c r="F62" s="104">
        <f t="shared" si="132"/>
        <v>0</v>
      </c>
      <c r="G62" s="104">
        <f t="shared" si="132"/>
        <v>0</v>
      </c>
      <c r="H62" s="104">
        <f t="shared" si="132"/>
        <v>0</v>
      </c>
      <c r="I62" s="104">
        <f t="shared" si="132"/>
        <v>0</v>
      </c>
      <c r="J62" s="104">
        <f t="shared" si="132"/>
        <v>0</v>
      </c>
      <c r="K62" s="104">
        <f t="shared" si="132"/>
        <v>0</v>
      </c>
      <c r="L62" s="104">
        <f t="shared" si="132"/>
        <v>0</v>
      </c>
      <c r="M62" s="104">
        <f t="shared" si="132"/>
        <v>0</v>
      </c>
      <c r="N62" s="104">
        <f t="shared" si="132"/>
        <v>0</v>
      </c>
      <c r="O62" s="104">
        <f t="shared" si="132"/>
        <v>0</v>
      </c>
      <c r="P62" s="104">
        <f t="shared" si="132"/>
        <v>0</v>
      </c>
      <c r="Q62" s="104">
        <f t="shared" si="132"/>
        <v>0</v>
      </c>
      <c r="R62" s="104">
        <f t="shared" si="132"/>
        <v>0</v>
      </c>
      <c r="S62" s="104">
        <f t="shared" si="132"/>
        <v>0</v>
      </c>
      <c r="T62" s="104">
        <f t="shared" si="132"/>
        <v>0</v>
      </c>
      <c r="U62" s="104">
        <f t="shared" si="132"/>
        <v>0</v>
      </c>
      <c r="V62" s="104">
        <f t="shared" si="132"/>
        <v>0</v>
      </c>
      <c r="W62" s="104">
        <f t="shared" si="132"/>
        <v>0</v>
      </c>
      <c r="X62" s="104">
        <f t="shared" si="132"/>
        <v>0</v>
      </c>
      <c r="Y62" s="104">
        <f t="shared" si="132"/>
        <v>0</v>
      </c>
      <c r="Z62" s="104">
        <f t="shared" si="132"/>
        <v>0</v>
      </c>
      <c r="AA62" s="104">
        <f t="shared" si="132"/>
        <v>0</v>
      </c>
      <c r="AB62" s="104">
        <f t="shared" si="132"/>
        <v>0</v>
      </c>
      <c r="AC62" s="104">
        <f t="shared" si="132"/>
        <v>0</v>
      </c>
      <c r="AD62" s="104">
        <f t="shared" si="132"/>
        <v>0</v>
      </c>
      <c r="AE62" s="104">
        <f t="shared" si="132"/>
        <v>0</v>
      </c>
      <c r="AF62" s="104">
        <f t="shared" si="132"/>
        <v>0</v>
      </c>
      <c r="AG62" s="104">
        <f t="shared" si="132"/>
        <v>0</v>
      </c>
      <c r="AH62" s="104">
        <f t="shared" si="132"/>
        <v>0</v>
      </c>
      <c r="AI62" s="104">
        <f t="shared" si="132"/>
        <v>0</v>
      </c>
      <c r="AJ62" s="104">
        <f t="shared" ref="AJ62:BO62" si="133">(AJ61+AI62)-AJ54</f>
        <v>0</v>
      </c>
      <c r="AK62" s="104">
        <f t="shared" si="133"/>
        <v>0</v>
      </c>
      <c r="AL62" s="104">
        <f t="shared" si="133"/>
        <v>0</v>
      </c>
      <c r="AM62" s="104">
        <f t="shared" si="133"/>
        <v>0</v>
      </c>
      <c r="AN62" s="104">
        <f t="shared" si="133"/>
        <v>0</v>
      </c>
      <c r="AO62" s="104">
        <f t="shared" si="133"/>
        <v>0</v>
      </c>
      <c r="AP62" s="104">
        <f t="shared" si="133"/>
        <v>0</v>
      </c>
      <c r="AQ62" s="104">
        <f t="shared" si="133"/>
        <v>0</v>
      </c>
      <c r="AR62" s="104">
        <f t="shared" si="133"/>
        <v>0</v>
      </c>
      <c r="AS62" s="104">
        <f t="shared" si="133"/>
        <v>0</v>
      </c>
      <c r="AT62" s="104">
        <f t="shared" si="133"/>
        <v>0</v>
      </c>
      <c r="AU62" s="104">
        <f t="shared" si="133"/>
        <v>0</v>
      </c>
      <c r="AV62" s="104">
        <f t="shared" si="133"/>
        <v>0</v>
      </c>
      <c r="AW62" s="104">
        <f t="shared" si="133"/>
        <v>0</v>
      </c>
      <c r="AX62" s="104">
        <f t="shared" si="133"/>
        <v>0</v>
      </c>
      <c r="AY62" s="104">
        <f t="shared" si="133"/>
        <v>0</v>
      </c>
      <c r="AZ62" s="104">
        <f t="shared" si="133"/>
        <v>0</v>
      </c>
      <c r="BA62" s="104">
        <f t="shared" si="133"/>
        <v>0</v>
      </c>
      <c r="BB62" s="104">
        <f t="shared" si="133"/>
        <v>0</v>
      </c>
      <c r="BC62" s="104">
        <f t="shared" si="133"/>
        <v>0</v>
      </c>
      <c r="BD62" s="104">
        <f t="shared" si="133"/>
        <v>0</v>
      </c>
      <c r="BE62" s="104">
        <f t="shared" si="133"/>
        <v>0</v>
      </c>
      <c r="BF62" s="104">
        <f t="shared" si="133"/>
        <v>0</v>
      </c>
      <c r="BG62" s="104">
        <f t="shared" si="133"/>
        <v>0</v>
      </c>
      <c r="BH62" s="104">
        <f t="shared" si="133"/>
        <v>0</v>
      </c>
      <c r="BI62" s="104">
        <f t="shared" si="133"/>
        <v>0</v>
      </c>
      <c r="BJ62" s="104">
        <f t="shared" si="133"/>
        <v>0</v>
      </c>
      <c r="BK62" s="104">
        <f t="shared" si="133"/>
        <v>0</v>
      </c>
      <c r="BL62" s="104">
        <f t="shared" si="133"/>
        <v>0</v>
      </c>
      <c r="BM62" s="104">
        <f t="shared" si="133"/>
        <v>0</v>
      </c>
      <c r="BN62" s="104">
        <f t="shared" si="133"/>
        <v>0</v>
      </c>
      <c r="BO62" s="104">
        <f t="shared" si="133"/>
        <v>0</v>
      </c>
      <c r="BP62" s="104">
        <f t="shared" ref="BP62:CU62" si="134">(BP61+BO62)-BP54</f>
        <v>0</v>
      </c>
      <c r="BQ62" s="104">
        <f t="shared" si="134"/>
        <v>0</v>
      </c>
      <c r="BR62" s="104">
        <f t="shared" si="134"/>
        <v>0</v>
      </c>
      <c r="BS62" s="104">
        <f t="shared" si="134"/>
        <v>0</v>
      </c>
      <c r="BT62" s="104">
        <f t="shared" si="134"/>
        <v>0</v>
      </c>
      <c r="BU62" s="104">
        <f t="shared" si="134"/>
        <v>0</v>
      </c>
      <c r="BV62" s="104">
        <f t="shared" si="134"/>
        <v>0</v>
      </c>
      <c r="BW62" s="104">
        <f t="shared" si="134"/>
        <v>0</v>
      </c>
      <c r="BX62" s="104">
        <f t="shared" si="134"/>
        <v>0</v>
      </c>
      <c r="BY62" s="104">
        <f t="shared" si="134"/>
        <v>0</v>
      </c>
      <c r="BZ62" s="104">
        <f t="shared" si="134"/>
        <v>0</v>
      </c>
      <c r="CA62" s="104">
        <f t="shared" si="134"/>
        <v>0</v>
      </c>
      <c r="CB62" s="104">
        <f t="shared" si="134"/>
        <v>0</v>
      </c>
      <c r="CC62" s="104">
        <f t="shared" si="134"/>
        <v>0</v>
      </c>
      <c r="CD62" s="104">
        <f t="shared" si="134"/>
        <v>0</v>
      </c>
      <c r="CE62" s="104">
        <f t="shared" si="134"/>
        <v>0</v>
      </c>
      <c r="CF62" s="104">
        <f t="shared" si="134"/>
        <v>0</v>
      </c>
      <c r="CG62" s="104">
        <f t="shared" si="134"/>
        <v>0</v>
      </c>
      <c r="CH62" s="104">
        <f t="shared" si="134"/>
        <v>0</v>
      </c>
      <c r="CI62" s="104">
        <f t="shared" si="134"/>
        <v>0</v>
      </c>
      <c r="CJ62" s="104">
        <f t="shared" si="134"/>
        <v>0</v>
      </c>
      <c r="CK62" s="104">
        <f t="shared" si="134"/>
        <v>0</v>
      </c>
      <c r="CL62" s="104">
        <f t="shared" si="134"/>
        <v>0</v>
      </c>
      <c r="CM62" s="104">
        <f t="shared" si="134"/>
        <v>0</v>
      </c>
      <c r="CN62" s="104">
        <f t="shared" si="134"/>
        <v>0</v>
      </c>
      <c r="CO62" s="104">
        <f t="shared" si="134"/>
        <v>0</v>
      </c>
      <c r="CP62" s="104">
        <f t="shared" si="134"/>
        <v>0</v>
      </c>
      <c r="CQ62" s="104">
        <f t="shared" si="134"/>
        <v>0</v>
      </c>
      <c r="CR62" s="104">
        <f t="shared" si="134"/>
        <v>0</v>
      </c>
      <c r="CS62" s="104">
        <f t="shared" si="134"/>
        <v>0</v>
      </c>
      <c r="CT62" s="104">
        <f t="shared" si="134"/>
        <v>0</v>
      </c>
      <c r="CU62" s="104">
        <f t="shared" si="134"/>
        <v>0</v>
      </c>
      <c r="CV62" s="104">
        <f t="shared" ref="CV62:CX62" si="135">(CV61+CU62)-CV54</f>
        <v>0</v>
      </c>
      <c r="CW62" s="104">
        <f t="shared" si="135"/>
        <v>0</v>
      </c>
      <c r="CX62" s="104">
        <f t="shared" si="135"/>
        <v>0</v>
      </c>
      <c r="CY62" s="101"/>
      <c r="CZ62" s="50" t="s">
        <v>136</v>
      </c>
      <c r="DA62" s="24"/>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5" customFormat="1" ht="52.5" customHeight="1" x14ac:dyDescent="0.25">
      <c r="A63" s="204" t="s">
        <v>137</v>
      </c>
      <c r="B63" s="205"/>
      <c r="C63" s="205"/>
      <c r="D63" s="205"/>
      <c r="E63" s="205"/>
      <c r="F63" s="205"/>
      <c r="G63" s="205"/>
      <c r="H63" s="205"/>
      <c r="I63" s="205"/>
      <c r="J63" s="205"/>
      <c r="K63" s="205"/>
      <c r="L63" s="205"/>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c r="CW63" s="84"/>
      <c r="CX63" s="84"/>
      <c r="CY63" s="84"/>
      <c r="CZ63" s="51"/>
      <c r="DA63" s="85"/>
      <c r="DB63" s="27"/>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5" customFormat="1" ht="27.75" customHeight="1" x14ac:dyDescent="0.25">
      <c r="A64" s="23" t="s">
        <v>138</v>
      </c>
      <c r="B64" s="17">
        <v>30</v>
      </c>
      <c r="C64" s="306">
        <v>0.30859999999999999</v>
      </c>
      <c r="D64" s="306">
        <v>0.30859999999999999</v>
      </c>
      <c r="E64" s="306">
        <v>0.30859999999999999</v>
      </c>
      <c r="F64" s="306"/>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c r="AG64" s="306"/>
      <c r="AH64" s="306"/>
      <c r="AI64" s="306"/>
      <c r="AJ64" s="306"/>
      <c r="AK64" s="306"/>
      <c r="AL64" s="306"/>
      <c r="AM64" s="306"/>
      <c r="AN64" s="306"/>
      <c r="AO64" s="306"/>
      <c r="AP64" s="306"/>
      <c r="AQ64" s="306"/>
      <c r="AR64" s="306"/>
      <c r="AS64" s="306"/>
      <c r="AT64" s="306"/>
      <c r="AU64" s="306"/>
      <c r="AV64" s="306"/>
      <c r="AW64" s="306"/>
      <c r="AX64" s="306"/>
      <c r="AY64" s="306"/>
      <c r="AZ64" s="306"/>
      <c r="BA64" s="306"/>
      <c r="BB64" s="306"/>
      <c r="BC64" s="306"/>
      <c r="BD64" s="306"/>
      <c r="BE64" s="306"/>
      <c r="BF64" s="306"/>
      <c r="BG64" s="306"/>
      <c r="BH64" s="306"/>
      <c r="BI64" s="306"/>
      <c r="BJ64" s="306"/>
      <c r="BK64" s="306"/>
      <c r="BL64" s="306"/>
      <c r="BM64" s="306"/>
      <c r="BN64" s="306"/>
      <c r="BO64" s="306"/>
      <c r="BP64" s="306"/>
      <c r="BQ64" s="306"/>
      <c r="BR64" s="306"/>
      <c r="BS64" s="306"/>
      <c r="BT64" s="306"/>
      <c r="BU64" s="306"/>
      <c r="BV64" s="306"/>
      <c r="BW64" s="306"/>
      <c r="BX64" s="306"/>
      <c r="BY64" s="306"/>
      <c r="BZ64" s="306"/>
      <c r="CA64" s="306"/>
      <c r="CB64" s="306"/>
      <c r="CC64" s="306"/>
      <c r="CD64" s="306"/>
      <c r="CE64" s="306"/>
      <c r="CF64" s="306"/>
      <c r="CG64" s="306"/>
      <c r="CH64" s="306"/>
      <c r="CI64" s="306"/>
      <c r="CJ64" s="306"/>
      <c r="CK64" s="306"/>
      <c r="CL64" s="306"/>
      <c r="CM64" s="306"/>
      <c r="CN64" s="306"/>
      <c r="CO64" s="306"/>
      <c r="CP64" s="306"/>
      <c r="CQ64" s="306"/>
      <c r="CR64" s="306"/>
      <c r="CS64" s="306"/>
      <c r="CT64" s="306"/>
      <c r="CU64" s="306"/>
      <c r="CV64" s="306"/>
      <c r="CW64" s="306"/>
      <c r="CX64" s="306"/>
      <c r="CY64" s="306"/>
      <c r="CZ64" s="81" t="s">
        <v>139</v>
      </c>
      <c r="DA64" s="82" t="s">
        <v>140</v>
      </c>
      <c r="DB64" s="83" t="s">
        <v>141</v>
      </c>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row>
    <row r="65" spans="1:193" s="102" customFormat="1" ht="34.5" customHeight="1" x14ac:dyDescent="0.25">
      <c r="A65" s="38" t="s">
        <v>142</v>
      </c>
      <c r="B65" s="72"/>
      <c r="C65" s="100">
        <f t="shared" ref="C65:AH65" si="136">ROUNDDOWN(IF(C55&gt;0,C64*C56,0),0)</f>
        <v>86087</v>
      </c>
      <c r="D65" s="100">
        <f>ROUNDDOWN(IF(D55&gt;0,D64*D56,0),0)</f>
        <v>109239</v>
      </c>
      <c r="E65" s="100">
        <f t="shared" si="136"/>
        <v>100336</v>
      </c>
      <c r="F65" s="100">
        <f t="shared" si="136"/>
        <v>0</v>
      </c>
      <c r="G65" s="100">
        <f t="shared" si="136"/>
        <v>0</v>
      </c>
      <c r="H65" s="100">
        <f t="shared" si="136"/>
        <v>0</v>
      </c>
      <c r="I65" s="100">
        <f t="shared" si="136"/>
        <v>0</v>
      </c>
      <c r="J65" s="100">
        <f t="shared" si="136"/>
        <v>0</v>
      </c>
      <c r="K65" s="100">
        <f t="shared" si="136"/>
        <v>0</v>
      </c>
      <c r="L65" s="100">
        <f t="shared" si="136"/>
        <v>0</v>
      </c>
      <c r="M65" s="100">
        <f t="shared" si="136"/>
        <v>0</v>
      </c>
      <c r="N65" s="100">
        <f t="shared" si="136"/>
        <v>0</v>
      </c>
      <c r="O65" s="100">
        <f t="shared" si="136"/>
        <v>0</v>
      </c>
      <c r="P65" s="100">
        <f t="shared" si="136"/>
        <v>0</v>
      </c>
      <c r="Q65" s="100">
        <f t="shared" si="136"/>
        <v>0</v>
      </c>
      <c r="R65" s="100">
        <f t="shared" si="136"/>
        <v>0</v>
      </c>
      <c r="S65" s="100">
        <f t="shared" si="136"/>
        <v>0</v>
      </c>
      <c r="T65" s="100">
        <f t="shared" si="136"/>
        <v>0</v>
      </c>
      <c r="U65" s="100">
        <f t="shared" si="136"/>
        <v>0</v>
      </c>
      <c r="V65" s="100">
        <f t="shared" si="136"/>
        <v>0</v>
      </c>
      <c r="W65" s="100">
        <f t="shared" si="136"/>
        <v>0</v>
      </c>
      <c r="X65" s="100">
        <f t="shared" si="136"/>
        <v>0</v>
      </c>
      <c r="Y65" s="100">
        <f t="shared" si="136"/>
        <v>0</v>
      </c>
      <c r="Z65" s="100">
        <f t="shared" si="136"/>
        <v>0</v>
      </c>
      <c r="AA65" s="100">
        <f t="shared" si="136"/>
        <v>0</v>
      </c>
      <c r="AB65" s="100">
        <f t="shared" si="136"/>
        <v>0</v>
      </c>
      <c r="AC65" s="100">
        <f t="shared" si="136"/>
        <v>0</v>
      </c>
      <c r="AD65" s="100">
        <f t="shared" si="136"/>
        <v>0</v>
      </c>
      <c r="AE65" s="100">
        <f t="shared" si="136"/>
        <v>0</v>
      </c>
      <c r="AF65" s="100">
        <f t="shared" si="136"/>
        <v>0</v>
      </c>
      <c r="AG65" s="100">
        <f t="shared" si="136"/>
        <v>0</v>
      </c>
      <c r="AH65" s="100">
        <f t="shared" si="136"/>
        <v>0</v>
      </c>
      <c r="AI65" s="100">
        <f t="shared" ref="AI65:BN65" si="137">ROUNDDOWN(IF(AI55&gt;0,AI64*AI56,0),0)</f>
        <v>0</v>
      </c>
      <c r="AJ65" s="100">
        <f t="shared" si="137"/>
        <v>0</v>
      </c>
      <c r="AK65" s="100">
        <f t="shared" si="137"/>
        <v>0</v>
      </c>
      <c r="AL65" s="100">
        <f t="shared" si="137"/>
        <v>0</v>
      </c>
      <c r="AM65" s="100">
        <f t="shared" si="137"/>
        <v>0</v>
      </c>
      <c r="AN65" s="100">
        <f t="shared" si="137"/>
        <v>0</v>
      </c>
      <c r="AO65" s="100">
        <f t="shared" si="137"/>
        <v>0</v>
      </c>
      <c r="AP65" s="100">
        <f t="shared" si="137"/>
        <v>0</v>
      </c>
      <c r="AQ65" s="100">
        <f t="shared" si="137"/>
        <v>0</v>
      </c>
      <c r="AR65" s="100">
        <f t="shared" si="137"/>
        <v>0</v>
      </c>
      <c r="AS65" s="100">
        <f t="shared" si="137"/>
        <v>0</v>
      </c>
      <c r="AT65" s="100">
        <f t="shared" si="137"/>
        <v>0</v>
      </c>
      <c r="AU65" s="100">
        <f t="shared" si="137"/>
        <v>0</v>
      </c>
      <c r="AV65" s="100">
        <f t="shared" si="137"/>
        <v>0</v>
      </c>
      <c r="AW65" s="100">
        <f t="shared" si="137"/>
        <v>0</v>
      </c>
      <c r="AX65" s="100">
        <f t="shared" si="137"/>
        <v>0</v>
      </c>
      <c r="AY65" s="100">
        <f t="shared" si="137"/>
        <v>0</v>
      </c>
      <c r="AZ65" s="100">
        <f t="shared" si="137"/>
        <v>0</v>
      </c>
      <c r="BA65" s="100">
        <f t="shared" si="137"/>
        <v>0</v>
      </c>
      <c r="BB65" s="100">
        <f t="shared" si="137"/>
        <v>0</v>
      </c>
      <c r="BC65" s="100">
        <f t="shared" si="137"/>
        <v>0</v>
      </c>
      <c r="BD65" s="100">
        <f t="shared" si="137"/>
        <v>0</v>
      </c>
      <c r="BE65" s="100">
        <f t="shared" si="137"/>
        <v>0</v>
      </c>
      <c r="BF65" s="100">
        <f t="shared" si="137"/>
        <v>0</v>
      </c>
      <c r="BG65" s="100">
        <f t="shared" si="137"/>
        <v>0</v>
      </c>
      <c r="BH65" s="100">
        <f t="shared" si="137"/>
        <v>0</v>
      </c>
      <c r="BI65" s="100">
        <f t="shared" si="137"/>
        <v>0</v>
      </c>
      <c r="BJ65" s="100">
        <f t="shared" si="137"/>
        <v>0</v>
      </c>
      <c r="BK65" s="100">
        <f t="shared" si="137"/>
        <v>0</v>
      </c>
      <c r="BL65" s="100">
        <f t="shared" si="137"/>
        <v>0</v>
      </c>
      <c r="BM65" s="100">
        <f t="shared" si="137"/>
        <v>0</v>
      </c>
      <c r="BN65" s="100">
        <f t="shared" si="137"/>
        <v>0</v>
      </c>
      <c r="BO65" s="100">
        <f t="shared" ref="BO65:CT65" si="138">ROUNDDOWN(IF(BO55&gt;0,BO64*BO56,0),0)</f>
        <v>0</v>
      </c>
      <c r="BP65" s="100">
        <f t="shared" si="138"/>
        <v>0</v>
      </c>
      <c r="BQ65" s="100">
        <f t="shared" si="138"/>
        <v>0</v>
      </c>
      <c r="BR65" s="100">
        <f t="shared" si="138"/>
        <v>0</v>
      </c>
      <c r="BS65" s="100">
        <f t="shared" si="138"/>
        <v>0</v>
      </c>
      <c r="BT65" s="100">
        <f t="shared" si="138"/>
        <v>0</v>
      </c>
      <c r="BU65" s="100">
        <f t="shared" si="138"/>
        <v>0</v>
      </c>
      <c r="BV65" s="100">
        <f t="shared" si="138"/>
        <v>0</v>
      </c>
      <c r="BW65" s="100">
        <f t="shared" si="138"/>
        <v>0</v>
      </c>
      <c r="BX65" s="100">
        <f t="shared" si="138"/>
        <v>0</v>
      </c>
      <c r="BY65" s="100">
        <f t="shared" si="138"/>
        <v>0</v>
      </c>
      <c r="BZ65" s="100">
        <f t="shared" si="138"/>
        <v>0</v>
      </c>
      <c r="CA65" s="100">
        <f t="shared" si="138"/>
        <v>0</v>
      </c>
      <c r="CB65" s="100">
        <f t="shared" si="138"/>
        <v>0</v>
      </c>
      <c r="CC65" s="100">
        <f t="shared" si="138"/>
        <v>0</v>
      </c>
      <c r="CD65" s="100">
        <f t="shared" si="138"/>
        <v>0</v>
      </c>
      <c r="CE65" s="100">
        <f t="shared" si="138"/>
        <v>0</v>
      </c>
      <c r="CF65" s="100">
        <f t="shared" si="138"/>
        <v>0</v>
      </c>
      <c r="CG65" s="100">
        <f t="shared" si="138"/>
        <v>0</v>
      </c>
      <c r="CH65" s="100">
        <f t="shared" si="138"/>
        <v>0</v>
      </c>
      <c r="CI65" s="100">
        <f t="shared" si="138"/>
        <v>0</v>
      </c>
      <c r="CJ65" s="100">
        <f t="shared" si="138"/>
        <v>0</v>
      </c>
      <c r="CK65" s="100">
        <f t="shared" si="138"/>
        <v>0</v>
      </c>
      <c r="CL65" s="100">
        <f t="shared" si="138"/>
        <v>0</v>
      </c>
      <c r="CM65" s="100">
        <f t="shared" si="138"/>
        <v>0</v>
      </c>
      <c r="CN65" s="100">
        <f t="shared" si="138"/>
        <v>0</v>
      </c>
      <c r="CO65" s="100">
        <f t="shared" si="138"/>
        <v>0</v>
      </c>
      <c r="CP65" s="100">
        <f t="shared" si="138"/>
        <v>0</v>
      </c>
      <c r="CQ65" s="100">
        <f t="shared" si="138"/>
        <v>0</v>
      </c>
      <c r="CR65" s="100">
        <f t="shared" si="138"/>
        <v>0</v>
      </c>
      <c r="CS65" s="100">
        <f t="shared" si="138"/>
        <v>0</v>
      </c>
      <c r="CT65" s="100">
        <f t="shared" si="138"/>
        <v>0</v>
      </c>
      <c r="CU65" s="100">
        <f t="shared" ref="CU65:CX65" si="139">ROUNDDOWN(IF(CU55&gt;0,CU64*CU56,0),0)</f>
        <v>0</v>
      </c>
      <c r="CV65" s="100">
        <f t="shared" si="139"/>
        <v>0</v>
      </c>
      <c r="CW65" s="100">
        <f t="shared" si="139"/>
        <v>0</v>
      </c>
      <c r="CX65" s="100">
        <f t="shared" si="139"/>
        <v>0</v>
      </c>
      <c r="CY65" s="101"/>
      <c r="CZ65" s="50" t="s">
        <v>143</v>
      </c>
      <c r="DA65" s="69">
        <v>6.2</v>
      </c>
      <c r="DB65" s="24"/>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row>
    <row r="66" spans="1:193" s="102" customFormat="1" ht="30" customHeight="1" x14ac:dyDescent="0.25">
      <c r="A66" s="299" t="s">
        <v>144</v>
      </c>
      <c r="B66" s="103"/>
      <c r="C66" s="104">
        <v>0</v>
      </c>
      <c r="D66" s="104">
        <v>0</v>
      </c>
      <c r="E66" s="104">
        <v>0</v>
      </c>
      <c r="F66" s="104">
        <v>0</v>
      </c>
      <c r="G66" s="104">
        <v>0</v>
      </c>
      <c r="H66" s="104">
        <f>SUM('FA Dividendos'!$B$20:G20)-SUM('FA Dividendos'!G21:G120)</f>
        <v>14640.609999999986</v>
      </c>
      <c r="I66" s="104">
        <v>0</v>
      </c>
      <c r="J66" s="104">
        <v>0</v>
      </c>
      <c r="K66" s="104">
        <v>0</v>
      </c>
      <c r="L66" s="104">
        <v>0</v>
      </c>
      <c r="M66" s="104">
        <v>0</v>
      </c>
      <c r="N66" s="104">
        <f>SUM('FA Dividendos'!$B$20:M20)-SUM('FA Dividendos'!M21:M120)</f>
        <v>32380.329999999958</v>
      </c>
      <c r="O66" s="104">
        <v>0</v>
      </c>
      <c r="P66" s="104">
        <v>0</v>
      </c>
      <c r="Q66" s="104">
        <v>0</v>
      </c>
      <c r="R66" s="104">
        <v>0</v>
      </c>
      <c r="S66" s="104">
        <v>0</v>
      </c>
      <c r="T66" s="104">
        <f>SUM('FA Dividendos'!$B$20:S20)-SUM('FA Dividendos'!S21:S120)</f>
        <v>50120.04999999993</v>
      </c>
      <c r="U66" s="104">
        <v>0</v>
      </c>
      <c r="V66" s="104">
        <v>0</v>
      </c>
      <c r="W66" s="104">
        <v>0</v>
      </c>
      <c r="X66" s="104">
        <v>0</v>
      </c>
      <c r="Y66" s="104">
        <v>0</v>
      </c>
      <c r="Z66" s="104">
        <f>SUM('FA Dividendos'!$B$20:Y20)-SUM('FA Dividendos'!Y21:Y120)</f>
        <v>67859.769999999902</v>
      </c>
      <c r="AA66" s="104">
        <v>0</v>
      </c>
      <c r="AB66" s="104">
        <v>0</v>
      </c>
      <c r="AC66" s="104">
        <v>0</v>
      </c>
      <c r="AD66" s="104">
        <v>0</v>
      </c>
      <c r="AE66" s="104">
        <v>0</v>
      </c>
      <c r="AF66" s="104">
        <f>SUM('FA Dividendos'!$B$20:AE20)-SUM('FA Dividendos'!AE21:AE120)</f>
        <v>85599.489999999903</v>
      </c>
      <c r="AG66" s="104">
        <v>0</v>
      </c>
      <c r="AH66" s="104">
        <v>0</v>
      </c>
      <c r="AI66" s="104">
        <v>0</v>
      </c>
      <c r="AJ66" s="104">
        <v>0</v>
      </c>
      <c r="AK66" s="104">
        <v>0</v>
      </c>
      <c r="AL66" s="104">
        <f>SUM('FA Dividendos'!$B$20:AK20)-SUM('FA Dividendos'!AK21:AK120)</f>
        <v>103339.20999999993</v>
      </c>
      <c r="AM66" s="104">
        <v>0</v>
      </c>
      <c r="AN66" s="104">
        <v>0</v>
      </c>
      <c r="AO66" s="104">
        <v>0</v>
      </c>
      <c r="AP66" s="104">
        <v>0</v>
      </c>
      <c r="AQ66" s="104">
        <v>0</v>
      </c>
      <c r="AR66" s="104">
        <f>SUM('FA Dividendos'!$B$20:AQ20)-SUM('FA Dividendos'!AQ21:AQ120)</f>
        <v>121078.92999999993</v>
      </c>
      <c r="AS66" s="104">
        <v>0</v>
      </c>
      <c r="AT66" s="104">
        <v>0</v>
      </c>
      <c r="AU66" s="104">
        <v>0</v>
      </c>
      <c r="AV66" s="104">
        <v>0</v>
      </c>
      <c r="AW66" s="104">
        <v>0</v>
      </c>
      <c r="AX66" s="104">
        <f>SUM('FA Dividendos'!$B$20:AW20)-SUM('FA Dividendos'!AW21:AW120)</f>
        <v>138818.64999999997</v>
      </c>
      <c r="AY66" s="104">
        <v>0</v>
      </c>
      <c r="AZ66" s="104">
        <v>0</v>
      </c>
      <c r="BA66" s="104">
        <v>0</v>
      </c>
      <c r="BB66" s="104">
        <v>0</v>
      </c>
      <c r="BC66" s="104">
        <v>0</v>
      </c>
      <c r="BD66" s="104">
        <f>SUM('FA Dividendos'!$B$20:BC20)-SUM('FA Dividendos'!BC21:BC120)</f>
        <v>156558.36999999997</v>
      </c>
      <c r="BE66" s="104">
        <v>0</v>
      </c>
      <c r="BF66" s="104">
        <v>0</v>
      </c>
      <c r="BG66" s="104">
        <v>0</v>
      </c>
      <c r="BH66" s="104">
        <v>0</v>
      </c>
      <c r="BI66" s="104">
        <v>0</v>
      </c>
      <c r="BJ66" s="104">
        <f>SUM('FA Dividendos'!$B$20:BI20)-SUM('FA Dividendos'!BI21:BI120)</f>
        <v>174298.09</v>
      </c>
      <c r="BK66" s="104">
        <v>0</v>
      </c>
      <c r="BL66" s="104">
        <v>0</v>
      </c>
      <c r="BM66" s="104">
        <v>0</v>
      </c>
      <c r="BN66" s="104">
        <v>0</v>
      </c>
      <c r="BO66" s="104">
        <v>0</v>
      </c>
      <c r="BP66" s="104">
        <f>SUM('FA Dividendos'!$B$20:BO20)-SUM('FA Dividendos'!BO21:BO120)</f>
        <v>192037.81</v>
      </c>
      <c r="BQ66" s="104">
        <v>0</v>
      </c>
      <c r="BR66" s="104">
        <v>0</v>
      </c>
      <c r="BS66" s="104">
        <v>0</v>
      </c>
      <c r="BT66" s="104">
        <v>0</v>
      </c>
      <c r="BU66" s="104">
        <v>0</v>
      </c>
      <c r="BV66" s="104">
        <f>SUM('FA Dividendos'!$B$20:BU20)-SUM('FA Dividendos'!BU21:BU120)</f>
        <v>209777.52999999997</v>
      </c>
      <c r="BW66" s="104">
        <v>0</v>
      </c>
      <c r="BX66" s="104">
        <v>0</v>
      </c>
      <c r="BY66" s="104">
        <v>0</v>
      </c>
      <c r="BZ66" s="104">
        <v>0</v>
      </c>
      <c r="CA66" s="104">
        <v>0</v>
      </c>
      <c r="CB66" s="104">
        <f>SUM('FA Dividendos'!$B$20:CA20)-SUM('FA Dividendos'!CA21:CA120)</f>
        <v>227517.24999999997</v>
      </c>
      <c r="CC66" s="104">
        <v>0</v>
      </c>
      <c r="CD66" s="104">
        <v>0</v>
      </c>
      <c r="CE66" s="104">
        <v>0</v>
      </c>
      <c r="CF66" s="104">
        <v>0</v>
      </c>
      <c r="CG66" s="104">
        <v>0</v>
      </c>
      <c r="CH66" s="104">
        <f>SUM('FA Dividendos'!$B$20:CG20)-SUM('FA Dividendos'!CG21:CG120)</f>
        <v>245256.96999999997</v>
      </c>
      <c r="CI66" s="104">
        <v>0</v>
      </c>
      <c r="CJ66" s="104">
        <v>0</v>
      </c>
      <c r="CK66" s="104">
        <v>0</v>
      </c>
      <c r="CL66" s="104">
        <v>0</v>
      </c>
      <c r="CM66" s="104">
        <v>0</v>
      </c>
      <c r="CN66" s="104">
        <f>SUM('FA Dividendos'!$B$20:CM20)-SUM('FA Dividendos'!CM21:CM120)</f>
        <v>262996.69</v>
      </c>
      <c r="CO66" s="104">
        <v>0</v>
      </c>
      <c r="CP66" s="104">
        <v>0</v>
      </c>
      <c r="CQ66" s="104">
        <v>0</v>
      </c>
      <c r="CR66" s="104">
        <v>0</v>
      </c>
      <c r="CS66" s="104">
        <v>0</v>
      </c>
      <c r="CT66" s="104">
        <f>SUM('FA Dividendos'!$B$20:CS20)-SUM('FA Dividendos'!CS21:CS120)</f>
        <v>280736.40999999997</v>
      </c>
      <c r="CU66" s="104">
        <v>0</v>
      </c>
      <c r="CV66" s="104">
        <v>0</v>
      </c>
      <c r="CW66" s="104">
        <v>0</v>
      </c>
      <c r="CX66" s="104">
        <v>0</v>
      </c>
      <c r="CY66" s="101"/>
      <c r="CZ66" s="50"/>
      <c r="DA66" s="69"/>
      <c r="DB66" s="24"/>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row>
    <row r="67" spans="1:193" s="102" customFormat="1" ht="29.25" customHeight="1" x14ac:dyDescent="0.25">
      <c r="A67" s="105" t="s">
        <v>145</v>
      </c>
      <c r="B67" s="106"/>
      <c r="C67" s="107">
        <f t="shared" ref="C67:AH67" si="140">ROUNDDOWN(C55-C65+C66,0)</f>
        <v>195693</v>
      </c>
      <c r="D67" s="107">
        <f t="shared" si="140"/>
        <v>248321</v>
      </c>
      <c r="E67" s="107">
        <f t="shared" si="140"/>
        <v>228084</v>
      </c>
      <c r="F67" s="107">
        <f t="shared" si="140"/>
        <v>0</v>
      </c>
      <c r="G67" s="107">
        <f t="shared" si="140"/>
        <v>0</v>
      </c>
      <c r="H67" s="107">
        <f t="shared" si="140"/>
        <v>14640</v>
      </c>
      <c r="I67" s="107">
        <f t="shared" si="140"/>
        <v>0</v>
      </c>
      <c r="J67" s="107">
        <f t="shared" si="140"/>
        <v>0</v>
      </c>
      <c r="K67" s="107">
        <f t="shared" si="140"/>
        <v>0</v>
      </c>
      <c r="L67" s="107">
        <f t="shared" si="140"/>
        <v>0</v>
      </c>
      <c r="M67" s="107">
        <f t="shared" si="140"/>
        <v>0</v>
      </c>
      <c r="N67" s="107">
        <f t="shared" si="140"/>
        <v>32380</v>
      </c>
      <c r="O67" s="107">
        <f t="shared" si="140"/>
        <v>0</v>
      </c>
      <c r="P67" s="107">
        <f t="shared" si="140"/>
        <v>0</v>
      </c>
      <c r="Q67" s="107">
        <f t="shared" si="140"/>
        <v>0</v>
      </c>
      <c r="R67" s="107">
        <f t="shared" si="140"/>
        <v>0</v>
      </c>
      <c r="S67" s="107">
        <f t="shared" si="140"/>
        <v>0</v>
      </c>
      <c r="T67" s="107">
        <f t="shared" si="140"/>
        <v>50120</v>
      </c>
      <c r="U67" s="107">
        <f t="shared" si="140"/>
        <v>0</v>
      </c>
      <c r="V67" s="107">
        <f t="shared" si="140"/>
        <v>0</v>
      </c>
      <c r="W67" s="107">
        <f t="shared" si="140"/>
        <v>0</v>
      </c>
      <c r="X67" s="107">
        <f t="shared" si="140"/>
        <v>0</v>
      </c>
      <c r="Y67" s="107">
        <f t="shared" si="140"/>
        <v>0</v>
      </c>
      <c r="Z67" s="107">
        <f t="shared" si="140"/>
        <v>67859</v>
      </c>
      <c r="AA67" s="107">
        <f t="shared" si="140"/>
        <v>0</v>
      </c>
      <c r="AB67" s="107">
        <f t="shared" si="140"/>
        <v>0</v>
      </c>
      <c r="AC67" s="107">
        <f t="shared" si="140"/>
        <v>0</v>
      </c>
      <c r="AD67" s="107">
        <f t="shared" si="140"/>
        <v>0</v>
      </c>
      <c r="AE67" s="107">
        <f t="shared" si="140"/>
        <v>0</v>
      </c>
      <c r="AF67" s="107">
        <f t="shared" si="140"/>
        <v>85599</v>
      </c>
      <c r="AG67" s="107">
        <f t="shared" si="140"/>
        <v>0</v>
      </c>
      <c r="AH67" s="107">
        <f t="shared" si="140"/>
        <v>0</v>
      </c>
      <c r="AI67" s="107">
        <f t="shared" ref="AI67:BN67" si="141">ROUNDDOWN(AI55-AI65+AI66,0)</f>
        <v>0</v>
      </c>
      <c r="AJ67" s="107">
        <f t="shared" si="141"/>
        <v>0</v>
      </c>
      <c r="AK67" s="107">
        <f t="shared" si="141"/>
        <v>0</v>
      </c>
      <c r="AL67" s="107">
        <f t="shared" si="141"/>
        <v>103339</v>
      </c>
      <c r="AM67" s="107">
        <f t="shared" si="141"/>
        <v>0</v>
      </c>
      <c r="AN67" s="107">
        <f t="shared" si="141"/>
        <v>0</v>
      </c>
      <c r="AO67" s="107">
        <f t="shared" si="141"/>
        <v>0</v>
      </c>
      <c r="AP67" s="107">
        <f t="shared" si="141"/>
        <v>0</v>
      </c>
      <c r="AQ67" s="107">
        <f t="shared" si="141"/>
        <v>0</v>
      </c>
      <c r="AR67" s="107">
        <f t="shared" si="141"/>
        <v>121078</v>
      </c>
      <c r="AS67" s="107">
        <f t="shared" si="141"/>
        <v>0</v>
      </c>
      <c r="AT67" s="107">
        <f t="shared" si="141"/>
        <v>0</v>
      </c>
      <c r="AU67" s="107">
        <f t="shared" si="141"/>
        <v>0</v>
      </c>
      <c r="AV67" s="107">
        <f t="shared" si="141"/>
        <v>0</v>
      </c>
      <c r="AW67" s="107">
        <f t="shared" si="141"/>
        <v>0</v>
      </c>
      <c r="AX67" s="107">
        <f t="shared" si="141"/>
        <v>138818</v>
      </c>
      <c r="AY67" s="107">
        <f t="shared" si="141"/>
        <v>0</v>
      </c>
      <c r="AZ67" s="107">
        <f t="shared" si="141"/>
        <v>0</v>
      </c>
      <c r="BA67" s="107">
        <f t="shared" si="141"/>
        <v>0</v>
      </c>
      <c r="BB67" s="107">
        <f t="shared" si="141"/>
        <v>0</v>
      </c>
      <c r="BC67" s="107">
        <f t="shared" si="141"/>
        <v>0</v>
      </c>
      <c r="BD67" s="107">
        <f t="shared" si="141"/>
        <v>156558</v>
      </c>
      <c r="BE67" s="107">
        <f t="shared" si="141"/>
        <v>0</v>
      </c>
      <c r="BF67" s="107">
        <f t="shared" si="141"/>
        <v>0</v>
      </c>
      <c r="BG67" s="107">
        <f t="shared" si="141"/>
        <v>0</v>
      </c>
      <c r="BH67" s="107">
        <f t="shared" si="141"/>
        <v>0</v>
      </c>
      <c r="BI67" s="107">
        <f t="shared" si="141"/>
        <v>0</v>
      </c>
      <c r="BJ67" s="107">
        <f t="shared" si="141"/>
        <v>174298</v>
      </c>
      <c r="BK67" s="107">
        <f t="shared" si="141"/>
        <v>0</v>
      </c>
      <c r="BL67" s="107">
        <f t="shared" si="141"/>
        <v>0</v>
      </c>
      <c r="BM67" s="107">
        <f t="shared" si="141"/>
        <v>0</v>
      </c>
      <c r="BN67" s="107">
        <f t="shared" si="141"/>
        <v>0</v>
      </c>
      <c r="BO67" s="107">
        <f t="shared" ref="BO67:CT67" si="142">ROUNDDOWN(BO55-BO65+BO66,0)</f>
        <v>0</v>
      </c>
      <c r="BP67" s="107">
        <f t="shared" si="142"/>
        <v>192037</v>
      </c>
      <c r="BQ67" s="107">
        <f t="shared" si="142"/>
        <v>0</v>
      </c>
      <c r="BR67" s="107">
        <f t="shared" si="142"/>
        <v>0</v>
      </c>
      <c r="BS67" s="107">
        <f t="shared" si="142"/>
        <v>0</v>
      </c>
      <c r="BT67" s="107">
        <f t="shared" si="142"/>
        <v>0</v>
      </c>
      <c r="BU67" s="107">
        <f t="shared" si="142"/>
        <v>0</v>
      </c>
      <c r="BV67" s="107">
        <f t="shared" si="142"/>
        <v>209777</v>
      </c>
      <c r="BW67" s="107">
        <f t="shared" si="142"/>
        <v>0</v>
      </c>
      <c r="BX67" s="107">
        <f t="shared" si="142"/>
        <v>0</v>
      </c>
      <c r="BY67" s="107">
        <f t="shared" si="142"/>
        <v>0</v>
      </c>
      <c r="BZ67" s="107">
        <f t="shared" si="142"/>
        <v>0</v>
      </c>
      <c r="CA67" s="107">
        <f t="shared" si="142"/>
        <v>0</v>
      </c>
      <c r="CB67" s="107">
        <f t="shared" si="142"/>
        <v>227517</v>
      </c>
      <c r="CC67" s="107">
        <f t="shared" si="142"/>
        <v>0</v>
      </c>
      <c r="CD67" s="107">
        <f t="shared" si="142"/>
        <v>0</v>
      </c>
      <c r="CE67" s="107">
        <f t="shared" si="142"/>
        <v>0</v>
      </c>
      <c r="CF67" s="107">
        <f t="shared" si="142"/>
        <v>0</v>
      </c>
      <c r="CG67" s="107">
        <f t="shared" si="142"/>
        <v>0</v>
      </c>
      <c r="CH67" s="107">
        <f t="shared" si="142"/>
        <v>245256</v>
      </c>
      <c r="CI67" s="107">
        <f t="shared" si="142"/>
        <v>0</v>
      </c>
      <c r="CJ67" s="107">
        <f t="shared" si="142"/>
        <v>0</v>
      </c>
      <c r="CK67" s="107">
        <f t="shared" si="142"/>
        <v>0</v>
      </c>
      <c r="CL67" s="107">
        <f t="shared" si="142"/>
        <v>0</v>
      </c>
      <c r="CM67" s="107">
        <f t="shared" si="142"/>
        <v>0</v>
      </c>
      <c r="CN67" s="107">
        <f t="shared" si="142"/>
        <v>262996</v>
      </c>
      <c r="CO67" s="107">
        <f t="shared" si="142"/>
        <v>0</v>
      </c>
      <c r="CP67" s="107">
        <f t="shared" si="142"/>
        <v>0</v>
      </c>
      <c r="CQ67" s="107">
        <f t="shared" si="142"/>
        <v>0</v>
      </c>
      <c r="CR67" s="107">
        <f t="shared" si="142"/>
        <v>0</v>
      </c>
      <c r="CS67" s="107">
        <f t="shared" si="142"/>
        <v>0</v>
      </c>
      <c r="CT67" s="107">
        <f t="shared" si="142"/>
        <v>280736</v>
      </c>
      <c r="CU67" s="107">
        <f t="shared" ref="CU67:CX67" si="143">ROUNDDOWN(CU55-CU65+CU66,0)</f>
        <v>0</v>
      </c>
      <c r="CV67" s="107">
        <f t="shared" si="143"/>
        <v>0</v>
      </c>
      <c r="CW67" s="107">
        <f t="shared" si="143"/>
        <v>0</v>
      </c>
      <c r="CX67" s="107">
        <f t="shared" si="143"/>
        <v>0</v>
      </c>
      <c r="CY67" s="101"/>
      <c r="CZ67" s="66" t="s">
        <v>146</v>
      </c>
      <c r="DA67" s="24"/>
      <c r="DB67" s="24"/>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row>
    <row r="68" spans="1:193" s="109" customFormat="1" ht="29.25" customHeight="1" x14ac:dyDescent="0.25">
      <c r="A68" s="92" t="s">
        <v>147</v>
      </c>
      <c r="B68" s="106"/>
      <c r="C68" s="107">
        <f>C67</f>
        <v>195693</v>
      </c>
      <c r="D68" s="107">
        <f t="shared" ref="D68:AI68" si="144">C68+D67</f>
        <v>444014</v>
      </c>
      <c r="E68" s="107">
        <f t="shared" si="144"/>
        <v>672098</v>
      </c>
      <c r="F68" s="107">
        <f t="shared" si="144"/>
        <v>672098</v>
      </c>
      <c r="G68" s="107">
        <f t="shared" si="144"/>
        <v>672098</v>
      </c>
      <c r="H68" s="107">
        <f t="shared" si="144"/>
        <v>686738</v>
      </c>
      <c r="I68" s="107">
        <f t="shared" si="144"/>
        <v>686738</v>
      </c>
      <c r="J68" s="107">
        <f t="shared" si="144"/>
        <v>686738</v>
      </c>
      <c r="K68" s="107">
        <f t="shared" si="144"/>
        <v>686738</v>
      </c>
      <c r="L68" s="107">
        <f t="shared" si="144"/>
        <v>686738</v>
      </c>
      <c r="M68" s="107">
        <f t="shared" si="144"/>
        <v>686738</v>
      </c>
      <c r="N68" s="107">
        <f t="shared" si="144"/>
        <v>719118</v>
      </c>
      <c r="O68" s="107">
        <f t="shared" si="144"/>
        <v>719118</v>
      </c>
      <c r="P68" s="107">
        <f t="shared" si="144"/>
        <v>719118</v>
      </c>
      <c r="Q68" s="107">
        <f t="shared" si="144"/>
        <v>719118</v>
      </c>
      <c r="R68" s="107">
        <f t="shared" si="144"/>
        <v>719118</v>
      </c>
      <c r="S68" s="107">
        <f t="shared" si="144"/>
        <v>719118</v>
      </c>
      <c r="T68" s="107">
        <f t="shared" si="144"/>
        <v>769238</v>
      </c>
      <c r="U68" s="107">
        <f t="shared" si="144"/>
        <v>769238</v>
      </c>
      <c r="V68" s="107">
        <f t="shared" si="144"/>
        <v>769238</v>
      </c>
      <c r="W68" s="107">
        <f t="shared" si="144"/>
        <v>769238</v>
      </c>
      <c r="X68" s="107">
        <f t="shared" si="144"/>
        <v>769238</v>
      </c>
      <c r="Y68" s="107">
        <f t="shared" si="144"/>
        <v>769238</v>
      </c>
      <c r="Z68" s="107">
        <f t="shared" si="144"/>
        <v>837097</v>
      </c>
      <c r="AA68" s="107">
        <f t="shared" si="144"/>
        <v>837097</v>
      </c>
      <c r="AB68" s="107">
        <f t="shared" si="144"/>
        <v>837097</v>
      </c>
      <c r="AC68" s="107">
        <f t="shared" si="144"/>
        <v>837097</v>
      </c>
      <c r="AD68" s="107">
        <f t="shared" si="144"/>
        <v>837097</v>
      </c>
      <c r="AE68" s="107">
        <f t="shared" si="144"/>
        <v>837097</v>
      </c>
      <c r="AF68" s="107">
        <f t="shared" si="144"/>
        <v>922696</v>
      </c>
      <c r="AG68" s="107">
        <f t="shared" si="144"/>
        <v>922696</v>
      </c>
      <c r="AH68" s="107">
        <f t="shared" si="144"/>
        <v>922696</v>
      </c>
      <c r="AI68" s="107">
        <f t="shared" si="144"/>
        <v>922696</v>
      </c>
      <c r="AJ68" s="107">
        <f t="shared" ref="AJ68:BO68" si="145">AI68+AJ67</f>
        <v>922696</v>
      </c>
      <c r="AK68" s="107">
        <f t="shared" si="145"/>
        <v>922696</v>
      </c>
      <c r="AL68" s="107">
        <f t="shared" si="145"/>
        <v>1026035</v>
      </c>
      <c r="AM68" s="107">
        <f t="shared" si="145"/>
        <v>1026035</v>
      </c>
      <c r="AN68" s="107">
        <f t="shared" si="145"/>
        <v>1026035</v>
      </c>
      <c r="AO68" s="107">
        <f t="shared" si="145"/>
        <v>1026035</v>
      </c>
      <c r="AP68" s="107">
        <f t="shared" si="145"/>
        <v>1026035</v>
      </c>
      <c r="AQ68" s="107">
        <f t="shared" si="145"/>
        <v>1026035</v>
      </c>
      <c r="AR68" s="107">
        <f t="shared" si="145"/>
        <v>1147113</v>
      </c>
      <c r="AS68" s="107">
        <f t="shared" si="145"/>
        <v>1147113</v>
      </c>
      <c r="AT68" s="107">
        <f t="shared" si="145"/>
        <v>1147113</v>
      </c>
      <c r="AU68" s="107">
        <f t="shared" si="145"/>
        <v>1147113</v>
      </c>
      <c r="AV68" s="107">
        <f t="shared" si="145"/>
        <v>1147113</v>
      </c>
      <c r="AW68" s="107">
        <f t="shared" si="145"/>
        <v>1147113</v>
      </c>
      <c r="AX68" s="107">
        <f t="shared" si="145"/>
        <v>1285931</v>
      </c>
      <c r="AY68" s="107">
        <f t="shared" si="145"/>
        <v>1285931</v>
      </c>
      <c r="AZ68" s="107">
        <f t="shared" si="145"/>
        <v>1285931</v>
      </c>
      <c r="BA68" s="107">
        <f t="shared" si="145"/>
        <v>1285931</v>
      </c>
      <c r="BB68" s="107">
        <f t="shared" si="145"/>
        <v>1285931</v>
      </c>
      <c r="BC68" s="107">
        <f t="shared" si="145"/>
        <v>1285931</v>
      </c>
      <c r="BD68" s="107">
        <f t="shared" si="145"/>
        <v>1442489</v>
      </c>
      <c r="BE68" s="107">
        <f t="shared" si="145"/>
        <v>1442489</v>
      </c>
      <c r="BF68" s="107">
        <f t="shared" si="145"/>
        <v>1442489</v>
      </c>
      <c r="BG68" s="107">
        <f t="shared" si="145"/>
        <v>1442489</v>
      </c>
      <c r="BH68" s="107">
        <f t="shared" si="145"/>
        <v>1442489</v>
      </c>
      <c r="BI68" s="107">
        <f t="shared" si="145"/>
        <v>1442489</v>
      </c>
      <c r="BJ68" s="107">
        <f t="shared" si="145"/>
        <v>1616787</v>
      </c>
      <c r="BK68" s="107">
        <f t="shared" si="145"/>
        <v>1616787</v>
      </c>
      <c r="BL68" s="107">
        <f t="shared" si="145"/>
        <v>1616787</v>
      </c>
      <c r="BM68" s="107">
        <f t="shared" si="145"/>
        <v>1616787</v>
      </c>
      <c r="BN68" s="107">
        <f t="shared" si="145"/>
        <v>1616787</v>
      </c>
      <c r="BO68" s="107">
        <f t="shared" si="145"/>
        <v>1616787</v>
      </c>
      <c r="BP68" s="107">
        <f t="shared" ref="BP68:CU68" si="146">BO68+BP67</f>
        <v>1808824</v>
      </c>
      <c r="BQ68" s="107">
        <f t="shared" si="146"/>
        <v>1808824</v>
      </c>
      <c r="BR68" s="107">
        <f t="shared" si="146"/>
        <v>1808824</v>
      </c>
      <c r="BS68" s="107">
        <f t="shared" si="146"/>
        <v>1808824</v>
      </c>
      <c r="BT68" s="107">
        <f t="shared" si="146"/>
        <v>1808824</v>
      </c>
      <c r="BU68" s="107">
        <f t="shared" si="146"/>
        <v>1808824</v>
      </c>
      <c r="BV68" s="107">
        <f t="shared" si="146"/>
        <v>2018601</v>
      </c>
      <c r="BW68" s="107">
        <f t="shared" si="146"/>
        <v>2018601</v>
      </c>
      <c r="BX68" s="107">
        <f t="shared" si="146"/>
        <v>2018601</v>
      </c>
      <c r="BY68" s="107">
        <f t="shared" si="146"/>
        <v>2018601</v>
      </c>
      <c r="BZ68" s="107">
        <f t="shared" si="146"/>
        <v>2018601</v>
      </c>
      <c r="CA68" s="107">
        <f t="shared" si="146"/>
        <v>2018601</v>
      </c>
      <c r="CB68" s="107">
        <f t="shared" si="146"/>
        <v>2246118</v>
      </c>
      <c r="CC68" s="107">
        <f t="shared" si="146"/>
        <v>2246118</v>
      </c>
      <c r="CD68" s="107">
        <f t="shared" si="146"/>
        <v>2246118</v>
      </c>
      <c r="CE68" s="107">
        <f t="shared" si="146"/>
        <v>2246118</v>
      </c>
      <c r="CF68" s="107">
        <f t="shared" si="146"/>
        <v>2246118</v>
      </c>
      <c r="CG68" s="107">
        <f t="shared" si="146"/>
        <v>2246118</v>
      </c>
      <c r="CH68" s="107">
        <f t="shared" si="146"/>
        <v>2491374</v>
      </c>
      <c r="CI68" s="107">
        <f t="shared" si="146"/>
        <v>2491374</v>
      </c>
      <c r="CJ68" s="107">
        <f t="shared" si="146"/>
        <v>2491374</v>
      </c>
      <c r="CK68" s="107">
        <f t="shared" si="146"/>
        <v>2491374</v>
      </c>
      <c r="CL68" s="107">
        <f t="shared" si="146"/>
        <v>2491374</v>
      </c>
      <c r="CM68" s="107">
        <f t="shared" si="146"/>
        <v>2491374</v>
      </c>
      <c r="CN68" s="107">
        <f t="shared" si="146"/>
        <v>2754370</v>
      </c>
      <c r="CO68" s="107">
        <f t="shared" si="146"/>
        <v>2754370</v>
      </c>
      <c r="CP68" s="107">
        <f t="shared" si="146"/>
        <v>2754370</v>
      </c>
      <c r="CQ68" s="107">
        <f t="shared" si="146"/>
        <v>2754370</v>
      </c>
      <c r="CR68" s="107">
        <f t="shared" si="146"/>
        <v>2754370</v>
      </c>
      <c r="CS68" s="107">
        <f t="shared" si="146"/>
        <v>2754370</v>
      </c>
      <c r="CT68" s="107">
        <f t="shared" si="146"/>
        <v>3035106</v>
      </c>
      <c r="CU68" s="107">
        <f t="shared" si="146"/>
        <v>3035106</v>
      </c>
      <c r="CV68" s="107">
        <f t="shared" ref="CV68:CX68" si="147">CU68+CV67</f>
        <v>3035106</v>
      </c>
      <c r="CW68" s="107">
        <f t="shared" si="147"/>
        <v>3035106</v>
      </c>
      <c r="CX68" s="107">
        <f t="shared" si="147"/>
        <v>3035106</v>
      </c>
      <c r="CY68" s="108"/>
      <c r="CZ68" s="50" t="s">
        <v>148</v>
      </c>
      <c r="DA68" s="97"/>
      <c r="DB68" s="97"/>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09" customFormat="1" ht="29.25" customHeight="1" x14ac:dyDescent="0.25">
      <c r="A69" s="204" t="s">
        <v>149</v>
      </c>
      <c r="B69" s="205"/>
      <c r="C69" s="205"/>
      <c r="D69" s="205"/>
      <c r="E69" s="205"/>
      <c r="F69" s="205"/>
      <c r="G69" s="205"/>
      <c r="H69" s="205"/>
      <c r="I69" s="205"/>
      <c r="J69" s="205"/>
      <c r="K69" s="205"/>
      <c r="L69" s="205"/>
      <c r="M69" s="336"/>
      <c r="N69" s="337"/>
      <c r="O69" s="337"/>
      <c r="P69" s="337"/>
      <c r="Q69" s="337"/>
      <c r="R69" s="337"/>
      <c r="S69" s="337"/>
      <c r="T69" s="337"/>
      <c r="U69" s="337"/>
      <c r="V69" s="337"/>
      <c r="W69" s="337"/>
      <c r="X69" s="337"/>
      <c r="Y69" s="336"/>
      <c r="Z69" s="337"/>
      <c r="AA69" s="337"/>
      <c r="AB69" s="337"/>
      <c r="AC69" s="337"/>
      <c r="AD69" s="337"/>
      <c r="AE69" s="337"/>
      <c r="AF69" s="337"/>
      <c r="AG69" s="337"/>
      <c r="AH69" s="337"/>
      <c r="AI69" s="337"/>
      <c r="AJ69" s="337"/>
      <c r="AK69" s="336"/>
      <c r="AL69" s="337"/>
      <c r="AM69" s="337"/>
      <c r="AN69" s="337"/>
      <c r="AO69" s="337"/>
      <c r="AP69" s="337"/>
      <c r="AQ69" s="337"/>
      <c r="AR69" s="337"/>
      <c r="AS69" s="337"/>
      <c r="AT69" s="337"/>
      <c r="AU69" s="337"/>
      <c r="AV69" s="337"/>
      <c r="AW69" s="336"/>
      <c r="AX69" s="337"/>
      <c r="AY69" s="337"/>
      <c r="AZ69" s="337"/>
      <c r="BA69" s="337"/>
      <c r="BB69" s="337"/>
      <c r="BC69" s="337"/>
      <c r="BD69" s="337"/>
      <c r="BE69" s="337"/>
      <c r="BF69" s="337"/>
      <c r="BG69" s="337"/>
      <c r="BH69" s="337"/>
      <c r="BI69" s="336"/>
      <c r="BJ69" s="337"/>
      <c r="BK69" s="337"/>
      <c r="BL69" s="337"/>
      <c r="BM69" s="337"/>
      <c r="BN69" s="337"/>
      <c r="BO69" s="337"/>
      <c r="BP69" s="337"/>
      <c r="BQ69" s="337"/>
      <c r="BR69" s="337"/>
      <c r="BS69" s="337"/>
      <c r="BT69" s="337"/>
      <c r="BU69" s="336"/>
      <c r="BV69" s="337"/>
      <c r="BW69" s="337"/>
      <c r="BX69" s="337"/>
      <c r="BY69" s="337"/>
      <c r="BZ69" s="337"/>
      <c r="CA69" s="337"/>
      <c r="CB69" s="337"/>
      <c r="CC69" s="337"/>
      <c r="CD69" s="337"/>
      <c r="CE69" s="337"/>
      <c r="CF69" s="337"/>
      <c r="CG69" s="336"/>
      <c r="CH69" s="337"/>
      <c r="CI69" s="337"/>
      <c r="CJ69" s="337"/>
      <c r="CK69" s="337"/>
      <c r="CL69" s="337"/>
      <c r="CM69" s="337"/>
      <c r="CN69" s="337"/>
      <c r="CO69" s="337"/>
      <c r="CP69" s="337"/>
      <c r="CQ69" s="337"/>
      <c r="CR69" s="337"/>
      <c r="CS69" s="336"/>
      <c r="CT69" s="337"/>
      <c r="CU69" s="337"/>
      <c r="CV69" s="337"/>
      <c r="CW69" s="337"/>
      <c r="CX69" s="337"/>
      <c r="CY69" s="337"/>
      <c r="CZ69" s="337"/>
      <c r="DA69" s="337"/>
      <c r="DB69" s="337"/>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09" customFormat="1" ht="38.25" customHeight="1" x14ac:dyDescent="0.25">
      <c r="A70" s="110" t="s">
        <v>150</v>
      </c>
      <c r="B70" s="111"/>
      <c r="C70" s="112">
        <f t="shared" ref="C70:AH70" si="148">YEAR(C9)</f>
        <v>2022</v>
      </c>
      <c r="D70" s="112">
        <f t="shared" si="148"/>
        <v>2023</v>
      </c>
      <c r="E70" s="112">
        <f t="shared" si="148"/>
        <v>2024</v>
      </c>
      <c r="F70" s="112">
        <f t="shared" si="148"/>
        <v>2025</v>
      </c>
      <c r="G70" s="112">
        <f t="shared" si="148"/>
        <v>2026</v>
      </c>
      <c r="H70" s="112">
        <f t="shared" si="148"/>
        <v>2027</v>
      </c>
      <c r="I70" s="112">
        <f t="shared" si="148"/>
        <v>2028</v>
      </c>
      <c r="J70" s="112">
        <f t="shared" si="148"/>
        <v>2029</v>
      </c>
      <c r="K70" s="112">
        <f t="shared" si="148"/>
        <v>2030</v>
      </c>
      <c r="L70" s="112">
        <f t="shared" si="148"/>
        <v>2031</v>
      </c>
      <c r="M70" s="112">
        <f t="shared" si="148"/>
        <v>2032</v>
      </c>
      <c r="N70" s="112">
        <f t="shared" si="148"/>
        <v>2033</v>
      </c>
      <c r="O70" s="112">
        <f t="shared" si="148"/>
        <v>2034</v>
      </c>
      <c r="P70" s="112">
        <f t="shared" si="148"/>
        <v>2035</v>
      </c>
      <c r="Q70" s="112">
        <f t="shared" si="148"/>
        <v>2036</v>
      </c>
      <c r="R70" s="112">
        <f t="shared" si="148"/>
        <v>2037</v>
      </c>
      <c r="S70" s="112">
        <f t="shared" si="148"/>
        <v>2038</v>
      </c>
      <c r="T70" s="112">
        <f t="shared" si="148"/>
        <v>2039</v>
      </c>
      <c r="U70" s="112">
        <f t="shared" si="148"/>
        <v>2040</v>
      </c>
      <c r="V70" s="112">
        <f t="shared" si="148"/>
        <v>2041</v>
      </c>
      <c r="W70" s="112">
        <f t="shared" si="148"/>
        <v>2042</v>
      </c>
      <c r="X70" s="112">
        <f t="shared" si="148"/>
        <v>2043</v>
      </c>
      <c r="Y70" s="112">
        <f t="shared" si="148"/>
        <v>2044</v>
      </c>
      <c r="Z70" s="112">
        <f t="shared" si="148"/>
        <v>2045</v>
      </c>
      <c r="AA70" s="112">
        <f t="shared" si="148"/>
        <v>2046</v>
      </c>
      <c r="AB70" s="112">
        <f t="shared" si="148"/>
        <v>2047</v>
      </c>
      <c r="AC70" s="112">
        <f t="shared" si="148"/>
        <v>2048</v>
      </c>
      <c r="AD70" s="112">
        <f t="shared" si="148"/>
        <v>2049</v>
      </c>
      <c r="AE70" s="112">
        <f t="shared" si="148"/>
        <v>2050</v>
      </c>
      <c r="AF70" s="112">
        <f t="shared" si="148"/>
        <v>2051</v>
      </c>
      <c r="AG70" s="112">
        <f t="shared" si="148"/>
        <v>2052</v>
      </c>
      <c r="AH70" s="112">
        <f t="shared" si="148"/>
        <v>2053</v>
      </c>
      <c r="AI70" s="112">
        <f t="shared" ref="AI70:BN70" si="149">YEAR(AI9)</f>
        <v>2054</v>
      </c>
      <c r="AJ70" s="112">
        <f t="shared" si="149"/>
        <v>2055</v>
      </c>
      <c r="AK70" s="112">
        <f t="shared" si="149"/>
        <v>2056</v>
      </c>
      <c r="AL70" s="112">
        <f t="shared" si="149"/>
        <v>2057</v>
      </c>
      <c r="AM70" s="112">
        <f t="shared" si="149"/>
        <v>2058</v>
      </c>
      <c r="AN70" s="112">
        <f t="shared" si="149"/>
        <v>2059</v>
      </c>
      <c r="AO70" s="112">
        <f t="shared" si="149"/>
        <v>2060</v>
      </c>
      <c r="AP70" s="112">
        <f t="shared" si="149"/>
        <v>2061</v>
      </c>
      <c r="AQ70" s="112">
        <f t="shared" si="149"/>
        <v>2062</v>
      </c>
      <c r="AR70" s="112">
        <f t="shared" si="149"/>
        <v>2063</v>
      </c>
      <c r="AS70" s="112">
        <f t="shared" si="149"/>
        <v>2064</v>
      </c>
      <c r="AT70" s="112">
        <f t="shared" si="149"/>
        <v>2065</v>
      </c>
      <c r="AU70" s="112">
        <f t="shared" si="149"/>
        <v>2066</v>
      </c>
      <c r="AV70" s="112">
        <f t="shared" si="149"/>
        <v>2067</v>
      </c>
      <c r="AW70" s="112">
        <f t="shared" si="149"/>
        <v>2068</v>
      </c>
      <c r="AX70" s="112">
        <f t="shared" si="149"/>
        <v>2069</v>
      </c>
      <c r="AY70" s="112">
        <f t="shared" si="149"/>
        <v>2070</v>
      </c>
      <c r="AZ70" s="112">
        <f t="shared" si="149"/>
        <v>2071</v>
      </c>
      <c r="BA70" s="112">
        <f t="shared" si="149"/>
        <v>2072</v>
      </c>
      <c r="BB70" s="112">
        <f t="shared" si="149"/>
        <v>2073</v>
      </c>
      <c r="BC70" s="112">
        <f t="shared" si="149"/>
        <v>2074</v>
      </c>
      <c r="BD70" s="112">
        <f t="shared" si="149"/>
        <v>2075</v>
      </c>
      <c r="BE70" s="112">
        <f t="shared" si="149"/>
        <v>2076</v>
      </c>
      <c r="BF70" s="112">
        <f t="shared" si="149"/>
        <v>2077</v>
      </c>
      <c r="BG70" s="112">
        <f t="shared" si="149"/>
        <v>2078</v>
      </c>
      <c r="BH70" s="112">
        <f t="shared" si="149"/>
        <v>2079</v>
      </c>
      <c r="BI70" s="112">
        <f t="shared" si="149"/>
        <v>2080</v>
      </c>
      <c r="BJ70" s="112">
        <f t="shared" si="149"/>
        <v>2081</v>
      </c>
      <c r="BK70" s="112">
        <f t="shared" si="149"/>
        <v>2082</v>
      </c>
      <c r="BL70" s="112">
        <f t="shared" si="149"/>
        <v>2083</v>
      </c>
      <c r="BM70" s="112">
        <f t="shared" si="149"/>
        <v>2084</v>
      </c>
      <c r="BN70" s="112">
        <f t="shared" si="149"/>
        <v>2085</v>
      </c>
      <c r="BO70" s="112">
        <f t="shared" ref="BO70:CY70" si="150">YEAR(BO9)</f>
        <v>2086</v>
      </c>
      <c r="BP70" s="112">
        <f t="shared" si="150"/>
        <v>2087</v>
      </c>
      <c r="BQ70" s="112">
        <f t="shared" si="150"/>
        <v>2088</v>
      </c>
      <c r="BR70" s="112">
        <f t="shared" si="150"/>
        <v>2089</v>
      </c>
      <c r="BS70" s="112">
        <f t="shared" si="150"/>
        <v>2090</v>
      </c>
      <c r="BT70" s="112">
        <f t="shared" si="150"/>
        <v>2091</v>
      </c>
      <c r="BU70" s="112">
        <f t="shared" si="150"/>
        <v>2092</v>
      </c>
      <c r="BV70" s="112">
        <f t="shared" si="150"/>
        <v>2093</v>
      </c>
      <c r="BW70" s="112">
        <f t="shared" si="150"/>
        <v>2094</v>
      </c>
      <c r="BX70" s="112">
        <f t="shared" si="150"/>
        <v>2095</v>
      </c>
      <c r="BY70" s="112">
        <f t="shared" si="150"/>
        <v>2096</v>
      </c>
      <c r="BZ70" s="112">
        <f t="shared" si="150"/>
        <v>2097</v>
      </c>
      <c r="CA70" s="112">
        <f t="shared" si="150"/>
        <v>2098</v>
      </c>
      <c r="CB70" s="112">
        <f t="shared" si="150"/>
        <v>2099</v>
      </c>
      <c r="CC70" s="112">
        <f t="shared" si="150"/>
        <v>2100</v>
      </c>
      <c r="CD70" s="112">
        <f t="shared" si="150"/>
        <v>2101</v>
      </c>
      <c r="CE70" s="112">
        <f t="shared" si="150"/>
        <v>2102</v>
      </c>
      <c r="CF70" s="112">
        <f t="shared" si="150"/>
        <v>2103</v>
      </c>
      <c r="CG70" s="112">
        <f t="shared" si="150"/>
        <v>2104</v>
      </c>
      <c r="CH70" s="112">
        <f t="shared" si="150"/>
        <v>2105</v>
      </c>
      <c r="CI70" s="112">
        <f t="shared" si="150"/>
        <v>2106</v>
      </c>
      <c r="CJ70" s="112">
        <f t="shared" si="150"/>
        <v>2107</v>
      </c>
      <c r="CK70" s="112">
        <f t="shared" si="150"/>
        <v>2108</v>
      </c>
      <c r="CL70" s="112">
        <f t="shared" si="150"/>
        <v>2109</v>
      </c>
      <c r="CM70" s="112">
        <f t="shared" si="150"/>
        <v>2110</v>
      </c>
      <c r="CN70" s="112">
        <f t="shared" si="150"/>
        <v>2111</v>
      </c>
      <c r="CO70" s="112">
        <f t="shared" si="150"/>
        <v>2112</v>
      </c>
      <c r="CP70" s="112">
        <f t="shared" si="150"/>
        <v>2113</v>
      </c>
      <c r="CQ70" s="112">
        <f t="shared" si="150"/>
        <v>2114</v>
      </c>
      <c r="CR70" s="112">
        <f t="shared" si="150"/>
        <v>2115</v>
      </c>
      <c r="CS70" s="112">
        <f t="shared" si="150"/>
        <v>2116</v>
      </c>
      <c r="CT70" s="112">
        <f t="shared" si="150"/>
        <v>2117</v>
      </c>
      <c r="CU70" s="112">
        <f t="shared" si="150"/>
        <v>2118</v>
      </c>
      <c r="CV70" s="112">
        <f t="shared" si="150"/>
        <v>2119</v>
      </c>
      <c r="CW70" s="112">
        <f t="shared" si="150"/>
        <v>2120</v>
      </c>
      <c r="CX70" s="112">
        <f t="shared" si="150"/>
        <v>2121</v>
      </c>
      <c r="CY70" s="112">
        <f t="shared" si="150"/>
        <v>1900</v>
      </c>
      <c r="CZ70" s="133" t="s">
        <v>151</v>
      </c>
      <c r="DA70" s="69" t="s">
        <v>152</v>
      </c>
      <c r="DB70" s="97"/>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09" customFormat="1" ht="29.25" customHeight="1" x14ac:dyDescent="0.25">
      <c r="A71" s="115" t="s">
        <v>145</v>
      </c>
      <c r="B71" s="111"/>
      <c r="C71" s="116">
        <f>ROUNDDOWN(IF(YEAR(C9)=YEAR(C10),C67,(DATEDIF(DATE(YEAR(C9),MONTH(C9),DAY(C9)),DATE(YEAR(C9),12,31),"D")/DATEDIF(C9,C10,"D"))*C67),0)</f>
        <v>195693</v>
      </c>
      <c r="D71" s="116">
        <f t="shared" ref="D71:AI71" si="151">ROUNDDOWN((DATEDIF(DATE(YEAR(D9),MONTH(D9),DAY(D9)),DATE(YEAR(D9),12,31),"D")/DATEDIF(D9,D10,"D"))*D67,0)</f>
        <v>248321</v>
      </c>
      <c r="E71" s="116">
        <f t="shared" si="151"/>
        <v>228084</v>
      </c>
      <c r="F71" s="116">
        <f t="shared" si="151"/>
        <v>0</v>
      </c>
      <c r="G71" s="116">
        <f t="shared" si="151"/>
        <v>0</v>
      </c>
      <c r="H71" s="116">
        <f t="shared" si="151"/>
        <v>14640</v>
      </c>
      <c r="I71" s="116">
        <f t="shared" si="151"/>
        <v>0</v>
      </c>
      <c r="J71" s="116">
        <f t="shared" si="151"/>
        <v>0</v>
      </c>
      <c r="K71" s="116">
        <f t="shared" si="151"/>
        <v>0</v>
      </c>
      <c r="L71" s="116">
        <f t="shared" si="151"/>
        <v>0</v>
      </c>
      <c r="M71" s="116">
        <f t="shared" si="151"/>
        <v>0</v>
      </c>
      <c r="N71" s="116">
        <f t="shared" si="151"/>
        <v>32380</v>
      </c>
      <c r="O71" s="116">
        <f t="shared" si="151"/>
        <v>0</v>
      </c>
      <c r="P71" s="116">
        <f t="shared" si="151"/>
        <v>0</v>
      </c>
      <c r="Q71" s="116">
        <f t="shared" si="151"/>
        <v>0</v>
      </c>
      <c r="R71" s="116">
        <f t="shared" si="151"/>
        <v>0</v>
      </c>
      <c r="S71" s="116">
        <f t="shared" si="151"/>
        <v>0</v>
      </c>
      <c r="T71" s="116">
        <f t="shared" si="151"/>
        <v>50120</v>
      </c>
      <c r="U71" s="116">
        <f t="shared" si="151"/>
        <v>0</v>
      </c>
      <c r="V71" s="116">
        <f t="shared" si="151"/>
        <v>0</v>
      </c>
      <c r="W71" s="116">
        <f t="shared" si="151"/>
        <v>0</v>
      </c>
      <c r="X71" s="116">
        <f t="shared" si="151"/>
        <v>0</v>
      </c>
      <c r="Y71" s="116">
        <f t="shared" si="151"/>
        <v>0</v>
      </c>
      <c r="Z71" s="116">
        <f t="shared" si="151"/>
        <v>67859</v>
      </c>
      <c r="AA71" s="116">
        <f t="shared" si="151"/>
        <v>0</v>
      </c>
      <c r="AB71" s="116">
        <f t="shared" si="151"/>
        <v>0</v>
      </c>
      <c r="AC71" s="116">
        <f t="shared" si="151"/>
        <v>0</v>
      </c>
      <c r="AD71" s="116">
        <f t="shared" si="151"/>
        <v>0</v>
      </c>
      <c r="AE71" s="116">
        <f t="shared" si="151"/>
        <v>0</v>
      </c>
      <c r="AF71" s="116">
        <f t="shared" si="151"/>
        <v>85599</v>
      </c>
      <c r="AG71" s="116">
        <f t="shared" si="151"/>
        <v>0</v>
      </c>
      <c r="AH71" s="116">
        <f t="shared" si="151"/>
        <v>0</v>
      </c>
      <c r="AI71" s="116">
        <f t="shared" si="151"/>
        <v>0</v>
      </c>
      <c r="AJ71" s="116">
        <f t="shared" ref="AJ71:BO71" si="152">ROUNDDOWN((DATEDIF(DATE(YEAR(AJ9),MONTH(AJ9),DAY(AJ9)),DATE(YEAR(AJ9),12,31),"D")/DATEDIF(AJ9,AJ10,"D"))*AJ67,0)</f>
        <v>0</v>
      </c>
      <c r="AK71" s="116">
        <f t="shared" si="152"/>
        <v>0</v>
      </c>
      <c r="AL71" s="116">
        <f t="shared" si="152"/>
        <v>103339</v>
      </c>
      <c r="AM71" s="116">
        <f t="shared" si="152"/>
        <v>0</v>
      </c>
      <c r="AN71" s="116">
        <f t="shared" si="152"/>
        <v>0</v>
      </c>
      <c r="AO71" s="116">
        <f t="shared" si="152"/>
        <v>0</v>
      </c>
      <c r="AP71" s="116">
        <f t="shared" si="152"/>
        <v>0</v>
      </c>
      <c r="AQ71" s="116">
        <f t="shared" si="152"/>
        <v>0</v>
      </c>
      <c r="AR71" s="116">
        <f t="shared" si="152"/>
        <v>121078</v>
      </c>
      <c r="AS71" s="116">
        <f t="shared" si="152"/>
        <v>0</v>
      </c>
      <c r="AT71" s="116">
        <f t="shared" si="152"/>
        <v>0</v>
      </c>
      <c r="AU71" s="116">
        <f t="shared" si="152"/>
        <v>0</v>
      </c>
      <c r="AV71" s="116">
        <f t="shared" si="152"/>
        <v>0</v>
      </c>
      <c r="AW71" s="116">
        <f t="shared" si="152"/>
        <v>0</v>
      </c>
      <c r="AX71" s="116">
        <f t="shared" si="152"/>
        <v>138818</v>
      </c>
      <c r="AY71" s="116">
        <f t="shared" si="152"/>
        <v>0</v>
      </c>
      <c r="AZ71" s="116">
        <f t="shared" si="152"/>
        <v>0</v>
      </c>
      <c r="BA71" s="116">
        <f t="shared" si="152"/>
        <v>0</v>
      </c>
      <c r="BB71" s="116">
        <f t="shared" si="152"/>
        <v>0</v>
      </c>
      <c r="BC71" s="116">
        <f t="shared" si="152"/>
        <v>0</v>
      </c>
      <c r="BD71" s="116">
        <f t="shared" si="152"/>
        <v>156558</v>
      </c>
      <c r="BE71" s="116">
        <f t="shared" si="152"/>
        <v>0</v>
      </c>
      <c r="BF71" s="116">
        <f t="shared" si="152"/>
        <v>0</v>
      </c>
      <c r="BG71" s="116">
        <f t="shared" si="152"/>
        <v>0</v>
      </c>
      <c r="BH71" s="116">
        <f t="shared" si="152"/>
        <v>0</v>
      </c>
      <c r="BI71" s="116">
        <f t="shared" si="152"/>
        <v>0</v>
      </c>
      <c r="BJ71" s="116">
        <f t="shared" si="152"/>
        <v>174298</v>
      </c>
      <c r="BK71" s="116">
        <f t="shared" si="152"/>
        <v>0</v>
      </c>
      <c r="BL71" s="116">
        <f t="shared" si="152"/>
        <v>0</v>
      </c>
      <c r="BM71" s="116">
        <f t="shared" si="152"/>
        <v>0</v>
      </c>
      <c r="BN71" s="116">
        <f t="shared" si="152"/>
        <v>0</v>
      </c>
      <c r="BO71" s="116">
        <f t="shared" si="152"/>
        <v>0</v>
      </c>
      <c r="BP71" s="116">
        <f t="shared" ref="BP71:CY71" si="153">ROUNDDOWN((DATEDIF(DATE(YEAR(BP9),MONTH(BP9),DAY(BP9)),DATE(YEAR(BP9),12,31),"D")/DATEDIF(BP9,BP10,"D"))*BP67,0)</f>
        <v>192037</v>
      </c>
      <c r="BQ71" s="116">
        <f t="shared" si="153"/>
        <v>0</v>
      </c>
      <c r="BR71" s="116">
        <f t="shared" si="153"/>
        <v>0</v>
      </c>
      <c r="BS71" s="116">
        <f t="shared" si="153"/>
        <v>0</v>
      </c>
      <c r="BT71" s="116">
        <f t="shared" si="153"/>
        <v>0</v>
      </c>
      <c r="BU71" s="116">
        <f t="shared" si="153"/>
        <v>0</v>
      </c>
      <c r="BV71" s="116">
        <f t="shared" si="153"/>
        <v>209777</v>
      </c>
      <c r="BW71" s="116">
        <f t="shared" si="153"/>
        <v>0</v>
      </c>
      <c r="BX71" s="116">
        <f t="shared" si="153"/>
        <v>0</v>
      </c>
      <c r="BY71" s="116">
        <f t="shared" si="153"/>
        <v>0</v>
      </c>
      <c r="BZ71" s="116">
        <f t="shared" si="153"/>
        <v>0</v>
      </c>
      <c r="CA71" s="116">
        <f t="shared" si="153"/>
        <v>0</v>
      </c>
      <c r="CB71" s="116">
        <f t="shared" si="153"/>
        <v>227517</v>
      </c>
      <c r="CC71" s="116">
        <f t="shared" si="153"/>
        <v>0</v>
      </c>
      <c r="CD71" s="116">
        <f t="shared" si="153"/>
        <v>0</v>
      </c>
      <c r="CE71" s="116">
        <f t="shared" si="153"/>
        <v>0</v>
      </c>
      <c r="CF71" s="116">
        <f t="shared" si="153"/>
        <v>0</v>
      </c>
      <c r="CG71" s="116">
        <f t="shared" si="153"/>
        <v>0</v>
      </c>
      <c r="CH71" s="116">
        <f t="shared" si="153"/>
        <v>245256</v>
      </c>
      <c r="CI71" s="116">
        <f t="shared" si="153"/>
        <v>0</v>
      </c>
      <c r="CJ71" s="116">
        <f t="shared" si="153"/>
        <v>0</v>
      </c>
      <c r="CK71" s="116">
        <f t="shared" si="153"/>
        <v>0</v>
      </c>
      <c r="CL71" s="116">
        <f t="shared" si="153"/>
        <v>0</v>
      </c>
      <c r="CM71" s="116">
        <f t="shared" si="153"/>
        <v>0</v>
      </c>
      <c r="CN71" s="116">
        <f t="shared" si="153"/>
        <v>262996</v>
      </c>
      <c r="CO71" s="116">
        <f t="shared" si="153"/>
        <v>0</v>
      </c>
      <c r="CP71" s="116">
        <f t="shared" si="153"/>
        <v>0</v>
      </c>
      <c r="CQ71" s="116">
        <f t="shared" si="153"/>
        <v>0</v>
      </c>
      <c r="CR71" s="116">
        <f t="shared" si="153"/>
        <v>0</v>
      </c>
      <c r="CS71" s="116">
        <f t="shared" si="153"/>
        <v>0</v>
      </c>
      <c r="CT71" s="116">
        <f t="shared" si="153"/>
        <v>280736</v>
      </c>
      <c r="CU71" s="116">
        <f t="shared" si="153"/>
        <v>0</v>
      </c>
      <c r="CV71" s="116">
        <f t="shared" si="153"/>
        <v>0</v>
      </c>
      <c r="CW71" s="116">
        <f t="shared" si="153"/>
        <v>0</v>
      </c>
      <c r="CX71" s="116">
        <f t="shared" si="153"/>
        <v>0</v>
      </c>
      <c r="CY71" s="116" t="e">
        <f t="shared" si="153"/>
        <v>#DIV/0!</v>
      </c>
      <c r="CZ71" s="134"/>
      <c r="DA71" s="97"/>
      <c r="DB71" s="97"/>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109" customFormat="1" ht="29.25" customHeight="1" x14ac:dyDescent="0.25">
      <c r="A72" s="115" t="s">
        <v>153</v>
      </c>
      <c r="B72" s="111"/>
      <c r="C72" s="116">
        <f>ROUNDDOWN(IF(YEAR(C9)=YEAR(C10),C65,(DATEDIF(DATE(YEAR(C9),MONTH(C9),DAY(C9)),DATE(YEAR(C9),12,31),"D")/DATEDIF(C9,C10,"D"))*C65),0)</f>
        <v>86087</v>
      </c>
      <c r="D72" s="116">
        <f t="shared" ref="D72:AI72" si="154">ROUNDDOWN((DATEDIF(DATE(YEAR(D9),MONTH(D9),DAY(D9)),DATE(YEAR(D9),12,31),"D")/DATEDIF(D9,D10,"D"))*D65,0)</f>
        <v>109239</v>
      </c>
      <c r="E72" s="116">
        <f t="shared" si="154"/>
        <v>100336</v>
      </c>
      <c r="F72" s="116">
        <f t="shared" si="154"/>
        <v>0</v>
      </c>
      <c r="G72" s="116">
        <f t="shared" si="154"/>
        <v>0</v>
      </c>
      <c r="H72" s="116">
        <f t="shared" si="154"/>
        <v>0</v>
      </c>
      <c r="I72" s="116">
        <f t="shared" si="154"/>
        <v>0</v>
      </c>
      <c r="J72" s="116">
        <f t="shared" si="154"/>
        <v>0</v>
      </c>
      <c r="K72" s="116">
        <f t="shared" si="154"/>
        <v>0</v>
      </c>
      <c r="L72" s="116">
        <f t="shared" si="154"/>
        <v>0</v>
      </c>
      <c r="M72" s="116">
        <f t="shared" si="154"/>
        <v>0</v>
      </c>
      <c r="N72" s="116">
        <f t="shared" si="154"/>
        <v>0</v>
      </c>
      <c r="O72" s="116">
        <f t="shared" si="154"/>
        <v>0</v>
      </c>
      <c r="P72" s="116">
        <f t="shared" si="154"/>
        <v>0</v>
      </c>
      <c r="Q72" s="116">
        <f t="shared" si="154"/>
        <v>0</v>
      </c>
      <c r="R72" s="116">
        <f t="shared" si="154"/>
        <v>0</v>
      </c>
      <c r="S72" s="116">
        <f t="shared" si="154"/>
        <v>0</v>
      </c>
      <c r="T72" s="116">
        <f t="shared" si="154"/>
        <v>0</v>
      </c>
      <c r="U72" s="116">
        <f t="shared" si="154"/>
        <v>0</v>
      </c>
      <c r="V72" s="116">
        <f t="shared" si="154"/>
        <v>0</v>
      </c>
      <c r="W72" s="116">
        <f t="shared" si="154"/>
        <v>0</v>
      </c>
      <c r="X72" s="116">
        <f t="shared" si="154"/>
        <v>0</v>
      </c>
      <c r="Y72" s="116">
        <f t="shared" si="154"/>
        <v>0</v>
      </c>
      <c r="Z72" s="116">
        <f t="shared" si="154"/>
        <v>0</v>
      </c>
      <c r="AA72" s="116">
        <f t="shared" si="154"/>
        <v>0</v>
      </c>
      <c r="AB72" s="116">
        <f t="shared" si="154"/>
        <v>0</v>
      </c>
      <c r="AC72" s="116">
        <f t="shared" si="154"/>
        <v>0</v>
      </c>
      <c r="AD72" s="116">
        <f t="shared" si="154"/>
        <v>0</v>
      </c>
      <c r="AE72" s="116">
        <f t="shared" si="154"/>
        <v>0</v>
      </c>
      <c r="AF72" s="116">
        <f t="shared" si="154"/>
        <v>0</v>
      </c>
      <c r="AG72" s="116">
        <f t="shared" si="154"/>
        <v>0</v>
      </c>
      <c r="AH72" s="116">
        <f t="shared" si="154"/>
        <v>0</v>
      </c>
      <c r="AI72" s="116">
        <f t="shared" si="154"/>
        <v>0</v>
      </c>
      <c r="AJ72" s="116">
        <f t="shared" ref="AJ72:BO72" si="155">ROUNDDOWN((DATEDIF(DATE(YEAR(AJ9),MONTH(AJ9),DAY(AJ9)),DATE(YEAR(AJ9),12,31),"D")/DATEDIF(AJ9,AJ10,"D"))*AJ65,0)</f>
        <v>0</v>
      </c>
      <c r="AK72" s="116">
        <f t="shared" si="155"/>
        <v>0</v>
      </c>
      <c r="AL72" s="116">
        <f t="shared" si="155"/>
        <v>0</v>
      </c>
      <c r="AM72" s="116">
        <f t="shared" si="155"/>
        <v>0</v>
      </c>
      <c r="AN72" s="116">
        <f t="shared" si="155"/>
        <v>0</v>
      </c>
      <c r="AO72" s="116">
        <f t="shared" si="155"/>
        <v>0</v>
      </c>
      <c r="AP72" s="116">
        <f t="shared" si="155"/>
        <v>0</v>
      </c>
      <c r="AQ72" s="116">
        <f t="shared" si="155"/>
        <v>0</v>
      </c>
      <c r="AR72" s="116">
        <f t="shared" si="155"/>
        <v>0</v>
      </c>
      <c r="AS72" s="116">
        <f t="shared" si="155"/>
        <v>0</v>
      </c>
      <c r="AT72" s="116">
        <f t="shared" si="155"/>
        <v>0</v>
      </c>
      <c r="AU72" s="116">
        <f t="shared" si="155"/>
        <v>0</v>
      </c>
      <c r="AV72" s="116">
        <f t="shared" si="155"/>
        <v>0</v>
      </c>
      <c r="AW72" s="116">
        <f t="shared" si="155"/>
        <v>0</v>
      </c>
      <c r="AX72" s="116">
        <f t="shared" si="155"/>
        <v>0</v>
      </c>
      <c r="AY72" s="116">
        <f t="shared" si="155"/>
        <v>0</v>
      </c>
      <c r="AZ72" s="116">
        <f t="shared" si="155"/>
        <v>0</v>
      </c>
      <c r="BA72" s="116">
        <f t="shared" si="155"/>
        <v>0</v>
      </c>
      <c r="BB72" s="116">
        <f t="shared" si="155"/>
        <v>0</v>
      </c>
      <c r="BC72" s="116">
        <f t="shared" si="155"/>
        <v>0</v>
      </c>
      <c r="BD72" s="116">
        <f t="shared" si="155"/>
        <v>0</v>
      </c>
      <c r="BE72" s="116">
        <f t="shared" si="155"/>
        <v>0</v>
      </c>
      <c r="BF72" s="116">
        <f t="shared" si="155"/>
        <v>0</v>
      </c>
      <c r="BG72" s="116">
        <f t="shared" si="155"/>
        <v>0</v>
      </c>
      <c r="BH72" s="116">
        <f t="shared" si="155"/>
        <v>0</v>
      </c>
      <c r="BI72" s="116">
        <f t="shared" si="155"/>
        <v>0</v>
      </c>
      <c r="BJ72" s="116">
        <f t="shared" si="155"/>
        <v>0</v>
      </c>
      <c r="BK72" s="116">
        <f t="shared" si="155"/>
        <v>0</v>
      </c>
      <c r="BL72" s="116">
        <f t="shared" si="155"/>
        <v>0</v>
      </c>
      <c r="BM72" s="116">
        <f t="shared" si="155"/>
        <v>0</v>
      </c>
      <c r="BN72" s="116">
        <f t="shared" si="155"/>
        <v>0</v>
      </c>
      <c r="BO72" s="116">
        <f t="shared" si="155"/>
        <v>0</v>
      </c>
      <c r="BP72" s="116">
        <f t="shared" ref="BP72:CY72" si="156">ROUNDDOWN((DATEDIF(DATE(YEAR(BP9),MONTH(BP9),DAY(BP9)),DATE(YEAR(BP9),12,31),"D")/DATEDIF(BP9,BP10,"D"))*BP65,0)</f>
        <v>0</v>
      </c>
      <c r="BQ72" s="116">
        <f t="shared" si="156"/>
        <v>0</v>
      </c>
      <c r="BR72" s="116">
        <f t="shared" si="156"/>
        <v>0</v>
      </c>
      <c r="BS72" s="116">
        <f t="shared" si="156"/>
        <v>0</v>
      </c>
      <c r="BT72" s="116">
        <f t="shared" si="156"/>
        <v>0</v>
      </c>
      <c r="BU72" s="116">
        <f t="shared" si="156"/>
        <v>0</v>
      </c>
      <c r="BV72" s="116">
        <f t="shared" si="156"/>
        <v>0</v>
      </c>
      <c r="BW72" s="116">
        <f t="shared" si="156"/>
        <v>0</v>
      </c>
      <c r="BX72" s="116">
        <f t="shared" si="156"/>
        <v>0</v>
      </c>
      <c r="BY72" s="116">
        <f t="shared" si="156"/>
        <v>0</v>
      </c>
      <c r="BZ72" s="116">
        <f t="shared" si="156"/>
        <v>0</v>
      </c>
      <c r="CA72" s="116">
        <f t="shared" si="156"/>
        <v>0</v>
      </c>
      <c r="CB72" s="116">
        <f t="shared" si="156"/>
        <v>0</v>
      </c>
      <c r="CC72" s="116">
        <f t="shared" si="156"/>
        <v>0</v>
      </c>
      <c r="CD72" s="116">
        <f t="shared" si="156"/>
        <v>0</v>
      </c>
      <c r="CE72" s="116">
        <f t="shared" si="156"/>
        <v>0</v>
      </c>
      <c r="CF72" s="116">
        <f t="shared" si="156"/>
        <v>0</v>
      </c>
      <c r="CG72" s="116">
        <f t="shared" si="156"/>
        <v>0</v>
      </c>
      <c r="CH72" s="116">
        <f t="shared" si="156"/>
        <v>0</v>
      </c>
      <c r="CI72" s="116">
        <f t="shared" si="156"/>
        <v>0</v>
      </c>
      <c r="CJ72" s="116">
        <f t="shared" si="156"/>
        <v>0</v>
      </c>
      <c r="CK72" s="116">
        <f t="shared" si="156"/>
        <v>0</v>
      </c>
      <c r="CL72" s="116">
        <f t="shared" si="156"/>
        <v>0</v>
      </c>
      <c r="CM72" s="116">
        <f t="shared" si="156"/>
        <v>0</v>
      </c>
      <c r="CN72" s="116">
        <f t="shared" si="156"/>
        <v>0</v>
      </c>
      <c r="CO72" s="116">
        <f t="shared" si="156"/>
        <v>0</v>
      </c>
      <c r="CP72" s="116">
        <f t="shared" si="156"/>
        <v>0</v>
      </c>
      <c r="CQ72" s="116">
        <f t="shared" si="156"/>
        <v>0</v>
      </c>
      <c r="CR72" s="116">
        <f t="shared" si="156"/>
        <v>0</v>
      </c>
      <c r="CS72" s="116">
        <f t="shared" si="156"/>
        <v>0</v>
      </c>
      <c r="CT72" s="116">
        <f t="shared" si="156"/>
        <v>0</v>
      </c>
      <c r="CU72" s="116">
        <f t="shared" si="156"/>
        <v>0</v>
      </c>
      <c r="CV72" s="116">
        <f t="shared" si="156"/>
        <v>0</v>
      </c>
      <c r="CW72" s="116">
        <f t="shared" si="156"/>
        <v>0</v>
      </c>
      <c r="CX72" s="116">
        <f t="shared" si="156"/>
        <v>0</v>
      </c>
      <c r="CY72" s="116" t="e">
        <f t="shared" si="156"/>
        <v>#DIV/0!</v>
      </c>
      <c r="CZ72" s="134"/>
      <c r="DA72" s="97"/>
      <c r="DB72" s="97"/>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09" customFormat="1" ht="29.25" customHeight="1" x14ac:dyDescent="0.25">
      <c r="A73" s="110" t="s">
        <v>154</v>
      </c>
      <c r="B73" s="111"/>
      <c r="C73" s="112" t="str">
        <f t="shared" ref="C73:AH73" si="157">IF(DATEDIF(C9,C10,"d")&gt;INT(DATEDIF(DATE(YEAR(C9),MONTH(C9),DAY(C9)),DATE(YEAR(C9),12,31),"D")),C70+1,"NA")</f>
        <v>NA</v>
      </c>
      <c r="D73" s="112" t="str">
        <f t="shared" si="157"/>
        <v>NA</v>
      </c>
      <c r="E73" s="112" t="str">
        <f t="shared" si="157"/>
        <v>NA</v>
      </c>
      <c r="F73" s="112" t="str">
        <f t="shared" si="157"/>
        <v>NA</v>
      </c>
      <c r="G73" s="112" t="str">
        <f t="shared" si="157"/>
        <v>NA</v>
      </c>
      <c r="H73" s="112" t="str">
        <f t="shared" si="157"/>
        <v>NA</v>
      </c>
      <c r="I73" s="112" t="str">
        <f t="shared" si="157"/>
        <v>NA</v>
      </c>
      <c r="J73" s="112" t="str">
        <f t="shared" si="157"/>
        <v>NA</v>
      </c>
      <c r="K73" s="112" t="str">
        <f t="shared" si="157"/>
        <v>NA</v>
      </c>
      <c r="L73" s="112" t="str">
        <f t="shared" si="157"/>
        <v>NA</v>
      </c>
      <c r="M73" s="112" t="str">
        <f t="shared" si="157"/>
        <v>NA</v>
      </c>
      <c r="N73" s="112" t="str">
        <f t="shared" si="157"/>
        <v>NA</v>
      </c>
      <c r="O73" s="112" t="str">
        <f t="shared" si="157"/>
        <v>NA</v>
      </c>
      <c r="P73" s="112" t="str">
        <f t="shared" si="157"/>
        <v>NA</v>
      </c>
      <c r="Q73" s="112" t="str">
        <f t="shared" si="157"/>
        <v>NA</v>
      </c>
      <c r="R73" s="112" t="str">
        <f t="shared" si="157"/>
        <v>NA</v>
      </c>
      <c r="S73" s="112" t="str">
        <f t="shared" si="157"/>
        <v>NA</v>
      </c>
      <c r="T73" s="112" t="str">
        <f t="shared" si="157"/>
        <v>NA</v>
      </c>
      <c r="U73" s="112" t="str">
        <f t="shared" si="157"/>
        <v>NA</v>
      </c>
      <c r="V73" s="112" t="str">
        <f t="shared" si="157"/>
        <v>NA</v>
      </c>
      <c r="W73" s="112" t="str">
        <f t="shared" si="157"/>
        <v>NA</v>
      </c>
      <c r="X73" s="112" t="str">
        <f t="shared" si="157"/>
        <v>NA</v>
      </c>
      <c r="Y73" s="112" t="str">
        <f t="shared" si="157"/>
        <v>NA</v>
      </c>
      <c r="Z73" s="112" t="str">
        <f t="shared" si="157"/>
        <v>NA</v>
      </c>
      <c r="AA73" s="112" t="str">
        <f t="shared" si="157"/>
        <v>NA</v>
      </c>
      <c r="AB73" s="112" t="str">
        <f t="shared" si="157"/>
        <v>NA</v>
      </c>
      <c r="AC73" s="112" t="str">
        <f t="shared" si="157"/>
        <v>NA</v>
      </c>
      <c r="AD73" s="112" t="str">
        <f t="shared" si="157"/>
        <v>NA</v>
      </c>
      <c r="AE73" s="112" t="str">
        <f t="shared" si="157"/>
        <v>NA</v>
      </c>
      <c r="AF73" s="112" t="str">
        <f t="shared" si="157"/>
        <v>NA</v>
      </c>
      <c r="AG73" s="112" t="str">
        <f t="shared" si="157"/>
        <v>NA</v>
      </c>
      <c r="AH73" s="112" t="str">
        <f t="shared" si="157"/>
        <v>NA</v>
      </c>
      <c r="AI73" s="112" t="str">
        <f t="shared" ref="AI73:BN73" si="158">IF(DATEDIF(AI9,AI10,"d")&gt;INT(DATEDIF(DATE(YEAR(AI9),MONTH(AI9),DAY(AI9)),DATE(YEAR(AI9),12,31),"D")),AI70+1,"NA")</f>
        <v>NA</v>
      </c>
      <c r="AJ73" s="112" t="str">
        <f t="shared" si="158"/>
        <v>NA</v>
      </c>
      <c r="AK73" s="112" t="str">
        <f t="shared" si="158"/>
        <v>NA</v>
      </c>
      <c r="AL73" s="112" t="str">
        <f t="shared" si="158"/>
        <v>NA</v>
      </c>
      <c r="AM73" s="112" t="str">
        <f t="shared" si="158"/>
        <v>NA</v>
      </c>
      <c r="AN73" s="112" t="str">
        <f t="shared" si="158"/>
        <v>NA</v>
      </c>
      <c r="AO73" s="112" t="str">
        <f t="shared" si="158"/>
        <v>NA</v>
      </c>
      <c r="AP73" s="112" t="str">
        <f t="shared" si="158"/>
        <v>NA</v>
      </c>
      <c r="AQ73" s="112" t="str">
        <f t="shared" si="158"/>
        <v>NA</v>
      </c>
      <c r="AR73" s="112" t="str">
        <f t="shared" si="158"/>
        <v>NA</v>
      </c>
      <c r="AS73" s="112" t="str">
        <f t="shared" si="158"/>
        <v>NA</v>
      </c>
      <c r="AT73" s="112" t="str">
        <f t="shared" si="158"/>
        <v>NA</v>
      </c>
      <c r="AU73" s="112" t="str">
        <f t="shared" si="158"/>
        <v>NA</v>
      </c>
      <c r="AV73" s="112" t="str">
        <f t="shared" si="158"/>
        <v>NA</v>
      </c>
      <c r="AW73" s="112" t="str">
        <f t="shared" si="158"/>
        <v>NA</v>
      </c>
      <c r="AX73" s="112" t="str">
        <f t="shared" si="158"/>
        <v>NA</v>
      </c>
      <c r="AY73" s="112" t="str">
        <f t="shared" si="158"/>
        <v>NA</v>
      </c>
      <c r="AZ73" s="112" t="str">
        <f t="shared" si="158"/>
        <v>NA</v>
      </c>
      <c r="BA73" s="112" t="str">
        <f t="shared" si="158"/>
        <v>NA</v>
      </c>
      <c r="BB73" s="112" t="str">
        <f t="shared" si="158"/>
        <v>NA</v>
      </c>
      <c r="BC73" s="112" t="str">
        <f t="shared" si="158"/>
        <v>NA</v>
      </c>
      <c r="BD73" s="112" t="str">
        <f t="shared" si="158"/>
        <v>NA</v>
      </c>
      <c r="BE73" s="112" t="str">
        <f t="shared" si="158"/>
        <v>NA</v>
      </c>
      <c r="BF73" s="112" t="str">
        <f t="shared" si="158"/>
        <v>NA</v>
      </c>
      <c r="BG73" s="112" t="str">
        <f t="shared" si="158"/>
        <v>NA</v>
      </c>
      <c r="BH73" s="112" t="str">
        <f t="shared" si="158"/>
        <v>NA</v>
      </c>
      <c r="BI73" s="112" t="str">
        <f t="shared" si="158"/>
        <v>NA</v>
      </c>
      <c r="BJ73" s="112" t="str">
        <f t="shared" si="158"/>
        <v>NA</v>
      </c>
      <c r="BK73" s="112" t="str">
        <f t="shared" si="158"/>
        <v>NA</v>
      </c>
      <c r="BL73" s="112" t="str">
        <f t="shared" si="158"/>
        <v>NA</v>
      </c>
      <c r="BM73" s="112" t="str">
        <f t="shared" si="158"/>
        <v>NA</v>
      </c>
      <c r="BN73" s="112" t="str">
        <f t="shared" si="158"/>
        <v>NA</v>
      </c>
      <c r="BO73" s="112" t="str">
        <f t="shared" ref="BO73:CY73" si="159">IF(DATEDIF(BO9,BO10,"d")&gt;INT(DATEDIF(DATE(YEAR(BO9),MONTH(BO9),DAY(BO9)),DATE(YEAR(BO9),12,31),"D")),BO70+1,"NA")</f>
        <v>NA</v>
      </c>
      <c r="BP73" s="112" t="str">
        <f t="shared" si="159"/>
        <v>NA</v>
      </c>
      <c r="BQ73" s="112" t="str">
        <f t="shared" si="159"/>
        <v>NA</v>
      </c>
      <c r="BR73" s="112" t="str">
        <f t="shared" si="159"/>
        <v>NA</v>
      </c>
      <c r="BS73" s="112" t="str">
        <f t="shared" si="159"/>
        <v>NA</v>
      </c>
      <c r="BT73" s="112" t="str">
        <f t="shared" si="159"/>
        <v>NA</v>
      </c>
      <c r="BU73" s="112" t="str">
        <f t="shared" si="159"/>
        <v>NA</v>
      </c>
      <c r="BV73" s="112" t="str">
        <f t="shared" si="159"/>
        <v>NA</v>
      </c>
      <c r="BW73" s="112" t="str">
        <f t="shared" si="159"/>
        <v>NA</v>
      </c>
      <c r="BX73" s="112" t="str">
        <f t="shared" si="159"/>
        <v>NA</v>
      </c>
      <c r="BY73" s="112" t="str">
        <f t="shared" si="159"/>
        <v>NA</v>
      </c>
      <c r="BZ73" s="112" t="str">
        <f t="shared" si="159"/>
        <v>NA</v>
      </c>
      <c r="CA73" s="112" t="str">
        <f t="shared" si="159"/>
        <v>NA</v>
      </c>
      <c r="CB73" s="112" t="str">
        <f t="shared" si="159"/>
        <v>NA</v>
      </c>
      <c r="CC73" s="112" t="str">
        <f t="shared" si="159"/>
        <v>NA</v>
      </c>
      <c r="CD73" s="112" t="str">
        <f t="shared" si="159"/>
        <v>NA</v>
      </c>
      <c r="CE73" s="112" t="str">
        <f t="shared" si="159"/>
        <v>NA</v>
      </c>
      <c r="CF73" s="112" t="str">
        <f t="shared" si="159"/>
        <v>NA</v>
      </c>
      <c r="CG73" s="112" t="str">
        <f t="shared" si="159"/>
        <v>NA</v>
      </c>
      <c r="CH73" s="112" t="str">
        <f t="shared" si="159"/>
        <v>NA</v>
      </c>
      <c r="CI73" s="112" t="str">
        <f t="shared" si="159"/>
        <v>NA</v>
      </c>
      <c r="CJ73" s="112" t="str">
        <f t="shared" si="159"/>
        <v>NA</v>
      </c>
      <c r="CK73" s="112" t="str">
        <f t="shared" si="159"/>
        <v>NA</v>
      </c>
      <c r="CL73" s="112" t="str">
        <f t="shared" si="159"/>
        <v>NA</v>
      </c>
      <c r="CM73" s="112" t="str">
        <f t="shared" si="159"/>
        <v>NA</v>
      </c>
      <c r="CN73" s="112" t="str">
        <f t="shared" si="159"/>
        <v>NA</v>
      </c>
      <c r="CO73" s="112" t="str">
        <f t="shared" si="159"/>
        <v>NA</v>
      </c>
      <c r="CP73" s="112" t="str">
        <f t="shared" si="159"/>
        <v>NA</v>
      </c>
      <c r="CQ73" s="112" t="str">
        <f t="shared" si="159"/>
        <v>NA</v>
      </c>
      <c r="CR73" s="112" t="str">
        <f t="shared" si="159"/>
        <v>NA</v>
      </c>
      <c r="CS73" s="112" t="str">
        <f t="shared" si="159"/>
        <v>NA</v>
      </c>
      <c r="CT73" s="112" t="str">
        <f t="shared" si="159"/>
        <v>NA</v>
      </c>
      <c r="CU73" s="112" t="str">
        <f t="shared" si="159"/>
        <v>NA</v>
      </c>
      <c r="CV73" s="112" t="str">
        <f t="shared" si="159"/>
        <v>NA</v>
      </c>
      <c r="CW73" s="112" t="str">
        <f t="shared" si="159"/>
        <v>NA</v>
      </c>
      <c r="CX73" s="112" t="str">
        <f t="shared" si="159"/>
        <v>NA</v>
      </c>
      <c r="CY73" s="117" t="str">
        <f t="shared" si="159"/>
        <v>NA</v>
      </c>
      <c r="CZ73" s="134"/>
      <c r="DA73" s="97"/>
      <c r="DB73" s="97"/>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row>
    <row r="74" spans="1:193" s="109" customFormat="1" ht="29.25" customHeight="1" x14ac:dyDescent="0.25">
      <c r="A74" s="115" t="s">
        <v>145</v>
      </c>
      <c r="B74" s="111"/>
      <c r="C74" s="118">
        <f t="shared" ref="C74:AH74" si="160">ROUNDDOWN((IF(C73&lt;&gt;"NA",MIN(YEARFRAC(C9,C10,3)*365-INT(DATEDIF(DATE(YEAR(C9),MONTH(C9),DAY(C9)),DATE(YEAR(C9),12,31),"D")),365)/(YEARFRAC(C9,C10,3)*365),0))*C67,0)</f>
        <v>0</v>
      </c>
      <c r="D74" s="118">
        <f t="shared" si="160"/>
        <v>0</v>
      </c>
      <c r="E74" s="118">
        <f t="shared" si="160"/>
        <v>0</v>
      </c>
      <c r="F74" s="118">
        <f t="shared" si="160"/>
        <v>0</v>
      </c>
      <c r="G74" s="118">
        <f t="shared" si="160"/>
        <v>0</v>
      </c>
      <c r="H74" s="118">
        <f t="shared" si="160"/>
        <v>0</v>
      </c>
      <c r="I74" s="118">
        <f t="shared" si="160"/>
        <v>0</v>
      </c>
      <c r="J74" s="118">
        <f t="shared" si="160"/>
        <v>0</v>
      </c>
      <c r="K74" s="118">
        <f t="shared" si="160"/>
        <v>0</v>
      </c>
      <c r="L74" s="118">
        <f t="shared" si="160"/>
        <v>0</v>
      </c>
      <c r="M74" s="118">
        <f t="shared" si="160"/>
        <v>0</v>
      </c>
      <c r="N74" s="118">
        <f t="shared" si="160"/>
        <v>0</v>
      </c>
      <c r="O74" s="118">
        <f t="shared" si="160"/>
        <v>0</v>
      </c>
      <c r="P74" s="118">
        <f t="shared" si="160"/>
        <v>0</v>
      </c>
      <c r="Q74" s="118">
        <f t="shared" si="160"/>
        <v>0</v>
      </c>
      <c r="R74" s="118">
        <f t="shared" si="160"/>
        <v>0</v>
      </c>
      <c r="S74" s="118">
        <f t="shared" si="160"/>
        <v>0</v>
      </c>
      <c r="T74" s="118">
        <f t="shared" si="160"/>
        <v>0</v>
      </c>
      <c r="U74" s="118">
        <f t="shared" si="160"/>
        <v>0</v>
      </c>
      <c r="V74" s="118">
        <f t="shared" si="160"/>
        <v>0</v>
      </c>
      <c r="W74" s="118">
        <f t="shared" si="160"/>
        <v>0</v>
      </c>
      <c r="X74" s="118">
        <f t="shared" si="160"/>
        <v>0</v>
      </c>
      <c r="Y74" s="118">
        <f t="shared" si="160"/>
        <v>0</v>
      </c>
      <c r="Z74" s="118">
        <f t="shared" si="160"/>
        <v>0</v>
      </c>
      <c r="AA74" s="118">
        <f t="shared" si="160"/>
        <v>0</v>
      </c>
      <c r="AB74" s="118">
        <f t="shared" si="160"/>
        <v>0</v>
      </c>
      <c r="AC74" s="118">
        <f t="shared" si="160"/>
        <v>0</v>
      </c>
      <c r="AD74" s="118">
        <f t="shared" si="160"/>
        <v>0</v>
      </c>
      <c r="AE74" s="118">
        <f t="shared" si="160"/>
        <v>0</v>
      </c>
      <c r="AF74" s="118">
        <f t="shared" si="160"/>
        <v>0</v>
      </c>
      <c r="AG74" s="118">
        <f t="shared" si="160"/>
        <v>0</v>
      </c>
      <c r="AH74" s="118">
        <f t="shared" si="160"/>
        <v>0</v>
      </c>
      <c r="AI74" s="118">
        <f t="shared" ref="AI74:BN74" si="161">ROUNDDOWN((IF(AI73&lt;&gt;"NA",MIN(YEARFRAC(AI9,AI10,3)*365-INT(DATEDIF(DATE(YEAR(AI9),MONTH(AI9),DAY(AI9)),DATE(YEAR(AI9),12,31),"D")),365)/(YEARFRAC(AI9,AI10,3)*365),0))*AI67,0)</f>
        <v>0</v>
      </c>
      <c r="AJ74" s="118">
        <f t="shared" si="161"/>
        <v>0</v>
      </c>
      <c r="AK74" s="118">
        <f t="shared" si="161"/>
        <v>0</v>
      </c>
      <c r="AL74" s="118">
        <f t="shared" si="161"/>
        <v>0</v>
      </c>
      <c r="AM74" s="118">
        <f t="shared" si="161"/>
        <v>0</v>
      </c>
      <c r="AN74" s="118">
        <f t="shared" si="161"/>
        <v>0</v>
      </c>
      <c r="AO74" s="118">
        <f t="shared" si="161"/>
        <v>0</v>
      </c>
      <c r="AP74" s="118">
        <f t="shared" si="161"/>
        <v>0</v>
      </c>
      <c r="AQ74" s="118">
        <f t="shared" si="161"/>
        <v>0</v>
      </c>
      <c r="AR74" s="118">
        <f t="shared" si="161"/>
        <v>0</v>
      </c>
      <c r="AS74" s="118">
        <f t="shared" si="161"/>
        <v>0</v>
      </c>
      <c r="AT74" s="118">
        <f t="shared" si="161"/>
        <v>0</v>
      </c>
      <c r="AU74" s="118">
        <f t="shared" si="161"/>
        <v>0</v>
      </c>
      <c r="AV74" s="118">
        <f t="shared" si="161"/>
        <v>0</v>
      </c>
      <c r="AW74" s="118">
        <f t="shared" si="161"/>
        <v>0</v>
      </c>
      <c r="AX74" s="118">
        <f t="shared" si="161"/>
        <v>0</v>
      </c>
      <c r="AY74" s="118">
        <f t="shared" si="161"/>
        <v>0</v>
      </c>
      <c r="AZ74" s="118">
        <f t="shared" si="161"/>
        <v>0</v>
      </c>
      <c r="BA74" s="118">
        <f t="shared" si="161"/>
        <v>0</v>
      </c>
      <c r="BB74" s="118">
        <f t="shared" si="161"/>
        <v>0</v>
      </c>
      <c r="BC74" s="118">
        <f t="shared" si="161"/>
        <v>0</v>
      </c>
      <c r="BD74" s="118">
        <f t="shared" si="161"/>
        <v>0</v>
      </c>
      <c r="BE74" s="118">
        <f t="shared" si="161"/>
        <v>0</v>
      </c>
      <c r="BF74" s="118">
        <f t="shared" si="161"/>
        <v>0</v>
      </c>
      <c r="BG74" s="118">
        <f t="shared" si="161"/>
        <v>0</v>
      </c>
      <c r="BH74" s="118">
        <f t="shared" si="161"/>
        <v>0</v>
      </c>
      <c r="BI74" s="118">
        <f t="shared" si="161"/>
        <v>0</v>
      </c>
      <c r="BJ74" s="118">
        <f t="shared" si="161"/>
        <v>0</v>
      </c>
      <c r="BK74" s="118">
        <f t="shared" si="161"/>
        <v>0</v>
      </c>
      <c r="BL74" s="118">
        <f t="shared" si="161"/>
        <v>0</v>
      </c>
      <c r="BM74" s="118">
        <f t="shared" si="161"/>
        <v>0</v>
      </c>
      <c r="BN74" s="118">
        <f t="shared" si="161"/>
        <v>0</v>
      </c>
      <c r="BO74" s="118">
        <f t="shared" ref="BO74:CT74" si="162">ROUNDDOWN((IF(BO73&lt;&gt;"NA",MIN(YEARFRAC(BO9,BO10,3)*365-INT(DATEDIF(DATE(YEAR(BO9),MONTH(BO9),DAY(BO9)),DATE(YEAR(BO9),12,31),"D")),365)/(YEARFRAC(BO9,BO10,3)*365),0))*BO67,0)</f>
        <v>0</v>
      </c>
      <c r="BP74" s="118">
        <f t="shared" si="162"/>
        <v>0</v>
      </c>
      <c r="BQ74" s="118">
        <f t="shared" si="162"/>
        <v>0</v>
      </c>
      <c r="BR74" s="118">
        <f t="shared" si="162"/>
        <v>0</v>
      </c>
      <c r="BS74" s="118">
        <f t="shared" si="162"/>
        <v>0</v>
      </c>
      <c r="BT74" s="118">
        <f t="shared" si="162"/>
        <v>0</v>
      </c>
      <c r="BU74" s="118">
        <f t="shared" si="162"/>
        <v>0</v>
      </c>
      <c r="BV74" s="118">
        <f t="shared" si="162"/>
        <v>0</v>
      </c>
      <c r="BW74" s="118">
        <f t="shared" si="162"/>
        <v>0</v>
      </c>
      <c r="BX74" s="118">
        <f t="shared" si="162"/>
        <v>0</v>
      </c>
      <c r="BY74" s="118">
        <f t="shared" si="162"/>
        <v>0</v>
      </c>
      <c r="BZ74" s="118">
        <f t="shared" si="162"/>
        <v>0</v>
      </c>
      <c r="CA74" s="118">
        <f t="shared" si="162"/>
        <v>0</v>
      </c>
      <c r="CB74" s="118">
        <f t="shared" si="162"/>
        <v>0</v>
      </c>
      <c r="CC74" s="118">
        <f t="shared" si="162"/>
        <v>0</v>
      </c>
      <c r="CD74" s="118">
        <f t="shared" si="162"/>
        <v>0</v>
      </c>
      <c r="CE74" s="118">
        <f t="shared" si="162"/>
        <v>0</v>
      </c>
      <c r="CF74" s="118">
        <f t="shared" si="162"/>
        <v>0</v>
      </c>
      <c r="CG74" s="118">
        <f t="shared" si="162"/>
        <v>0</v>
      </c>
      <c r="CH74" s="118">
        <f t="shared" si="162"/>
        <v>0</v>
      </c>
      <c r="CI74" s="118">
        <f t="shared" si="162"/>
        <v>0</v>
      </c>
      <c r="CJ74" s="118">
        <f t="shared" si="162"/>
        <v>0</v>
      </c>
      <c r="CK74" s="118">
        <f t="shared" si="162"/>
        <v>0</v>
      </c>
      <c r="CL74" s="118">
        <f t="shared" si="162"/>
        <v>0</v>
      </c>
      <c r="CM74" s="118">
        <f t="shared" si="162"/>
        <v>0</v>
      </c>
      <c r="CN74" s="118">
        <f t="shared" si="162"/>
        <v>0</v>
      </c>
      <c r="CO74" s="118">
        <f t="shared" si="162"/>
        <v>0</v>
      </c>
      <c r="CP74" s="118">
        <f t="shared" si="162"/>
        <v>0</v>
      </c>
      <c r="CQ74" s="118">
        <f t="shared" si="162"/>
        <v>0</v>
      </c>
      <c r="CR74" s="118">
        <f t="shared" si="162"/>
        <v>0</v>
      </c>
      <c r="CS74" s="118">
        <f t="shared" si="162"/>
        <v>0</v>
      </c>
      <c r="CT74" s="118">
        <f t="shared" si="162"/>
        <v>0</v>
      </c>
      <c r="CU74" s="118">
        <f t="shared" ref="CU74:CY74" si="163">ROUNDDOWN((IF(CU73&lt;&gt;"NA",MIN(YEARFRAC(CU9,CU10,3)*365-INT(DATEDIF(DATE(YEAR(CU9),MONTH(CU9),DAY(CU9)),DATE(YEAR(CU9),12,31),"D")),365)/(YEARFRAC(CU9,CU10,3)*365),0))*CU67,0)</f>
        <v>0</v>
      </c>
      <c r="CV74" s="118">
        <f t="shared" si="163"/>
        <v>0</v>
      </c>
      <c r="CW74" s="118">
        <f t="shared" si="163"/>
        <v>0</v>
      </c>
      <c r="CX74" s="118">
        <f t="shared" si="163"/>
        <v>0</v>
      </c>
      <c r="CY74" s="118">
        <f t="shared" si="163"/>
        <v>0</v>
      </c>
      <c r="CZ74" s="134"/>
      <c r="DA74" s="97"/>
      <c r="DB74" s="97"/>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row>
    <row r="75" spans="1:193" s="109" customFormat="1" ht="29.25" customHeight="1" x14ac:dyDescent="0.25">
      <c r="A75" s="115" t="s">
        <v>153</v>
      </c>
      <c r="B75" s="111"/>
      <c r="C75" s="118">
        <f t="shared" ref="C75:AH75" si="164">ROUNDDOWN((IF(C73&lt;&gt;"NA",MIN(YEARFRAC(C9,C10,3)*365-INT(DATEDIF(DATE(YEAR(C9),MONTH(C9),DAY(C9)),DATE(YEAR(C9),12,31),"D")),365)/(YEARFRAC(C9,C10,3)*365),0))*C65,0)</f>
        <v>0</v>
      </c>
      <c r="D75" s="118">
        <f t="shared" si="164"/>
        <v>0</v>
      </c>
      <c r="E75" s="118">
        <f t="shared" si="164"/>
        <v>0</v>
      </c>
      <c r="F75" s="118">
        <f t="shared" si="164"/>
        <v>0</v>
      </c>
      <c r="G75" s="118">
        <f t="shared" si="164"/>
        <v>0</v>
      </c>
      <c r="H75" s="118">
        <f t="shared" si="164"/>
        <v>0</v>
      </c>
      <c r="I75" s="118">
        <f t="shared" si="164"/>
        <v>0</v>
      </c>
      <c r="J75" s="118">
        <f t="shared" si="164"/>
        <v>0</v>
      </c>
      <c r="K75" s="118">
        <f t="shared" si="164"/>
        <v>0</v>
      </c>
      <c r="L75" s="118">
        <f t="shared" si="164"/>
        <v>0</v>
      </c>
      <c r="M75" s="118">
        <f t="shared" si="164"/>
        <v>0</v>
      </c>
      <c r="N75" s="118">
        <f t="shared" si="164"/>
        <v>0</v>
      </c>
      <c r="O75" s="118">
        <f t="shared" si="164"/>
        <v>0</v>
      </c>
      <c r="P75" s="118">
        <f t="shared" si="164"/>
        <v>0</v>
      </c>
      <c r="Q75" s="118">
        <f t="shared" si="164"/>
        <v>0</v>
      </c>
      <c r="R75" s="118">
        <f t="shared" si="164"/>
        <v>0</v>
      </c>
      <c r="S75" s="118">
        <f t="shared" si="164"/>
        <v>0</v>
      </c>
      <c r="T75" s="118">
        <f t="shared" si="164"/>
        <v>0</v>
      </c>
      <c r="U75" s="118">
        <f t="shared" si="164"/>
        <v>0</v>
      </c>
      <c r="V75" s="118">
        <f t="shared" si="164"/>
        <v>0</v>
      </c>
      <c r="W75" s="118">
        <f t="shared" si="164"/>
        <v>0</v>
      </c>
      <c r="X75" s="118">
        <f t="shared" si="164"/>
        <v>0</v>
      </c>
      <c r="Y75" s="118">
        <f t="shared" si="164"/>
        <v>0</v>
      </c>
      <c r="Z75" s="118">
        <f t="shared" si="164"/>
        <v>0</v>
      </c>
      <c r="AA75" s="118">
        <f t="shared" si="164"/>
        <v>0</v>
      </c>
      <c r="AB75" s="118">
        <f t="shared" si="164"/>
        <v>0</v>
      </c>
      <c r="AC75" s="118">
        <f t="shared" si="164"/>
        <v>0</v>
      </c>
      <c r="AD75" s="118">
        <f t="shared" si="164"/>
        <v>0</v>
      </c>
      <c r="AE75" s="118">
        <f t="shared" si="164"/>
        <v>0</v>
      </c>
      <c r="AF75" s="118">
        <f t="shared" si="164"/>
        <v>0</v>
      </c>
      <c r="AG75" s="118">
        <f t="shared" si="164"/>
        <v>0</v>
      </c>
      <c r="AH75" s="118">
        <f t="shared" si="164"/>
        <v>0</v>
      </c>
      <c r="AI75" s="118">
        <f t="shared" ref="AI75:BN75" si="165">ROUNDDOWN((IF(AI73&lt;&gt;"NA",MIN(YEARFRAC(AI9,AI10,3)*365-INT(DATEDIF(DATE(YEAR(AI9),MONTH(AI9),DAY(AI9)),DATE(YEAR(AI9),12,31),"D")),365)/(YEARFRAC(AI9,AI10,3)*365),0))*AI65,0)</f>
        <v>0</v>
      </c>
      <c r="AJ75" s="118">
        <f t="shared" si="165"/>
        <v>0</v>
      </c>
      <c r="AK75" s="118">
        <f t="shared" si="165"/>
        <v>0</v>
      </c>
      <c r="AL75" s="118">
        <f t="shared" si="165"/>
        <v>0</v>
      </c>
      <c r="AM75" s="118">
        <f t="shared" si="165"/>
        <v>0</v>
      </c>
      <c r="AN75" s="118">
        <f t="shared" si="165"/>
        <v>0</v>
      </c>
      <c r="AO75" s="118">
        <f t="shared" si="165"/>
        <v>0</v>
      </c>
      <c r="AP75" s="118">
        <f t="shared" si="165"/>
        <v>0</v>
      </c>
      <c r="AQ75" s="118">
        <f t="shared" si="165"/>
        <v>0</v>
      </c>
      <c r="AR75" s="118">
        <f t="shared" si="165"/>
        <v>0</v>
      </c>
      <c r="AS75" s="118">
        <f t="shared" si="165"/>
        <v>0</v>
      </c>
      <c r="AT75" s="118">
        <f t="shared" si="165"/>
        <v>0</v>
      </c>
      <c r="AU75" s="118">
        <f t="shared" si="165"/>
        <v>0</v>
      </c>
      <c r="AV75" s="118">
        <f t="shared" si="165"/>
        <v>0</v>
      </c>
      <c r="AW75" s="118">
        <f t="shared" si="165"/>
        <v>0</v>
      </c>
      <c r="AX75" s="118">
        <f t="shared" si="165"/>
        <v>0</v>
      </c>
      <c r="AY75" s="118">
        <f t="shared" si="165"/>
        <v>0</v>
      </c>
      <c r="AZ75" s="118">
        <f t="shared" si="165"/>
        <v>0</v>
      </c>
      <c r="BA75" s="118">
        <f t="shared" si="165"/>
        <v>0</v>
      </c>
      <c r="BB75" s="118">
        <f t="shared" si="165"/>
        <v>0</v>
      </c>
      <c r="BC75" s="118">
        <f t="shared" si="165"/>
        <v>0</v>
      </c>
      <c r="BD75" s="118">
        <f t="shared" si="165"/>
        <v>0</v>
      </c>
      <c r="BE75" s="118">
        <f t="shared" si="165"/>
        <v>0</v>
      </c>
      <c r="BF75" s="118">
        <f t="shared" si="165"/>
        <v>0</v>
      </c>
      <c r="BG75" s="118">
        <f t="shared" si="165"/>
        <v>0</v>
      </c>
      <c r="BH75" s="118">
        <f t="shared" si="165"/>
        <v>0</v>
      </c>
      <c r="BI75" s="118">
        <f t="shared" si="165"/>
        <v>0</v>
      </c>
      <c r="BJ75" s="118">
        <f t="shared" si="165"/>
        <v>0</v>
      </c>
      <c r="BK75" s="118">
        <f t="shared" si="165"/>
        <v>0</v>
      </c>
      <c r="BL75" s="118">
        <f t="shared" si="165"/>
        <v>0</v>
      </c>
      <c r="BM75" s="118">
        <f t="shared" si="165"/>
        <v>0</v>
      </c>
      <c r="BN75" s="118">
        <f t="shared" si="165"/>
        <v>0</v>
      </c>
      <c r="BO75" s="118">
        <f t="shared" ref="BO75:CY75" si="166">ROUNDDOWN((IF(BO73&lt;&gt;"NA",MIN(YEARFRAC(BO9,BO10,3)*365-INT(DATEDIF(DATE(YEAR(BO9),MONTH(BO9),DAY(BO9)),DATE(YEAR(BO9),12,31),"D")),365)/(YEARFRAC(BO9,BO10,3)*365),0))*BO65,0)</f>
        <v>0</v>
      </c>
      <c r="BP75" s="118">
        <f t="shared" si="166"/>
        <v>0</v>
      </c>
      <c r="BQ75" s="118">
        <f t="shared" si="166"/>
        <v>0</v>
      </c>
      <c r="BR75" s="118">
        <f t="shared" si="166"/>
        <v>0</v>
      </c>
      <c r="BS75" s="118">
        <f t="shared" si="166"/>
        <v>0</v>
      </c>
      <c r="BT75" s="118">
        <f t="shared" si="166"/>
        <v>0</v>
      </c>
      <c r="BU75" s="118">
        <f t="shared" si="166"/>
        <v>0</v>
      </c>
      <c r="BV75" s="118">
        <f t="shared" si="166"/>
        <v>0</v>
      </c>
      <c r="BW75" s="118">
        <f t="shared" si="166"/>
        <v>0</v>
      </c>
      <c r="BX75" s="118">
        <f t="shared" si="166"/>
        <v>0</v>
      </c>
      <c r="BY75" s="118">
        <f t="shared" si="166"/>
        <v>0</v>
      </c>
      <c r="BZ75" s="118">
        <f t="shared" si="166"/>
        <v>0</v>
      </c>
      <c r="CA75" s="118">
        <f t="shared" si="166"/>
        <v>0</v>
      </c>
      <c r="CB75" s="118">
        <f t="shared" si="166"/>
        <v>0</v>
      </c>
      <c r="CC75" s="118">
        <f t="shared" si="166"/>
        <v>0</v>
      </c>
      <c r="CD75" s="118">
        <f t="shared" si="166"/>
        <v>0</v>
      </c>
      <c r="CE75" s="118">
        <f t="shared" si="166"/>
        <v>0</v>
      </c>
      <c r="CF75" s="118">
        <f t="shared" si="166"/>
        <v>0</v>
      </c>
      <c r="CG75" s="118">
        <f t="shared" si="166"/>
        <v>0</v>
      </c>
      <c r="CH75" s="118">
        <f t="shared" si="166"/>
        <v>0</v>
      </c>
      <c r="CI75" s="118">
        <f t="shared" si="166"/>
        <v>0</v>
      </c>
      <c r="CJ75" s="118">
        <f t="shared" si="166"/>
        <v>0</v>
      </c>
      <c r="CK75" s="118">
        <f t="shared" si="166"/>
        <v>0</v>
      </c>
      <c r="CL75" s="118">
        <f t="shared" si="166"/>
        <v>0</v>
      </c>
      <c r="CM75" s="118">
        <f t="shared" si="166"/>
        <v>0</v>
      </c>
      <c r="CN75" s="118">
        <f t="shared" si="166"/>
        <v>0</v>
      </c>
      <c r="CO75" s="118">
        <f t="shared" si="166"/>
        <v>0</v>
      </c>
      <c r="CP75" s="118">
        <f t="shared" si="166"/>
        <v>0</v>
      </c>
      <c r="CQ75" s="118">
        <f t="shared" si="166"/>
        <v>0</v>
      </c>
      <c r="CR75" s="118">
        <f t="shared" si="166"/>
        <v>0</v>
      </c>
      <c r="CS75" s="118">
        <f t="shared" si="166"/>
        <v>0</v>
      </c>
      <c r="CT75" s="118">
        <f t="shared" si="166"/>
        <v>0</v>
      </c>
      <c r="CU75" s="118">
        <f t="shared" si="166"/>
        <v>0</v>
      </c>
      <c r="CV75" s="118">
        <f t="shared" si="166"/>
        <v>0</v>
      </c>
      <c r="CW75" s="118">
        <f t="shared" si="166"/>
        <v>0</v>
      </c>
      <c r="CX75" s="118">
        <f t="shared" si="166"/>
        <v>0</v>
      </c>
      <c r="CY75" s="118">
        <f t="shared" si="166"/>
        <v>0</v>
      </c>
      <c r="CZ75" s="119"/>
      <c r="DA75" s="97"/>
      <c r="DB75" s="97"/>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row>
    <row r="76" spans="1:193" s="34" customFormat="1" ht="29.25" customHeight="1" x14ac:dyDescent="0.25">
      <c r="A76" s="338"/>
      <c r="B76" s="338"/>
      <c r="C76" s="338"/>
      <c r="D76" s="338"/>
      <c r="E76" s="338"/>
      <c r="F76" s="338"/>
      <c r="G76" s="338"/>
      <c r="H76" s="338"/>
      <c r="I76" s="338"/>
      <c r="J76" s="338"/>
      <c r="K76" s="338"/>
      <c r="L76" s="338"/>
      <c r="M76" s="338"/>
      <c r="N76" s="338"/>
      <c r="O76" s="338"/>
      <c r="P76" s="338"/>
      <c r="Q76" s="338"/>
      <c r="R76" s="338"/>
      <c r="S76" s="338"/>
      <c r="T76" s="338"/>
      <c r="U76" s="338"/>
      <c r="V76" s="338"/>
      <c r="W76" s="338"/>
      <c r="X76" s="338"/>
      <c r="Y76" s="338"/>
      <c r="Z76" s="338"/>
      <c r="AA76" s="338"/>
      <c r="AB76" s="338"/>
      <c r="AC76" s="338"/>
      <c r="AD76" s="338"/>
      <c r="AE76" s="338"/>
      <c r="AF76" s="338"/>
      <c r="AG76" s="338"/>
      <c r="AH76" s="338"/>
      <c r="AI76" s="338"/>
      <c r="AJ76" s="338"/>
      <c r="AK76" s="338"/>
      <c r="AL76" s="338"/>
      <c r="AM76" s="338"/>
      <c r="AN76" s="338"/>
      <c r="AO76" s="338"/>
      <c r="AP76" s="338"/>
      <c r="AQ76" s="338"/>
      <c r="AR76" s="338"/>
      <c r="AS76" s="338"/>
      <c r="AT76" s="338"/>
      <c r="AU76" s="338"/>
      <c r="AV76" s="338"/>
      <c r="AW76" s="338"/>
      <c r="AX76" s="338"/>
      <c r="AY76" s="338"/>
      <c r="AZ76" s="338"/>
      <c r="BA76" s="338"/>
      <c r="BB76" s="338"/>
      <c r="BC76" s="338"/>
      <c r="BD76" s="338"/>
      <c r="BE76" s="338"/>
      <c r="BF76" s="338"/>
      <c r="BG76" s="338"/>
      <c r="BH76" s="338"/>
      <c r="BI76" s="338"/>
      <c r="BJ76" s="338"/>
      <c r="BK76" s="338"/>
      <c r="BL76" s="338"/>
      <c r="BM76" s="338"/>
      <c r="BN76" s="338"/>
      <c r="BO76" s="338"/>
      <c r="BP76" s="338"/>
      <c r="BQ76" s="338"/>
      <c r="BR76" s="338"/>
      <c r="BS76" s="338"/>
      <c r="BT76" s="338"/>
      <c r="BU76" s="338"/>
      <c r="BV76" s="338"/>
      <c r="BW76" s="338"/>
      <c r="BX76" s="338"/>
      <c r="BY76" s="338"/>
      <c r="BZ76" s="338"/>
      <c r="CA76" s="338"/>
      <c r="CB76" s="338"/>
      <c r="CC76" s="338"/>
      <c r="CD76" s="338"/>
      <c r="CE76" s="338"/>
      <c r="CF76" s="338"/>
      <c r="CG76" s="338"/>
      <c r="CH76" s="338"/>
      <c r="CI76" s="338"/>
      <c r="CJ76" s="338"/>
      <c r="CK76" s="338"/>
      <c r="CL76" s="338"/>
      <c r="CM76" s="338"/>
      <c r="CN76" s="338"/>
      <c r="CO76" s="338"/>
      <c r="CP76" s="338"/>
      <c r="CQ76" s="338"/>
      <c r="CR76" s="338"/>
      <c r="CS76" s="338"/>
      <c r="CT76" s="338"/>
      <c r="CU76" s="338"/>
      <c r="CV76" s="338"/>
      <c r="CW76" s="338"/>
      <c r="CX76" s="338"/>
      <c r="CY76" s="338"/>
      <c r="CZ76" s="338"/>
      <c r="DA76" s="113"/>
      <c r="DB76" s="114"/>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row>
    <row r="77" spans="1:193" s="122" customFormat="1" x14ac:dyDescent="0.3">
      <c r="A77" s="147"/>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c r="BM77" s="148"/>
      <c r="BN77" s="148"/>
      <c r="BO77" s="148"/>
      <c r="BP77" s="148"/>
      <c r="BQ77" s="148"/>
      <c r="BR77" s="148"/>
      <c r="BS77" s="148"/>
      <c r="BT77" s="148"/>
      <c r="BU77" s="148"/>
      <c r="BV77" s="148"/>
      <c r="BW77" s="148"/>
      <c r="BX77" s="148"/>
      <c r="BY77" s="148"/>
      <c r="BZ77" s="148"/>
      <c r="CA77" s="148"/>
      <c r="CB77" s="148"/>
      <c r="CC77" s="148"/>
      <c r="CD77" s="148"/>
      <c r="CE77" s="148"/>
      <c r="CF77" s="148"/>
      <c r="CG77" s="148"/>
      <c r="CH77" s="148"/>
      <c r="CI77" s="148"/>
      <c r="CJ77" s="148"/>
      <c r="CK77" s="148"/>
      <c r="CL77" s="148"/>
      <c r="CM77" s="148"/>
      <c r="CN77" s="148"/>
      <c r="CO77" s="148"/>
      <c r="CP77" s="148"/>
      <c r="CQ77" s="148"/>
      <c r="CR77" s="148"/>
      <c r="CS77" s="148"/>
      <c r="CT77" s="148"/>
      <c r="CU77" s="148"/>
      <c r="CV77" s="148"/>
      <c r="CW77" s="148"/>
      <c r="CX77" s="148"/>
      <c r="CY77" s="149"/>
      <c r="CZ77" s="124"/>
    </row>
    <row r="78" spans="1:193" s="122" customFormat="1" x14ac:dyDescent="0.3">
      <c r="A78" s="147"/>
      <c r="B78" s="148"/>
      <c r="C78" s="148"/>
      <c r="D78" s="214"/>
      <c r="E78" s="148"/>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24"/>
    </row>
    <row r="79" spans="1:193" s="122" customFormat="1" x14ac:dyDescent="0.3">
      <c r="A79" s="147"/>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c r="BM79" s="148"/>
      <c r="BN79" s="148"/>
      <c r="BO79" s="148"/>
      <c r="BP79" s="148"/>
      <c r="BQ79" s="148"/>
      <c r="BR79" s="148"/>
      <c r="BS79" s="148"/>
      <c r="BT79" s="148"/>
      <c r="BU79" s="148"/>
      <c r="BV79" s="148"/>
      <c r="BW79" s="148"/>
      <c r="BX79" s="148"/>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24"/>
    </row>
    <row r="80" spans="1:193" s="122" customFormat="1" x14ac:dyDescent="0.3">
      <c r="A80" s="147"/>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c r="BM80" s="148"/>
      <c r="BN80" s="148"/>
      <c r="BO80" s="148"/>
      <c r="BP80" s="148"/>
      <c r="BQ80" s="148"/>
      <c r="BR80" s="148"/>
      <c r="BS80" s="148"/>
      <c r="BT80" s="148"/>
      <c r="BU80" s="148"/>
      <c r="BV80" s="148"/>
      <c r="BW80" s="148"/>
      <c r="BX80" s="148"/>
      <c r="BY80" s="148"/>
      <c r="BZ80" s="148"/>
      <c r="CA80" s="148"/>
      <c r="CB80" s="148"/>
      <c r="CC80" s="148"/>
      <c r="CD80" s="148"/>
      <c r="CE80" s="148"/>
      <c r="CF80" s="148"/>
      <c r="CG80" s="148"/>
      <c r="CH80" s="148"/>
      <c r="CI80" s="148"/>
      <c r="CJ80" s="148"/>
      <c r="CK80" s="148"/>
      <c r="CL80" s="148"/>
      <c r="CM80" s="148"/>
      <c r="CN80" s="148"/>
      <c r="CO80" s="148"/>
      <c r="CP80" s="148"/>
      <c r="CQ80" s="148"/>
      <c r="CR80" s="148"/>
      <c r="CS80" s="148"/>
      <c r="CT80" s="148"/>
      <c r="CU80" s="148"/>
      <c r="CV80" s="148"/>
      <c r="CW80" s="148"/>
      <c r="CX80" s="148"/>
      <c r="CY80" s="148"/>
      <c r="CZ80" s="124"/>
    </row>
    <row r="81" spans="1:104" s="122" customFormat="1" x14ac:dyDescent="0.3">
      <c r="A81" s="147"/>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c r="BM81" s="148"/>
      <c r="BN81" s="148"/>
      <c r="BO81" s="148"/>
      <c r="BP81" s="148"/>
      <c r="BQ81" s="148"/>
      <c r="BR81" s="148"/>
      <c r="BS81" s="148"/>
      <c r="BT81" s="148"/>
      <c r="BU81" s="148"/>
      <c r="BV81" s="148"/>
      <c r="BW81" s="148"/>
      <c r="BX81" s="148"/>
      <c r="BY81" s="148"/>
      <c r="BZ81" s="148"/>
      <c r="CA81" s="148"/>
      <c r="CB81" s="148"/>
      <c r="CC81" s="148"/>
      <c r="CD81" s="148"/>
      <c r="CE81" s="148"/>
      <c r="CF81" s="148"/>
      <c r="CG81" s="148"/>
      <c r="CH81" s="148"/>
      <c r="CI81" s="148"/>
      <c r="CJ81" s="148"/>
      <c r="CK81" s="148"/>
      <c r="CL81" s="148"/>
      <c r="CM81" s="148"/>
      <c r="CN81" s="148"/>
      <c r="CO81" s="148"/>
      <c r="CP81" s="148"/>
      <c r="CQ81" s="148"/>
      <c r="CR81" s="148"/>
      <c r="CS81" s="148"/>
      <c r="CT81" s="148"/>
      <c r="CU81" s="148"/>
      <c r="CV81" s="148"/>
      <c r="CW81" s="148"/>
      <c r="CX81" s="148"/>
      <c r="CY81" s="148"/>
      <c r="CZ81" s="124"/>
    </row>
    <row r="82" spans="1:104" s="122" customFormat="1" x14ac:dyDescent="0.3">
      <c r="A82" s="147"/>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c r="BM82" s="148"/>
      <c r="BN82" s="148"/>
      <c r="BO82" s="148"/>
      <c r="BP82" s="148"/>
      <c r="BQ82" s="148"/>
      <c r="BR82" s="148"/>
      <c r="BS82" s="148"/>
      <c r="BT82" s="148"/>
      <c r="BU82" s="148"/>
      <c r="BV82" s="148"/>
      <c r="BW82" s="148"/>
      <c r="BX82" s="148"/>
      <c r="BY82" s="148"/>
      <c r="BZ82" s="148"/>
      <c r="CA82" s="148"/>
      <c r="CB82" s="148"/>
      <c r="CC82" s="148"/>
      <c r="CD82" s="148"/>
      <c r="CE82" s="148"/>
      <c r="CF82" s="148"/>
      <c r="CG82" s="148"/>
      <c r="CH82" s="148"/>
      <c r="CI82" s="148"/>
      <c r="CJ82" s="148"/>
      <c r="CK82" s="148"/>
      <c r="CL82" s="148"/>
      <c r="CM82" s="148"/>
      <c r="CN82" s="148"/>
      <c r="CO82" s="148"/>
      <c r="CP82" s="148"/>
      <c r="CQ82" s="148"/>
      <c r="CR82" s="148"/>
      <c r="CS82" s="148"/>
      <c r="CT82" s="148"/>
      <c r="CU82" s="148"/>
      <c r="CV82" s="148"/>
      <c r="CW82" s="148"/>
      <c r="CX82" s="148"/>
      <c r="CY82" s="148"/>
      <c r="CZ82" s="124"/>
    </row>
    <row r="83" spans="1:104" s="122" customFormat="1" x14ac:dyDescent="0.3">
      <c r="A83" s="147"/>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48"/>
      <c r="CO83" s="148"/>
      <c r="CP83" s="148"/>
      <c r="CQ83" s="148"/>
      <c r="CR83" s="148"/>
      <c r="CS83" s="148"/>
      <c r="CT83" s="148"/>
      <c r="CU83" s="148"/>
      <c r="CV83" s="148"/>
      <c r="CW83" s="148"/>
      <c r="CX83" s="148"/>
      <c r="CY83" s="148"/>
      <c r="CZ83" s="124"/>
    </row>
    <row r="84" spans="1:104" s="122" customFormat="1" x14ac:dyDescent="0.3">
      <c r="A84" s="147"/>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c r="BM84" s="148"/>
      <c r="BN84" s="148"/>
      <c r="BO84" s="148"/>
      <c r="BP84" s="148"/>
      <c r="BQ84" s="148"/>
      <c r="BR84" s="148"/>
      <c r="BS84" s="148"/>
      <c r="BT84" s="148"/>
      <c r="BU84" s="148"/>
      <c r="BV84" s="148"/>
      <c r="BW84" s="148"/>
      <c r="BX84" s="148"/>
      <c r="BY84" s="148"/>
      <c r="BZ84" s="148"/>
      <c r="CA84" s="148"/>
      <c r="CB84" s="148"/>
      <c r="CC84" s="148"/>
      <c r="CD84" s="148"/>
      <c r="CE84" s="148"/>
      <c r="CF84" s="148"/>
      <c r="CG84" s="148"/>
      <c r="CH84" s="148"/>
      <c r="CI84" s="148"/>
      <c r="CJ84" s="148"/>
      <c r="CK84" s="148"/>
      <c r="CL84" s="148"/>
      <c r="CM84" s="148"/>
      <c r="CN84" s="148"/>
      <c r="CO84" s="148"/>
      <c r="CP84" s="148"/>
      <c r="CQ84" s="148"/>
      <c r="CR84" s="148"/>
      <c r="CS84" s="148"/>
      <c r="CT84" s="148"/>
      <c r="CU84" s="148"/>
      <c r="CV84" s="148"/>
      <c r="CW84" s="148"/>
      <c r="CX84" s="148"/>
      <c r="CY84" s="148"/>
      <c r="CZ84" s="124"/>
    </row>
    <row r="85" spans="1:104" s="122" customFormat="1" x14ac:dyDescent="0.3">
      <c r="A85" s="147"/>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c r="BM85" s="148"/>
      <c r="BN85" s="148"/>
      <c r="BO85" s="148"/>
      <c r="BP85" s="148"/>
      <c r="BQ85" s="148"/>
      <c r="BR85" s="148"/>
      <c r="BS85" s="148"/>
      <c r="BT85" s="148"/>
      <c r="BU85" s="148"/>
      <c r="BV85" s="148"/>
      <c r="BW85" s="148"/>
      <c r="BX85" s="148"/>
      <c r="BY85" s="148"/>
      <c r="BZ85" s="148"/>
      <c r="CA85" s="148"/>
      <c r="CB85" s="148"/>
      <c r="CC85" s="148"/>
      <c r="CD85" s="148"/>
      <c r="CE85" s="148"/>
      <c r="CF85" s="148"/>
      <c r="CG85" s="148"/>
      <c r="CH85" s="148"/>
      <c r="CI85" s="148"/>
      <c r="CJ85" s="148"/>
      <c r="CK85" s="148"/>
      <c r="CL85" s="148"/>
      <c r="CM85" s="148"/>
      <c r="CN85" s="148"/>
      <c r="CO85" s="148"/>
      <c r="CP85" s="148"/>
      <c r="CQ85" s="148"/>
      <c r="CR85" s="148"/>
      <c r="CS85" s="148"/>
      <c r="CT85" s="148"/>
      <c r="CU85" s="148"/>
      <c r="CV85" s="148"/>
      <c r="CW85" s="148"/>
      <c r="CX85" s="148"/>
      <c r="CY85" s="148"/>
      <c r="CZ85" s="124"/>
    </row>
    <row r="86" spans="1:104" s="122" customFormat="1" x14ac:dyDescent="0.3">
      <c r="A86" s="147"/>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c r="BM86" s="148"/>
      <c r="BN86" s="148"/>
      <c r="BO86" s="148"/>
      <c r="BP86" s="148"/>
      <c r="BQ86" s="148"/>
      <c r="BR86" s="148"/>
      <c r="BS86" s="148"/>
      <c r="BT86" s="148"/>
      <c r="BU86" s="148"/>
      <c r="BV86" s="148"/>
      <c r="BW86" s="148"/>
      <c r="BX86" s="148"/>
      <c r="BY86" s="148"/>
      <c r="BZ86" s="148"/>
      <c r="CA86" s="148"/>
      <c r="CB86" s="148"/>
      <c r="CC86" s="148"/>
      <c r="CD86" s="148"/>
      <c r="CE86" s="148"/>
      <c r="CF86" s="148"/>
      <c r="CG86" s="148"/>
      <c r="CH86" s="148"/>
      <c r="CI86" s="148"/>
      <c r="CJ86" s="148"/>
      <c r="CK86" s="148"/>
      <c r="CL86" s="148"/>
      <c r="CM86" s="148"/>
      <c r="CN86" s="148"/>
      <c r="CO86" s="148"/>
      <c r="CP86" s="148"/>
      <c r="CQ86" s="148"/>
      <c r="CR86" s="148"/>
      <c r="CS86" s="148"/>
      <c r="CT86" s="148"/>
      <c r="CU86" s="148"/>
      <c r="CV86" s="148"/>
      <c r="CW86" s="148"/>
      <c r="CX86" s="148"/>
      <c r="CY86" s="148"/>
      <c r="CZ86" s="124"/>
    </row>
    <row r="87" spans="1:104" s="122" customFormat="1" x14ac:dyDescent="0.3">
      <c r="A87" s="147"/>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c r="BM87" s="148"/>
      <c r="BN87" s="148"/>
      <c r="BO87" s="148"/>
      <c r="BP87" s="148"/>
      <c r="BQ87" s="148"/>
      <c r="BR87" s="148"/>
      <c r="BS87" s="148"/>
      <c r="BT87" s="148"/>
      <c r="BU87" s="148"/>
      <c r="BV87" s="148"/>
      <c r="BW87" s="148"/>
      <c r="BX87" s="148"/>
      <c r="BY87" s="148"/>
      <c r="BZ87" s="148"/>
      <c r="CA87" s="148"/>
      <c r="CB87" s="148"/>
      <c r="CC87" s="148"/>
      <c r="CD87" s="148"/>
      <c r="CE87" s="148"/>
      <c r="CF87" s="148"/>
      <c r="CG87" s="148"/>
      <c r="CH87" s="148"/>
      <c r="CI87" s="148"/>
      <c r="CJ87" s="148"/>
      <c r="CK87" s="148"/>
      <c r="CL87" s="148"/>
      <c r="CM87" s="148"/>
      <c r="CN87" s="148"/>
      <c r="CO87" s="148"/>
      <c r="CP87" s="148"/>
      <c r="CQ87" s="148"/>
      <c r="CR87" s="148"/>
      <c r="CS87" s="148"/>
      <c r="CT87" s="148"/>
      <c r="CU87" s="148"/>
      <c r="CV87" s="148"/>
      <c r="CW87" s="148"/>
      <c r="CX87" s="148"/>
      <c r="CY87" s="148"/>
      <c r="CZ87" s="124"/>
    </row>
    <row r="88" spans="1:104" s="122" customFormat="1" x14ac:dyDescent="0.3">
      <c r="A88" s="147"/>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c r="BM88" s="148"/>
      <c r="BN88" s="148"/>
      <c r="BO88" s="148"/>
      <c r="BP88" s="148"/>
      <c r="BQ88" s="148"/>
      <c r="BR88" s="148"/>
      <c r="BS88" s="148"/>
      <c r="BT88" s="148"/>
      <c r="BU88" s="148"/>
      <c r="BV88" s="148"/>
      <c r="BW88" s="148"/>
      <c r="BX88" s="148"/>
      <c r="BY88" s="148"/>
      <c r="BZ88" s="148"/>
      <c r="CA88" s="148"/>
      <c r="CB88" s="148"/>
      <c r="CC88" s="148"/>
      <c r="CD88" s="148"/>
      <c r="CE88" s="148"/>
      <c r="CF88" s="148"/>
      <c r="CG88" s="148"/>
      <c r="CH88" s="148"/>
      <c r="CI88" s="148"/>
      <c r="CJ88" s="148"/>
      <c r="CK88" s="148"/>
      <c r="CL88" s="148"/>
      <c r="CM88" s="148"/>
      <c r="CN88" s="148"/>
      <c r="CO88" s="148"/>
      <c r="CP88" s="148"/>
      <c r="CQ88" s="148"/>
      <c r="CR88" s="148"/>
      <c r="CS88" s="148"/>
      <c r="CT88" s="148"/>
      <c r="CU88" s="148"/>
      <c r="CV88" s="148"/>
      <c r="CW88" s="148"/>
      <c r="CX88" s="148"/>
      <c r="CY88" s="148"/>
      <c r="CZ88" s="124"/>
    </row>
    <row r="89" spans="1:104" s="122" customFormat="1" x14ac:dyDescent="0.3">
      <c r="A89" s="147"/>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c r="BM89" s="148"/>
      <c r="BN89" s="148"/>
      <c r="BO89" s="148"/>
      <c r="BP89" s="148"/>
      <c r="BQ89" s="148"/>
      <c r="BR89" s="148"/>
      <c r="BS89" s="148"/>
      <c r="BT89" s="148"/>
      <c r="BU89" s="148"/>
      <c r="BV89" s="148"/>
      <c r="BW89" s="148"/>
      <c r="BX89" s="148"/>
      <c r="BY89" s="148"/>
      <c r="BZ89" s="148"/>
      <c r="CA89" s="148"/>
      <c r="CB89" s="148"/>
      <c r="CC89" s="148"/>
      <c r="CD89" s="148"/>
      <c r="CE89" s="148"/>
      <c r="CF89" s="148"/>
      <c r="CG89" s="148"/>
      <c r="CH89" s="148"/>
      <c r="CI89" s="148"/>
      <c r="CJ89" s="148"/>
      <c r="CK89" s="148"/>
      <c r="CL89" s="148"/>
      <c r="CM89" s="148"/>
      <c r="CN89" s="148"/>
      <c r="CO89" s="148"/>
      <c r="CP89" s="148"/>
      <c r="CQ89" s="148"/>
      <c r="CR89" s="148"/>
      <c r="CS89" s="148"/>
      <c r="CT89" s="148"/>
      <c r="CU89" s="148"/>
      <c r="CV89" s="148"/>
      <c r="CW89" s="148"/>
      <c r="CX89" s="148"/>
      <c r="CY89" s="148"/>
      <c r="CZ89" s="124"/>
    </row>
    <row r="90" spans="1:104" s="122" customFormat="1" x14ac:dyDescent="0.3">
      <c r="A90" s="147"/>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24"/>
    </row>
    <row r="91" spans="1:104" s="122" customFormat="1" x14ac:dyDescent="0.3">
      <c r="A91" s="147"/>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c r="BM91" s="148"/>
      <c r="BN91" s="148"/>
      <c r="BO91" s="148"/>
      <c r="BP91" s="148"/>
      <c r="BQ91" s="148"/>
      <c r="BR91" s="148"/>
      <c r="BS91" s="148"/>
      <c r="BT91" s="148"/>
      <c r="BU91" s="148"/>
      <c r="BV91" s="148"/>
      <c r="BW91" s="148"/>
      <c r="BX91" s="148"/>
      <c r="BY91" s="148"/>
      <c r="BZ91" s="148"/>
      <c r="CA91" s="148"/>
      <c r="CB91" s="148"/>
      <c r="CC91" s="148"/>
      <c r="CD91" s="148"/>
      <c r="CE91" s="148"/>
      <c r="CF91" s="148"/>
      <c r="CG91" s="148"/>
      <c r="CH91" s="148"/>
      <c r="CI91" s="148"/>
      <c r="CJ91" s="148"/>
      <c r="CK91" s="148"/>
      <c r="CL91" s="148"/>
      <c r="CM91" s="148"/>
      <c r="CN91" s="148"/>
      <c r="CO91" s="148"/>
      <c r="CP91" s="148"/>
      <c r="CQ91" s="148"/>
      <c r="CR91" s="148"/>
      <c r="CS91" s="148"/>
      <c r="CT91" s="148"/>
      <c r="CU91" s="148"/>
      <c r="CV91" s="148"/>
      <c r="CW91" s="148"/>
      <c r="CX91" s="148"/>
      <c r="CY91" s="148"/>
      <c r="CZ91" s="124"/>
    </row>
    <row r="92" spans="1:104" s="122" customFormat="1" x14ac:dyDescent="0.3">
      <c r="A92" s="147"/>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c r="BM92" s="148"/>
      <c r="BN92" s="148"/>
      <c r="BO92" s="148"/>
      <c r="BP92" s="148"/>
      <c r="BQ92" s="148"/>
      <c r="BR92" s="148"/>
      <c r="BS92" s="148"/>
      <c r="BT92" s="148"/>
      <c r="BU92" s="148"/>
      <c r="BV92" s="148"/>
      <c r="BW92" s="148"/>
      <c r="BX92" s="148"/>
      <c r="BY92" s="148"/>
      <c r="BZ92" s="148"/>
      <c r="CA92" s="148"/>
      <c r="CB92" s="148"/>
      <c r="CC92" s="148"/>
      <c r="CD92" s="148"/>
      <c r="CE92" s="148"/>
      <c r="CF92" s="148"/>
      <c r="CG92" s="148"/>
      <c r="CH92" s="148"/>
      <c r="CI92" s="148"/>
      <c r="CJ92" s="148"/>
      <c r="CK92" s="148"/>
      <c r="CL92" s="148"/>
      <c r="CM92" s="148"/>
      <c r="CN92" s="148"/>
      <c r="CO92" s="148"/>
      <c r="CP92" s="148"/>
      <c r="CQ92" s="148"/>
      <c r="CR92" s="148"/>
      <c r="CS92" s="148"/>
      <c r="CT92" s="148"/>
      <c r="CU92" s="148"/>
      <c r="CV92" s="148"/>
      <c r="CW92" s="148"/>
      <c r="CX92" s="148"/>
      <c r="CY92" s="148"/>
      <c r="CZ92" s="124"/>
    </row>
    <row r="93" spans="1:104" s="122" customFormat="1" x14ac:dyDescent="0.3">
      <c r="A93" s="147"/>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c r="BM93" s="148"/>
      <c r="BN93" s="148"/>
      <c r="BO93" s="148"/>
      <c r="BP93" s="148"/>
      <c r="BQ93" s="148"/>
      <c r="BR93" s="148"/>
      <c r="BS93" s="148"/>
      <c r="BT93" s="148"/>
      <c r="BU93" s="148"/>
      <c r="BV93" s="148"/>
      <c r="BW93" s="148"/>
      <c r="BX93" s="148"/>
      <c r="BY93" s="148"/>
      <c r="BZ93" s="148"/>
      <c r="CA93" s="148"/>
      <c r="CB93" s="148"/>
      <c r="CC93" s="148"/>
      <c r="CD93" s="148"/>
      <c r="CE93" s="148"/>
      <c r="CF93" s="148"/>
      <c r="CG93" s="148"/>
      <c r="CH93" s="148"/>
      <c r="CI93" s="148"/>
      <c r="CJ93" s="148"/>
      <c r="CK93" s="148"/>
      <c r="CL93" s="148"/>
      <c r="CM93" s="148"/>
      <c r="CN93" s="148"/>
      <c r="CO93" s="148"/>
      <c r="CP93" s="148"/>
      <c r="CQ93" s="148"/>
      <c r="CR93" s="148"/>
      <c r="CS93" s="148"/>
      <c r="CT93" s="148"/>
      <c r="CU93" s="148"/>
      <c r="CV93" s="148"/>
      <c r="CW93" s="148"/>
      <c r="CX93" s="148"/>
      <c r="CY93" s="148"/>
      <c r="CZ93" s="124"/>
    </row>
    <row r="94" spans="1:104" s="122" customFormat="1" x14ac:dyDescent="0.3">
      <c r="A94" s="147"/>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c r="BI94" s="148"/>
      <c r="BJ94" s="148"/>
      <c r="BK94" s="148"/>
      <c r="BL94" s="148"/>
      <c r="BM94" s="148"/>
      <c r="BN94" s="148"/>
      <c r="BO94" s="148"/>
      <c r="BP94" s="148"/>
      <c r="BQ94" s="148"/>
      <c r="BR94" s="148"/>
      <c r="BS94" s="148"/>
      <c r="BT94" s="148"/>
      <c r="BU94" s="148"/>
      <c r="BV94" s="148"/>
      <c r="BW94" s="148"/>
      <c r="BX94" s="148"/>
      <c r="BY94" s="148"/>
      <c r="BZ94" s="148"/>
      <c r="CA94" s="148"/>
      <c r="CB94" s="148"/>
      <c r="CC94" s="148"/>
      <c r="CD94" s="148"/>
      <c r="CE94" s="148"/>
      <c r="CF94" s="148"/>
      <c r="CG94" s="148"/>
      <c r="CH94" s="148"/>
      <c r="CI94" s="148"/>
      <c r="CJ94" s="148"/>
      <c r="CK94" s="148"/>
      <c r="CL94" s="148"/>
      <c r="CM94" s="148"/>
      <c r="CN94" s="148"/>
      <c r="CO94" s="148"/>
      <c r="CP94" s="148"/>
      <c r="CQ94" s="148"/>
      <c r="CR94" s="148"/>
      <c r="CS94" s="148"/>
      <c r="CT94" s="148"/>
      <c r="CU94" s="148"/>
      <c r="CV94" s="148"/>
      <c r="CW94" s="148"/>
      <c r="CX94" s="148"/>
      <c r="CY94" s="148"/>
      <c r="CZ94" s="124"/>
    </row>
    <row r="95" spans="1:104" s="122" customFormat="1" x14ac:dyDescent="0.3">
      <c r="A95" s="147"/>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c r="BI95" s="148"/>
      <c r="BJ95" s="148"/>
      <c r="BK95" s="148"/>
      <c r="BL95" s="148"/>
      <c r="BM95" s="148"/>
      <c r="BN95" s="148"/>
      <c r="BO95" s="148"/>
      <c r="BP95" s="148"/>
      <c r="BQ95" s="148"/>
      <c r="BR95" s="148"/>
      <c r="BS95" s="148"/>
      <c r="BT95" s="148"/>
      <c r="BU95" s="148"/>
      <c r="BV95" s="148"/>
      <c r="BW95" s="148"/>
      <c r="BX95" s="148"/>
      <c r="BY95" s="148"/>
      <c r="BZ95" s="148"/>
      <c r="CA95" s="148"/>
      <c r="CB95" s="148"/>
      <c r="CC95" s="148"/>
      <c r="CD95" s="148"/>
      <c r="CE95" s="148"/>
      <c r="CF95" s="148"/>
      <c r="CG95" s="148"/>
      <c r="CH95" s="148"/>
      <c r="CI95" s="148"/>
      <c r="CJ95" s="148"/>
      <c r="CK95" s="148"/>
      <c r="CL95" s="148"/>
      <c r="CM95" s="148"/>
      <c r="CN95" s="148"/>
      <c r="CO95" s="148"/>
      <c r="CP95" s="148"/>
      <c r="CQ95" s="148"/>
      <c r="CR95" s="148"/>
      <c r="CS95" s="148"/>
      <c r="CT95" s="148"/>
      <c r="CU95" s="148"/>
      <c r="CV95" s="148"/>
      <c r="CW95" s="148"/>
      <c r="CX95" s="148"/>
      <c r="CY95" s="148"/>
      <c r="CZ95" s="124"/>
    </row>
    <row r="96" spans="1:104" s="122" customFormat="1" x14ac:dyDescent="0.3">
      <c r="A96" s="147"/>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c r="BI96" s="148"/>
      <c r="BJ96" s="148"/>
      <c r="BK96" s="148"/>
      <c r="BL96" s="148"/>
      <c r="BM96" s="148"/>
      <c r="BN96" s="148"/>
      <c r="BO96" s="148"/>
      <c r="BP96" s="148"/>
      <c r="BQ96" s="148"/>
      <c r="BR96" s="148"/>
      <c r="BS96" s="148"/>
      <c r="BT96" s="148"/>
      <c r="BU96" s="148"/>
      <c r="BV96" s="148"/>
      <c r="BW96" s="148"/>
      <c r="BX96" s="148"/>
      <c r="BY96" s="148"/>
      <c r="BZ96" s="148"/>
      <c r="CA96" s="148"/>
      <c r="CB96" s="148"/>
      <c r="CC96" s="148"/>
      <c r="CD96" s="148"/>
      <c r="CE96" s="148"/>
      <c r="CF96" s="148"/>
      <c r="CG96" s="148"/>
      <c r="CH96" s="148"/>
      <c r="CI96" s="148"/>
      <c r="CJ96" s="148"/>
      <c r="CK96" s="148"/>
      <c r="CL96" s="148"/>
      <c r="CM96" s="148"/>
      <c r="CN96" s="148"/>
      <c r="CO96" s="148"/>
      <c r="CP96" s="148"/>
      <c r="CQ96" s="148"/>
      <c r="CR96" s="148"/>
      <c r="CS96" s="148"/>
      <c r="CT96" s="148"/>
      <c r="CU96" s="148"/>
      <c r="CV96" s="148"/>
      <c r="CW96" s="148"/>
      <c r="CX96" s="148"/>
      <c r="CY96" s="148"/>
      <c r="CZ96" s="124"/>
    </row>
    <row r="97" spans="1:104" s="122" customFormat="1" x14ac:dyDescent="0.3">
      <c r="A97" s="147"/>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c r="BI97" s="148"/>
      <c r="BJ97" s="148"/>
      <c r="BK97" s="148"/>
      <c r="BL97" s="148"/>
      <c r="BM97" s="148"/>
      <c r="BN97" s="148"/>
      <c r="BO97" s="148"/>
      <c r="BP97" s="148"/>
      <c r="BQ97" s="148"/>
      <c r="BR97" s="148"/>
      <c r="BS97" s="148"/>
      <c r="BT97" s="148"/>
      <c r="BU97" s="148"/>
      <c r="BV97" s="148"/>
      <c r="BW97" s="148"/>
      <c r="BX97" s="148"/>
      <c r="BY97" s="148"/>
      <c r="BZ97" s="148"/>
      <c r="CA97" s="148"/>
      <c r="CB97" s="148"/>
      <c r="CC97" s="148"/>
      <c r="CD97" s="148"/>
      <c r="CE97" s="148"/>
      <c r="CF97" s="148"/>
      <c r="CG97" s="148"/>
      <c r="CH97" s="148"/>
      <c r="CI97" s="148"/>
      <c r="CJ97" s="148"/>
      <c r="CK97" s="148"/>
      <c r="CL97" s="148"/>
      <c r="CM97" s="148"/>
      <c r="CN97" s="148"/>
      <c r="CO97" s="148"/>
      <c r="CP97" s="148"/>
      <c r="CQ97" s="148"/>
      <c r="CR97" s="148"/>
      <c r="CS97" s="148"/>
      <c r="CT97" s="148"/>
      <c r="CU97" s="148"/>
      <c r="CV97" s="148"/>
      <c r="CW97" s="148"/>
      <c r="CX97" s="148"/>
      <c r="CY97" s="148"/>
      <c r="CZ97" s="124"/>
    </row>
    <row r="98" spans="1:104" s="122" customFormat="1" x14ac:dyDescent="0.3">
      <c r="A98" s="147"/>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c r="BI98" s="148"/>
      <c r="BJ98" s="148"/>
      <c r="BK98" s="148"/>
      <c r="BL98" s="148"/>
      <c r="BM98" s="148"/>
      <c r="BN98" s="148"/>
      <c r="BO98" s="148"/>
      <c r="BP98" s="148"/>
      <c r="BQ98" s="148"/>
      <c r="BR98" s="148"/>
      <c r="BS98" s="148"/>
      <c r="BT98" s="148"/>
      <c r="BU98" s="148"/>
      <c r="BV98" s="148"/>
      <c r="BW98" s="148"/>
      <c r="BX98" s="148"/>
      <c r="BY98" s="148"/>
      <c r="BZ98" s="148"/>
      <c r="CA98" s="148"/>
      <c r="CB98" s="148"/>
      <c r="CC98" s="148"/>
      <c r="CD98" s="148"/>
      <c r="CE98" s="148"/>
      <c r="CF98" s="148"/>
      <c r="CG98" s="148"/>
      <c r="CH98" s="148"/>
      <c r="CI98" s="148"/>
      <c r="CJ98" s="148"/>
      <c r="CK98" s="148"/>
      <c r="CL98" s="148"/>
      <c r="CM98" s="148"/>
      <c r="CN98" s="148"/>
      <c r="CO98" s="148"/>
      <c r="CP98" s="148"/>
      <c r="CQ98" s="148"/>
      <c r="CR98" s="148"/>
      <c r="CS98" s="148"/>
      <c r="CT98" s="148"/>
      <c r="CU98" s="148"/>
      <c r="CV98" s="148"/>
      <c r="CW98" s="148"/>
      <c r="CX98" s="148"/>
      <c r="CY98" s="148"/>
      <c r="CZ98" s="124"/>
    </row>
    <row r="99" spans="1:104" s="122" customFormat="1" x14ac:dyDescent="0.3">
      <c r="A99" s="147"/>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c r="BI99" s="148"/>
      <c r="BJ99" s="148"/>
      <c r="BK99" s="148"/>
      <c r="BL99" s="148"/>
      <c r="BM99" s="148"/>
      <c r="BN99" s="148"/>
      <c r="BO99" s="148"/>
      <c r="BP99" s="148"/>
      <c r="BQ99" s="148"/>
      <c r="BR99" s="148"/>
      <c r="BS99" s="148"/>
      <c r="BT99" s="148"/>
      <c r="BU99" s="148"/>
      <c r="BV99" s="148"/>
      <c r="BW99" s="148"/>
      <c r="BX99" s="148"/>
      <c r="BY99" s="148"/>
      <c r="BZ99" s="148"/>
      <c r="CA99" s="148"/>
      <c r="CB99" s="148"/>
      <c r="CC99" s="148"/>
      <c r="CD99" s="148"/>
      <c r="CE99" s="148"/>
      <c r="CF99" s="148"/>
      <c r="CG99" s="148"/>
      <c r="CH99" s="148"/>
      <c r="CI99" s="148"/>
      <c r="CJ99" s="148"/>
      <c r="CK99" s="148"/>
      <c r="CL99" s="148"/>
      <c r="CM99" s="148"/>
      <c r="CN99" s="148"/>
      <c r="CO99" s="148"/>
      <c r="CP99" s="148"/>
      <c r="CQ99" s="148"/>
      <c r="CR99" s="148"/>
      <c r="CS99" s="148"/>
      <c r="CT99" s="148"/>
      <c r="CU99" s="148"/>
      <c r="CV99" s="148"/>
      <c r="CW99" s="148"/>
      <c r="CX99" s="148"/>
      <c r="CY99" s="148"/>
      <c r="CZ99" s="124"/>
    </row>
    <row r="100" spans="1:104" s="122" customFormat="1" x14ac:dyDescent="0.3">
      <c r="A100" s="147"/>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c r="BI100" s="148"/>
      <c r="BJ100" s="148"/>
      <c r="BK100" s="148"/>
      <c r="BL100" s="148"/>
      <c r="BM100" s="148"/>
      <c r="BN100" s="148"/>
      <c r="BO100" s="148"/>
      <c r="BP100" s="148"/>
      <c r="BQ100" s="148"/>
      <c r="BR100" s="148"/>
      <c r="BS100" s="148"/>
      <c r="BT100" s="148"/>
      <c r="BU100" s="148"/>
      <c r="BV100" s="148"/>
      <c r="BW100" s="148"/>
      <c r="BX100" s="148"/>
      <c r="BY100" s="148"/>
      <c r="BZ100" s="148"/>
      <c r="CA100" s="148"/>
      <c r="CB100" s="148"/>
      <c r="CC100" s="148"/>
      <c r="CD100" s="148"/>
      <c r="CE100" s="148"/>
      <c r="CF100" s="148"/>
      <c r="CG100" s="148"/>
      <c r="CH100" s="148"/>
      <c r="CI100" s="148"/>
      <c r="CJ100" s="148"/>
      <c r="CK100" s="148"/>
      <c r="CL100" s="148"/>
      <c r="CM100" s="148"/>
      <c r="CN100" s="148"/>
      <c r="CO100" s="148"/>
      <c r="CP100" s="148"/>
      <c r="CQ100" s="148"/>
      <c r="CR100" s="148"/>
      <c r="CS100" s="148"/>
      <c r="CT100" s="148"/>
      <c r="CU100" s="148"/>
      <c r="CV100" s="148"/>
      <c r="CW100" s="148"/>
      <c r="CX100" s="148"/>
      <c r="CY100" s="148"/>
      <c r="CZ100" s="124"/>
    </row>
    <row r="101" spans="1:104" s="122" customFormat="1" x14ac:dyDescent="0.3">
      <c r="A101" s="147"/>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c r="BI101" s="148"/>
      <c r="BJ101" s="148"/>
      <c r="BK101" s="148"/>
      <c r="BL101" s="148"/>
      <c r="BM101" s="148"/>
      <c r="BN101" s="148"/>
      <c r="BO101" s="148"/>
      <c r="BP101" s="148"/>
      <c r="BQ101" s="148"/>
      <c r="BR101" s="148"/>
      <c r="BS101" s="148"/>
      <c r="BT101" s="148"/>
      <c r="BU101" s="148"/>
      <c r="BV101" s="148"/>
      <c r="BW101" s="148"/>
      <c r="BX101" s="148"/>
      <c r="BY101" s="148"/>
      <c r="BZ101" s="148"/>
      <c r="CA101" s="148"/>
      <c r="CB101" s="148"/>
      <c r="CC101" s="148"/>
      <c r="CD101" s="148"/>
      <c r="CE101" s="148"/>
      <c r="CF101" s="148"/>
      <c r="CG101" s="148"/>
      <c r="CH101" s="148"/>
      <c r="CI101" s="148"/>
      <c r="CJ101" s="148"/>
      <c r="CK101" s="148"/>
      <c r="CL101" s="148"/>
      <c r="CM101" s="148"/>
      <c r="CN101" s="148"/>
      <c r="CO101" s="148"/>
      <c r="CP101" s="148"/>
      <c r="CQ101" s="148"/>
      <c r="CR101" s="148"/>
      <c r="CS101" s="148"/>
      <c r="CT101" s="148"/>
      <c r="CU101" s="148"/>
      <c r="CV101" s="148"/>
      <c r="CW101" s="148"/>
      <c r="CX101" s="148"/>
      <c r="CY101" s="148"/>
      <c r="CZ101" s="124"/>
    </row>
    <row r="102" spans="1:104" s="122" customFormat="1" x14ac:dyDescent="0.3">
      <c r="A102" s="147"/>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c r="BM102" s="148"/>
      <c r="BN102" s="148"/>
      <c r="BO102" s="148"/>
      <c r="BP102" s="148"/>
      <c r="BQ102" s="148"/>
      <c r="BR102" s="148"/>
      <c r="BS102" s="148"/>
      <c r="BT102" s="148"/>
      <c r="BU102" s="148"/>
      <c r="BV102" s="148"/>
      <c r="BW102" s="148"/>
      <c r="BX102" s="148"/>
      <c r="BY102" s="148"/>
      <c r="BZ102" s="148"/>
      <c r="CA102" s="148"/>
      <c r="CB102" s="148"/>
      <c r="CC102" s="148"/>
      <c r="CD102" s="148"/>
      <c r="CE102" s="148"/>
      <c r="CF102" s="148"/>
      <c r="CG102" s="148"/>
      <c r="CH102" s="148"/>
      <c r="CI102" s="148"/>
      <c r="CJ102" s="148"/>
      <c r="CK102" s="148"/>
      <c r="CL102" s="148"/>
      <c r="CM102" s="148"/>
      <c r="CN102" s="148"/>
      <c r="CO102" s="148"/>
      <c r="CP102" s="148"/>
      <c r="CQ102" s="148"/>
      <c r="CR102" s="148"/>
      <c r="CS102" s="148"/>
      <c r="CT102" s="148"/>
      <c r="CU102" s="148"/>
      <c r="CV102" s="148"/>
      <c r="CW102" s="148"/>
      <c r="CX102" s="148"/>
      <c r="CY102" s="148"/>
      <c r="CZ102" s="124"/>
    </row>
    <row r="103" spans="1:104" s="122" customFormat="1" x14ac:dyDescent="0.3">
      <c r="A103" s="147"/>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c r="BI103" s="148"/>
      <c r="BJ103" s="148"/>
      <c r="BK103" s="148"/>
      <c r="BL103" s="148"/>
      <c r="BM103" s="148"/>
      <c r="BN103" s="148"/>
      <c r="BO103" s="148"/>
      <c r="BP103" s="148"/>
      <c r="BQ103" s="148"/>
      <c r="BR103" s="148"/>
      <c r="BS103" s="148"/>
      <c r="BT103" s="148"/>
      <c r="BU103" s="148"/>
      <c r="BV103" s="148"/>
      <c r="BW103" s="148"/>
      <c r="BX103" s="148"/>
      <c r="BY103" s="148"/>
      <c r="BZ103" s="148"/>
      <c r="CA103" s="148"/>
      <c r="CB103" s="148"/>
      <c r="CC103" s="148"/>
      <c r="CD103" s="148"/>
      <c r="CE103" s="148"/>
      <c r="CF103" s="148"/>
      <c r="CG103" s="148"/>
      <c r="CH103" s="148"/>
      <c r="CI103" s="148"/>
      <c r="CJ103" s="148"/>
      <c r="CK103" s="148"/>
      <c r="CL103" s="148"/>
      <c r="CM103" s="148"/>
      <c r="CN103" s="148"/>
      <c r="CO103" s="148"/>
      <c r="CP103" s="148"/>
      <c r="CQ103" s="148"/>
      <c r="CR103" s="148"/>
      <c r="CS103" s="148"/>
      <c r="CT103" s="148"/>
      <c r="CU103" s="148"/>
      <c r="CV103" s="148"/>
      <c r="CW103" s="148"/>
      <c r="CX103" s="148"/>
      <c r="CY103" s="148"/>
      <c r="CZ103" s="124"/>
    </row>
    <row r="104" spans="1:104" s="122" customFormat="1" x14ac:dyDescent="0.3">
      <c r="A104" s="147"/>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c r="BI104" s="148"/>
      <c r="BJ104" s="148"/>
      <c r="BK104" s="148"/>
      <c r="BL104" s="148"/>
      <c r="BM104" s="148"/>
      <c r="BN104" s="148"/>
      <c r="BO104" s="148"/>
      <c r="BP104" s="148"/>
      <c r="BQ104" s="148"/>
      <c r="BR104" s="148"/>
      <c r="BS104" s="148"/>
      <c r="BT104" s="148"/>
      <c r="BU104" s="148"/>
      <c r="BV104" s="148"/>
      <c r="BW104" s="148"/>
      <c r="BX104" s="148"/>
      <c r="BY104" s="148"/>
      <c r="BZ104" s="148"/>
      <c r="CA104" s="148"/>
      <c r="CB104" s="148"/>
      <c r="CC104" s="148"/>
      <c r="CD104" s="148"/>
      <c r="CE104" s="148"/>
      <c r="CF104" s="148"/>
      <c r="CG104" s="148"/>
      <c r="CH104" s="148"/>
      <c r="CI104" s="148"/>
      <c r="CJ104" s="148"/>
      <c r="CK104" s="148"/>
      <c r="CL104" s="148"/>
      <c r="CM104" s="148"/>
      <c r="CN104" s="148"/>
      <c r="CO104" s="148"/>
      <c r="CP104" s="148"/>
      <c r="CQ104" s="148"/>
      <c r="CR104" s="148"/>
      <c r="CS104" s="148"/>
      <c r="CT104" s="148"/>
      <c r="CU104" s="148"/>
      <c r="CV104" s="148"/>
      <c r="CW104" s="148"/>
      <c r="CX104" s="148"/>
      <c r="CY104" s="148"/>
      <c r="CZ104" s="124"/>
    </row>
    <row r="105" spans="1:104" s="122" customFormat="1" x14ac:dyDescent="0.3">
      <c r="A105" s="147"/>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c r="AB105" s="148"/>
      <c r="AC105" s="148"/>
      <c r="AD105" s="148"/>
      <c r="AE105" s="148"/>
      <c r="AF105" s="148"/>
      <c r="AG105" s="148"/>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c r="BI105" s="148"/>
      <c r="BJ105" s="148"/>
      <c r="BK105" s="148"/>
      <c r="BL105" s="148"/>
      <c r="BM105" s="148"/>
      <c r="BN105" s="148"/>
      <c r="BO105" s="148"/>
      <c r="BP105" s="148"/>
      <c r="BQ105" s="148"/>
      <c r="BR105" s="148"/>
      <c r="BS105" s="148"/>
      <c r="BT105" s="148"/>
      <c r="BU105" s="148"/>
      <c r="BV105" s="148"/>
      <c r="BW105" s="148"/>
      <c r="BX105" s="148"/>
      <c r="BY105" s="148"/>
      <c r="BZ105" s="148"/>
      <c r="CA105" s="148"/>
      <c r="CB105" s="148"/>
      <c r="CC105" s="148"/>
      <c r="CD105" s="148"/>
      <c r="CE105" s="148"/>
      <c r="CF105" s="148"/>
      <c r="CG105" s="148"/>
      <c r="CH105" s="148"/>
      <c r="CI105" s="148"/>
      <c r="CJ105" s="148"/>
      <c r="CK105" s="148"/>
      <c r="CL105" s="148"/>
      <c r="CM105" s="148"/>
      <c r="CN105" s="148"/>
      <c r="CO105" s="148"/>
      <c r="CP105" s="148"/>
      <c r="CQ105" s="148"/>
      <c r="CR105" s="148"/>
      <c r="CS105" s="148"/>
      <c r="CT105" s="148"/>
      <c r="CU105" s="148"/>
      <c r="CV105" s="148"/>
      <c r="CW105" s="148"/>
      <c r="CX105" s="148"/>
      <c r="CY105" s="148"/>
      <c r="CZ105" s="124"/>
    </row>
    <row r="106" spans="1:104" s="122" customFormat="1" x14ac:dyDescent="0.3">
      <c r="A106" s="147"/>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8"/>
      <c r="AG106" s="148"/>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c r="BI106" s="148"/>
      <c r="BJ106" s="148"/>
      <c r="BK106" s="148"/>
      <c r="BL106" s="148"/>
      <c r="BM106" s="148"/>
      <c r="BN106" s="148"/>
      <c r="BO106" s="148"/>
      <c r="BP106" s="148"/>
      <c r="BQ106" s="148"/>
      <c r="BR106" s="148"/>
      <c r="BS106" s="148"/>
      <c r="BT106" s="148"/>
      <c r="BU106" s="148"/>
      <c r="BV106" s="148"/>
      <c r="BW106" s="148"/>
      <c r="BX106" s="148"/>
      <c r="BY106" s="148"/>
      <c r="BZ106" s="148"/>
      <c r="CA106" s="148"/>
      <c r="CB106" s="148"/>
      <c r="CC106" s="148"/>
      <c r="CD106" s="148"/>
      <c r="CE106" s="148"/>
      <c r="CF106" s="148"/>
      <c r="CG106" s="148"/>
      <c r="CH106" s="148"/>
      <c r="CI106" s="148"/>
      <c r="CJ106" s="148"/>
      <c r="CK106" s="148"/>
      <c r="CL106" s="148"/>
      <c r="CM106" s="148"/>
      <c r="CN106" s="148"/>
      <c r="CO106" s="148"/>
      <c r="CP106" s="148"/>
      <c r="CQ106" s="148"/>
      <c r="CR106" s="148"/>
      <c r="CS106" s="148"/>
      <c r="CT106" s="148"/>
      <c r="CU106" s="148"/>
      <c r="CV106" s="148"/>
      <c r="CW106" s="148"/>
      <c r="CX106" s="148"/>
      <c r="CY106" s="148"/>
      <c r="CZ106" s="124"/>
    </row>
    <row r="107" spans="1:104" s="122" customFormat="1" x14ac:dyDescent="0.3">
      <c r="A107" s="147"/>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c r="AB107" s="148"/>
      <c r="AC107" s="148"/>
      <c r="AD107" s="148"/>
      <c r="AE107" s="148"/>
      <c r="AF107" s="148"/>
      <c r="AG107" s="148"/>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c r="BI107" s="148"/>
      <c r="BJ107" s="148"/>
      <c r="BK107" s="148"/>
      <c r="BL107" s="148"/>
      <c r="BM107" s="148"/>
      <c r="BN107" s="148"/>
      <c r="BO107" s="148"/>
      <c r="BP107" s="148"/>
      <c r="BQ107" s="148"/>
      <c r="BR107" s="148"/>
      <c r="BS107" s="148"/>
      <c r="BT107" s="148"/>
      <c r="BU107" s="148"/>
      <c r="BV107" s="148"/>
      <c r="BW107" s="148"/>
      <c r="BX107" s="148"/>
      <c r="BY107" s="148"/>
      <c r="BZ107" s="148"/>
      <c r="CA107" s="148"/>
      <c r="CB107" s="148"/>
      <c r="CC107" s="148"/>
      <c r="CD107" s="148"/>
      <c r="CE107" s="148"/>
      <c r="CF107" s="148"/>
      <c r="CG107" s="148"/>
      <c r="CH107" s="148"/>
      <c r="CI107" s="148"/>
      <c r="CJ107" s="148"/>
      <c r="CK107" s="148"/>
      <c r="CL107" s="148"/>
      <c r="CM107" s="148"/>
      <c r="CN107" s="148"/>
      <c r="CO107" s="148"/>
      <c r="CP107" s="148"/>
      <c r="CQ107" s="148"/>
      <c r="CR107" s="148"/>
      <c r="CS107" s="148"/>
      <c r="CT107" s="148"/>
      <c r="CU107" s="148"/>
      <c r="CV107" s="148"/>
      <c r="CW107" s="148"/>
      <c r="CX107" s="148"/>
      <c r="CY107" s="148"/>
      <c r="CZ107" s="124"/>
    </row>
    <row r="108" spans="1:104" s="122" customFormat="1" x14ac:dyDescent="0.3">
      <c r="A108" s="147"/>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c r="AB108" s="148"/>
      <c r="AC108" s="148"/>
      <c r="AD108" s="148"/>
      <c r="AE108" s="148"/>
      <c r="AF108" s="148"/>
      <c r="AG108" s="148"/>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c r="BI108" s="148"/>
      <c r="BJ108" s="148"/>
      <c r="BK108" s="148"/>
      <c r="BL108" s="148"/>
      <c r="BM108" s="148"/>
      <c r="BN108" s="148"/>
      <c r="BO108" s="148"/>
      <c r="BP108" s="148"/>
      <c r="BQ108" s="148"/>
      <c r="BR108" s="148"/>
      <c r="BS108" s="148"/>
      <c r="BT108" s="148"/>
      <c r="BU108" s="148"/>
      <c r="BV108" s="148"/>
      <c r="BW108" s="148"/>
      <c r="BX108" s="148"/>
      <c r="BY108" s="148"/>
      <c r="BZ108" s="148"/>
      <c r="CA108" s="148"/>
      <c r="CB108" s="148"/>
      <c r="CC108" s="148"/>
      <c r="CD108" s="148"/>
      <c r="CE108" s="148"/>
      <c r="CF108" s="148"/>
      <c r="CG108" s="148"/>
      <c r="CH108" s="148"/>
      <c r="CI108" s="148"/>
      <c r="CJ108" s="148"/>
      <c r="CK108" s="148"/>
      <c r="CL108" s="148"/>
      <c r="CM108" s="148"/>
      <c r="CN108" s="148"/>
      <c r="CO108" s="148"/>
      <c r="CP108" s="148"/>
      <c r="CQ108" s="148"/>
      <c r="CR108" s="148"/>
      <c r="CS108" s="148"/>
      <c r="CT108" s="148"/>
      <c r="CU108" s="148"/>
      <c r="CV108" s="148"/>
      <c r="CW108" s="148"/>
      <c r="CX108" s="148"/>
      <c r="CY108" s="148"/>
      <c r="CZ108" s="124"/>
    </row>
    <row r="109" spans="1:104" s="122" customFormat="1" x14ac:dyDescent="0.3">
      <c r="A109" s="147"/>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E109" s="148"/>
      <c r="AF109" s="148"/>
      <c r="AG109" s="148"/>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c r="BI109" s="148"/>
      <c r="BJ109" s="148"/>
      <c r="BK109" s="148"/>
      <c r="BL109" s="148"/>
      <c r="BM109" s="148"/>
      <c r="BN109" s="148"/>
      <c r="BO109" s="148"/>
      <c r="BP109" s="148"/>
      <c r="BQ109" s="148"/>
      <c r="BR109" s="148"/>
      <c r="BS109" s="148"/>
      <c r="BT109" s="148"/>
      <c r="BU109" s="148"/>
      <c r="BV109" s="148"/>
      <c r="BW109" s="148"/>
      <c r="BX109" s="148"/>
      <c r="BY109" s="148"/>
      <c r="BZ109" s="148"/>
      <c r="CA109" s="148"/>
      <c r="CB109" s="148"/>
      <c r="CC109" s="148"/>
      <c r="CD109" s="148"/>
      <c r="CE109" s="148"/>
      <c r="CF109" s="148"/>
      <c r="CG109" s="148"/>
      <c r="CH109" s="148"/>
      <c r="CI109" s="148"/>
      <c r="CJ109" s="148"/>
      <c r="CK109" s="148"/>
      <c r="CL109" s="148"/>
      <c r="CM109" s="148"/>
      <c r="CN109" s="148"/>
      <c r="CO109" s="148"/>
      <c r="CP109" s="148"/>
      <c r="CQ109" s="148"/>
      <c r="CR109" s="148"/>
      <c r="CS109" s="148"/>
      <c r="CT109" s="148"/>
      <c r="CU109" s="148"/>
      <c r="CV109" s="148"/>
      <c r="CW109" s="148"/>
      <c r="CX109" s="148"/>
      <c r="CY109" s="148"/>
      <c r="CZ109" s="124"/>
    </row>
    <row r="110" spans="1:104" s="122" customFormat="1" x14ac:dyDescent="0.3">
      <c r="A110" s="147"/>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c r="AB110" s="148"/>
      <c r="AC110" s="148"/>
      <c r="AD110" s="148"/>
      <c r="AE110" s="148"/>
      <c r="AF110" s="148"/>
      <c r="AG110" s="148"/>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c r="BI110" s="148"/>
      <c r="BJ110" s="148"/>
      <c r="BK110" s="148"/>
      <c r="BL110" s="148"/>
      <c r="BM110" s="148"/>
      <c r="BN110" s="148"/>
      <c r="BO110" s="148"/>
      <c r="BP110" s="148"/>
      <c r="BQ110" s="148"/>
      <c r="BR110" s="148"/>
      <c r="BS110" s="148"/>
      <c r="BT110" s="148"/>
      <c r="BU110" s="148"/>
      <c r="BV110" s="148"/>
      <c r="BW110" s="148"/>
      <c r="BX110" s="148"/>
      <c r="BY110" s="148"/>
      <c r="BZ110" s="148"/>
      <c r="CA110" s="148"/>
      <c r="CB110" s="148"/>
      <c r="CC110" s="148"/>
      <c r="CD110" s="148"/>
      <c r="CE110" s="148"/>
      <c r="CF110" s="148"/>
      <c r="CG110" s="148"/>
      <c r="CH110" s="148"/>
      <c r="CI110" s="148"/>
      <c r="CJ110" s="148"/>
      <c r="CK110" s="148"/>
      <c r="CL110" s="148"/>
      <c r="CM110" s="148"/>
      <c r="CN110" s="148"/>
      <c r="CO110" s="148"/>
      <c r="CP110" s="148"/>
      <c r="CQ110" s="148"/>
      <c r="CR110" s="148"/>
      <c r="CS110" s="148"/>
      <c r="CT110" s="148"/>
      <c r="CU110" s="148"/>
      <c r="CV110" s="148"/>
      <c r="CW110" s="148"/>
      <c r="CX110" s="148"/>
      <c r="CY110" s="148"/>
      <c r="CZ110" s="124"/>
    </row>
    <row r="111" spans="1:104" s="122" customFormat="1" x14ac:dyDescent="0.3">
      <c r="A111" s="147"/>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c r="AB111" s="148"/>
      <c r="AC111" s="148"/>
      <c r="AD111" s="148"/>
      <c r="AE111" s="148"/>
      <c r="AF111" s="148"/>
      <c r="AG111" s="148"/>
      <c r="AH111" s="148"/>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c r="BI111" s="148"/>
      <c r="BJ111" s="148"/>
      <c r="BK111" s="148"/>
      <c r="BL111" s="148"/>
      <c r="BM111" s="148"/>
      <c r="BN111" s="148"/>
      <c r="BO111" s="148"/>
      <c r="BP111" s="148"/>
      <c r="BQ111" s="148"/>
      <c r="BR111" s="148"/>
      <c r="BS111" s="148"/>
      <c r="BT111" s="148"/>
      <c r="BU111" s="148"/>
      <c r="BV111" s="148"/>
      <c r="BW111" s="148"/>
      <c r="BX111" s="148"/>
      <c r="BY111" s="148"/>
      <c r="BZ111" s="148"/>
      <c r="CA111" s="148"/>
      <c r="CB111" s="148"/>
      <c r="CC111" s="148"/>
      <c r="CD111" s="148"/>
      <c r="CE111" s="148"/>
      <c r="CF111" s="148"/>
      <c r="CG111" s="148"/>
      <c r="CH111" s="148"/>
      <c r="CI111" s="148"/>
      <c r="CJ111" s="148"/>
      <c r="CK111" s="148"/>
      <c r="CL111" s="148"/>
      <c r="CM111" s="148"/>
      <c r="CN111" s="148"/>
      <c r="CO111" s="148"/>
      <c r="CP111" s="148"/>
      <c r="CQ111" s="148"/>
      <c r="CR111" s="148"/>
      <c r="CS111" s="148"/>
      <c r="CT111" s="148"/>
      <c r="CU111" s="148"/>
      <c r="CV111" s="148"/>
      <c r="CW111" s="148"/>
      <c r="CX111" s="148"/>
      <c r="CY111" s="148"/>
      <c r="CZ111" s="124"/>
    </row>
    <row r="112" spans="1:104" s="122" customFormat="1" x14ac:dyDescent="0.3">
      <c r="A112" s="147"/>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c r="AB112" s="148"/>
      <c r="AC112" s="148"/>
      <c r="AD112" s="148"/>
      <c r="AE112" s="148"/>
      <c r="AF112" s="148"/>
      <c r="AG112" s="148"/>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c r="BI112" s="148"/>
      <c r="BJ112" s="148"/>
      <c r="BK112" s="148"/>
      <c r="BL112" s="148"/>
      <c r="BM112" s="148"/>
      <c r="BN112" s="148"/>
      <c r="BO112" s="148"/>
      <c r="BP112" s="148"/>
      <c r="BQ112" s="148"/>
      <c r="BR112" s="148"/>
      <c r="BS112" s="148"/>
      <c r="BT112" s="148"/>
      <c r="BU112" s="148"/>
      <c r="BV112" s="148"/>
      <c r="BW112" s="148"/>
      <c r="BX112" s="148"/>
      <c r="BY112" s="148"/>
      <c r="BZ112" s="148"/>
      <c r="CA112" s="148"/>
      <c r="CB112" s="148"/>
      <c r="CC112" s="148"/>
      <c r="CD112" s="148"/>
      <c r="CE112" s="148"/>
      <c r="CF112" s="148"/>
      <c r="CG112" s="148"/>
      <c r="CH112" s="148"/>
      <c r="CI112" s="148"/>
      <c r="CJ112" s="148"/>
      <c r="CK112" s="148"/>
      <c r="CL112" s="148"/>
      <c r="CM112" s="148"/>
      <c r="CN112" s="148"/>
      <c r="CO112" s="148"/>
      <c r="CP112" s="148"/>
      <c r="CQ112" s="148"/>
      <c r="CR112" s="148"/>
      <c r="CS112" s="148"/>
      <c r="CT112" s="148"/>
      <c r="CU112" s="148"/>
      <c r="CV112" s="148"/>
      <c r="CW112" s="148"/>
      <c r="CX112" s="148"/>
      <c r="CY112" s="148"/>
      <c r="CZ112" s="124"/>
    </row>
    <row r="113" spans="1:104" s="122" customFormat="1" x14ac:dyDescent="0.3">
      <c r="A113" s="147"/>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c r="AB113" s="148"/>
      <c r="AC113" s="148"/>
      <c r="AD113" s="148"/>
      <c r="AE113" s="148"/>
      <c r="AF113" s="148"/>
      <c r="AG113" s="148"/>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c r="BI113" s="148"/>
      <c r="BJ113" s="148"/>
      <c r="BK113" s="148"/>
      <c r="BL113" s="148"/>
      <c r="BM113" s="148"/>
      <c r="BN113" s="148"/>
      <c r="BO113" s="148"/>
      <c r="BP113" s="148"/>
      <c r="BQ113" s="148"/>
      <c r="BR113" s="148"/>
      <c r="BS113" s="148"/>
      <c r="BT113" s="148"/>
      <c r="BU113" s="148"/>
      <c r="BV113" s="148"/>
      <c r="BW113" s="148"/>
      <c r="BX113" s="148"/>
      <c r="BY113" s="148"/>
      <c r="BZ113" s="148"/>
      <c r="CA113" s="148"/>
      <c r="CB113" s="148"/>
      <c r="CC113" s="148"/>
      <c r="CD113" s="148"/>
      <c r="CE113" s="148"/>
      <c r="CF113" s="148"/>
      <c r="CG113" s="148"/>
      <c r="CH113" s="148"/>
      <c r="CI113" s="148"/>
      <c r="CJ113" s="148"/>
      <c r="CK113" s="148"/>
      <c r="CL113" s="148"/>
      <c r="CM113" s="148"/>
      <c r="CN113" s="148"/>
      <c r="CO113" s="148"/>
      <c r="CP113" s="148"/>
      <c r="CQ113" s="148"/>
      <c r="CR113" s="148"/>
      <c r="CS113" s="148"/>
      <c r="CT113" s="148"/>
      <c r="CU113" s="148"/>
      <c r="CV113" s="148"/>
      <c r="CW113" s="148"/>
      <c r="CX113" s="148"/>
      <c r="CY113" s="148"/>
      <c r="CZ113" s="124"/>
    </row>
    <row r="114" spans="1:104" s="122" customFormat="1" x14ac:dyDescent="0.3">
      <c r="A114" s="147"/>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c r="AB114" s="148"/>
      <c r="AC114" s="148"/>
      <c r="AD114" s="148"/>
      <c r="AE114" s="148"/>
      <c r="AF114" s="148"/>
      <c r="AG114" s="148"/>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c r="BI114" s="148"/>
      <c r="BJ114" s="148"/>
      <c r="BK114" s="148"/>
      <c r="BL114" s="148"/>
      <c r="BM114" s="148"/>
      <c r="BN114" s="148"/>
      <c r="BO114" s="148"/>
      <c r="BP114" s="148"/>
      <c r="BQ114" s="148"/>
      <c r="BR114" s="148"/>
      <c r="BS114" s="148"/>
      <c r="BT114" s="148"/>
      <c r="BU114" s="148"/>
      <c r="BV114" s="148"/>
      <c r="BW114" s="148"/>
      <c r="BX114" s="148"/>
      <c r="BY114" s="148"/>
      <c r="BZ114" s="148"/>
      <c r="CA114" s="148"/>
      <c r="CB114" s="148"/>
      <c r="CC114" s="148"/>
      <c r="CD114" s="148"/>
      <c r="CE114" s="148"/>
      <c r="CF114" s="148"/>
      <c r="CG114" s="148"/>
      <c r="CH114" s="148"/>
      <c r="CI114" s="148"/>
      <c r="CJ114" s="148"/>
      <c r="CK114" s="148"/>
      <c r="CL114" s="148"/>
      <c r="CM114" s="148"/>
      <c r="CN114" s="148"/>
      <c r="CO114" s="148"/>
      <c r="CP114" s="148"/>
      <c r="CQ114" s="148"/>
      <c r="CR114" s="148"/>
      <c r="CS114" s="148"/>
      <c r="CT114" s="148"/>
      <c r="CU114" s="148"/>
      <c r="CV114" s="148"/>
      <c r="CW114" s="148"/>
      <c r="CX114" s="148"/>
      <c r="CY114" s="148"/>
      <c r="CZ114" s="124"/>
    </row>
    <row r="115" spans="1:104" s="122" customFormat="1" x14ac:dyDescent="0.3">
      <c r="A115" s="147"/>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c r="AB115" s="148"/>
      <c r="AC115" s="148"/>
      <c r="AD115" s="148"/>
      <c r="AE115" s="148"/>
      <c r="AF115" s="148"/>
      <c r="AG115" s="148"/>
      <c r="AH115" s="148"/>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c r="BI115" s="148"/>
      <c r="BJ115" s="148"/>
      <c r="BK115" s="148"/>
      <c r="BL115" s="148"/>
      <c r="BM115" s="148"/>
      <c r="BN115" s="148"/>
      <c r="BO115" s="148"/>
      <c r="BP115" s="148"/>
      <c r="BQ115" s="148"/>
      <c r="BR115" s="148"/>
      <c r="BS115" s="148"/>
      <c r="BT115" s="148"/>
      <c r="BU115" s="148"/>
      <c r="BV115" s="148"/>
      <c r="BW115" s="148"/>
      <c r="BX115" s="148"/>
      <c r="BY115" s="148"/>
      <c r="BZ115" s="148"/>
      <c r="CA115" s="148"/>
      <c r="CB115" s="148"/>
      <c r="CC115" s="148"/>
      <c r="CD115" s="148"/>
      <c r="CE115" s="148"/>
      <c r="CF115" s="148"/>
      <c r="CG115" s="148"/>
      <c r="CH115" s="148"/>
      <c r="CI115" s="148"/>
      <c r="CJ115" s="148"/>
      <c r="CK115" s="148"/>
      <c r="CL115" s="148"/>
      <c r="CM115" s="148"/>
      <c r="CN115" s="148"/>
      <c r="CO115" s="148"/>
      <c r="CP115" s="148"/>
      <c r="CQ115" s="148"/>
      <c r="CR115" s="148"/>
      <c r="CS115" s="148"/>
      <c r="CT115" s="148"/>
      <c r="CU115" s="148"/>
      <c r="CV115" s="148"/>
      <c r="CW115" s="148"/>
      <c r="CX115" s="148"/>
      <c r="CY115" s="148"/>
      <c r="CZ115" s="124"/>
    </row>
    <row r="116" spans="1:104" s="122" customFormat="1" x14ac:dyDescent="0.3">
      <c r="A116" s="147"/>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c r="BI116" s="148"/>
      <c r="BJ116" s="148"/>
      <c r="BK116" s="148"/>
      <c r="BL116" s="148"/>
      <c r="BM116" s="148"/>
      <c r="BN116" s="148"/>
      <c r="BO116" s="148"/>
      <c r="BP116" s="148"/>
      <c r="BQ116" s="148"/>
      <c r="BR116" s="148"/>
      <c r="BS116" s="148"/>
      <c r="BT116" s="148"/>
      <c r="BU116" s="148"/>
      <c r="BV116" s="148"/>
      <c r="BW116" s="148"/>
      <c r="BX116" s="148"/>
      <c r="BY116" s="148"/>
      <c r="BZ116" s="148"/>
      <c r="CA116" s="148"/>
      <c r="CB116" s="148"/>
      <c r="CC116" s="148"/>
      <c r="CD116" s="148"/>
      <c r="CE116" s="148"/>
      <c r="CF116" s="148"/>
      <c r="CG116" s="148"/>
      <c r="CH116" s="148"/>
      <c r="CI116" s="148"/>
      <c r="CJ116" s="148"/>
      <c r="CK116" s="148"/>
      <c r="CL116" s="148"/>
      <c r="CM116" s="148"/>
      <c r="CN116" s="148"/>
      <c r="CO116" s="148"/>
      <c r="CP116" s="148"/>
      <c r="CQ116" s="148"/>
      <c r="CR116" s="148"/>
      <c r="CS116" s="148"/>
      <c r="CT116" s="148"/>
      <c r="CU116" s="148"/>
      <c r="CV116" s="148"/>
      <c r="CW116" s="148"/>
      <c r="CX116" s="148"/>
      <c r="CY116" s="148"/>
      <c r="CZ116" s="124"/>
    </row>
    <row r="117" spans="1:104" s="122" customFormat="1" x14ac:dyDescent="0.3">
      <c r="A117" s="147"/>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c r="BI117" s="148"/>
      <c r="BJ117" s="148"/>
      <c r="BK117" s="148"/>
      <c r="BL117" s="148"/>
      <c r="BM117" s="148"/>
      <c r="BN117" s="148"/>
      <c r="BO117" s="148"/>
      <c r="BP117" s="148"/>
      <c r="BQ117" s="148"/>
      <c r="BR117" s="148"/>
      <c r="BS117" s="148"/>
      <c r="BT117" s="148"/>
      <c r="BU117" s="148"/>
      <c r="BV117" s="148"/>
      <c r="BW117" s="148"/>
      <c r="BX117" s="148"/>
      <c r="BY117" s="148"/>
      <c r="BZ117" s="148"/>
      <c r="CA117" s="148"/>
      <c r="CB117" s="148"/>
      <c r="CC117" s="148"/>
      <c r="CD117" s="148"/>
      <c r="CE117" s="148"/>
      <c r="CF117" s="148"/>
      <c r="CG117" s="148"/>
      <c r="CH117" s="148"/>
      <c r="CI117" s="148"/>
      <c r="CJ117" s="148"/>
      <c r="CK117" s="148"/>
      <c r="CL117" s="148"/>
      <c r="CM117" s="148"/>
      <c r="CN117" s="148"/>
      <c r="CO117" s="148"/>
      <c r="CP117" s="148"/>
      <c r="CQ117" s="148"/>
      <c r="CR117" s="148"/>
      <c r="CS117" s="148"/>
      <c r="CT117" s="148"/>
      <c r="CU117" s="148"/>
      <c r="CV117" s="148"/>
      <c r="CW117" s="148"/>
      <c r="CX117" s="148"/>
      <c r="CY117" s="148"/>
      <c r="CZ117" s="124"/>
    </row>
    <row r="118" spans="1:104" s="122" customFormat="1" x14ac:dyDescent="0.3">
      <c r="A118" s="147"/>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c r="BI118" s="148"/>
      <c r="BJ118" s="148"/>
      <c r="BK118" s="148"/>
      <c r="BL118" s="148"/>
      <c r="BM118" s="148"/>
      <c r="BN118" s="148"/>
      <c r="BO118" s="148"/>
      <c r="BP118" s="148"/>
      <c r="BQ118" s="148"/>
      <c r="BR118" s="148"/>
      <c r="BS118" s="148"/>
      <c r="BT118" s="148"/>
      <c r="BU118" s="148"/>
      <c r="BV118" s="148"/>
      <c r="BW118" s="148"/>
      <c r="BX118" s="148"/>
      <c r="BY118" s="148"/>
      <c r="BZ118" s="148"/>
      <c r="CA118" s="148"/>
      <c r="CB118" s="148"/>
      <c r="CC118" s="148"/>
      <c r="CD118" s="148"/>
      <c r="CE118" s="148"/>
      <c r="CF118" s="148"/>
      <c r="CG118" s="148"/>
      <c r="CH118" s="148"/>
      <c r="CI118" s="148"/>
      <c r="CJ118" s="148"/>
      <c r="CK118" s="148"/>
      <c r="CL118" s="148"/>
      <c r="CM118" s="148"/>
      <c r="CN118" s="148"/>
      <c r="CO118" s="148"/>
      <c r="CP118" s="148"/>
      <c r="CQ118" s="148"/>
      <c r="CR118" s="148"/>
      <c r="CS118" s="148"/>
      <c r="CT118" s="148"/>
      <c r="CU118" s="148"/>
      <c r="CV118" s="148"/>
      <c r="CW118" s="148"/>
      <c r="CX118" s="148"/>
      <c r="CY118" s="148"/>
      <c r="CZ118" s="124"/>
    </row>
    <row r="119" spans="1:104" s="122" customFormat="1" x14ac:dyDescent="0.3">
      <c r="A119" s="147"/>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c r="BI119" s="148"/>
      <c r="BJ119" s="148"/>
      <c r="BK119" s="148"/>
      <c r="BL119" s="148"/>
      <c r="BM119" s="148"/>
      <c r="BN119" s="148"/>
      <c r="BO119" s="148"/>
      <c r="BP119" s="148"/>
      <c r="BQ119" s="148"/>
      <c r="BR119" s="148"/>
      <c r="BS119" s="148"/>
      <c r="BT119" s="148"/>
      <c r="BU119" s="148"/>
      <c r="BV119" s="148"/>
      <c r="BW119" s="148"/>
      <c r="BX119" s="148"/>
      <c r="BY119" s="148"/>
      <c r="BZ119" s="148"/>
      <c r="CA119" s="148"/>
      <c r="CB119" s="148"/>
      <c r="CC119" s="148"/>
      <c r="CD119" s="148"/>
      <c r="CE119" s="148"/>
      <c r="CF119" s="148"/>
      <c r="CG119" s="148"/>
      <c r="CH119" s="148"/>
      <c r="CI119" s="148"/>
      <c r="CJ119" s="148"/>
      <c r="CK119" s="148"/>
      <c r="CL119" s="148"/>
      <c r="CM119" s="148"/>
      <c r="CN119" s="148"/>
      <c r="CO119" s="148"/>
      <c r="CP119" s="148"/>
      <c r="CQ119" s="148"/>
      <c r="CR119" s="148"/>
      <c r="CS119" s="148"/>
      <c r="CT119" s="148"/>
      <c r="CU119" s="148"/>
      <c r="CV119" s="148"/>
      <c r="CW119" s="148"/>
      <c r="CX119" s="148"/>
      <c r="CY119" s="148"/>
      <c r="CZ119" s="124"/>
    </row>
    <row r="120" spans="1:104" s="122" customFormat="1" x14ac:dyDescent="0.3">
      <c r="A120" s="147"/>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c r="AB120" s="148"/>
      <c r="AC120" s="148"/>
      <c r="AD120" s="148"/>
      <c r="AE120" s="148"/>
      <c r="AF120" s="148"/>
      <c r="AG120" s="148"/>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c r="BI120" s="148"/>
      <c r="BJ120" s="148"/>
      <c r="BK120" s="148"/>
      <c r="BL120" s="148"/>
      <c r="BM120" s="148"/>
      <c r="BN120" s="148"/>
      <c r="BO120" s="148"/>
      <c r="BP120" s="148"/>
      <c r="BQ120" s="148"/>
      <c r="BR120" s="148"/>
      <c r="BS120" s="148"/>
      <c r="BT120" s="148"/>
      <c r="BU120" s="148"/>
      <c r="BV120" s="148"/>
      <c r="BW120" s="148"/>
      <c r="BX120" s="148"/>
      <c r="BY120" s="148"/>
      <c r="BZ120" s="148"/>
      <c r="CA120" s="148"/>
      <c r="CB120" s="148"/>
      <c r="CC120" s="148"/>
      <c r="CD120" s="148"/>
      <c r="CE120" s="148"/>
      <c r="CF120" s="148"/>
      <c r="CG120" s="148"/>
      <c r="CH120" s="148"/>
      <c r="CI120" s="148"/>
      <c r="CJ120" s="148"/>
      <c r="CK120" s="148"/>
      <c r="CL120" s="148"/>
      <c r="CM120" s="148"/>
      <c r="CN120" s="148"/>
      <c r="CO120" s="148"/>
      <c r="CP120" s="148"/>
      <c r="CQ120" s="148"/>
      <c r="CR120" s="148"/>
      <c r="CS120" s="148"/>
      <c r="CT120" s="148"/>
      <c r="CU120" s="148"/>
      <c r="CV120" s="148"/>
      <c r="CW120" s="148"/>
      <c r="CX120" s="148"/>
      <c r="CY120" s="148"/>
      <c r="CZ120" s="124"/>
    </row>
    <row r="121" spans="1:104" s="122" customFormat="1" x14ac:dyDescent="0.3">
      <c r="A121" s="147"/>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c r="AB121" s="148"/>
      <c r="AC121" s="148"/>
      <c r="AD121" s="148"/>
      <c r="AE121" s="148"/>
      <c r="AF121" s="148"/>
      <c r="AG121" s="148"/>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c r="BI121" s="148"/>
      <c r="BJ121" s="148"/>
      <c r="BK121" s="148"/>
      <c r="BL121" s="148"/>
      <c r="BM121" s="148"/>
      <c r="BN121" s="148"/>
      <c r="BO121" s="148"/>
      <c r="BP121" s="148"/>
      <c r="BQ121" s="148"/>
      <c r="BR121" s="148"/>
      <c r="BS121" s="148"/>
      <c r="BT121" s="148"/>
      <c r="BU121" s="148"/>
      <c r="BV121" s="148"/>
      <c r="BW121" s="148"/>
      <c r="BX121" s="148"/>
      <c r="BY121" s="148"/>
      <c r="BZ121" s="148"/>
      <c r="CA121" s="148"/>
      <c r="CB121" s="148"/>
      <c r="CC121" s="148"/>
      <c r="CD121" s="148"/>
      <c r="CE121" s="148"/>
      <c r="CF121" s="148"/>
      <c r="CG121" s="148"/>
      <c r="CH121" s="148"/>
      <c r="CI121" s="148"/>
      <c r="CJ121" s="148"/>
      <c r="CK121" s="148"/>
      <c r="CL121" s="148"/>
      <c r="CM121" s="148"/>
      <c r="CN121" s="148"/>
      <c r="CO121" s="148"/>
      <c r="CP121" s="148"/>
      <c r="CQ121" s="148"/>
      <c r="CR121" s="148"/>
      <c r="CS121" s="148"/>
      <c r="CT121" s="148"/>
      <c r="CU121" s="148"/>
      <c r="CV121" s="148"/>
      <c r="CW121" s="148"/>
      <c r="CX121" s="148"/>
      <c r="CY121" s="148"/>
      <c r="CZ121" s="124"/>
    </row>
    <row r="122" spans="1:104" s="122" customFormat="1" x14ac:dyDescent="0.3">
      <c r="A122" s="147"/>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c r="AB122" s="148"/>
      <c r="AC122" s="148"/>
      <c r="AD122" s="148"/>
      <c r="AE122" s="148"/>
      <c r="AF122" s="148"/>
      <c r="AG122" s="148"/>
      <c r="AH122" s="148"/>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c r="BI122" s="148"/>
      <c r="BJ122" s="148"/>
      <c r="BK122" s="148"/>
      <c r="BL122" s="148"/>
      <c r="BM122" s="148"/>
      <c r="BN122" s="148"/>
      <c r="BO122" s="148"/>
      <c r="BP122" s="148"/>
      <c r="BQ122" s="148"/>
      <c r="BR122" s="148"/>
      <c r="BS122" s="148"/>
      <c r="BT122" s="148"/>
      <c r="BU122" s="148"/>
      <c r="BV122" s="148"/>
      <c r="BW122" s="148"/>
      <c r="BX122" s="148"/>
      <c r="BY122" s="148"/>
      <c r="BZ122" s="148"/>
      <c r="CA122" s="148"/>
      <c r="CB122" s="148"/>
      <c r="CC122" s="148"/>
      <c r="CD122" s="148"/>
      <c r="CE122" s="148"/>
      <c r="CF122" s="148"/>
      <c r="CG122" s="148"/>
      <c r="CH122" s="148"/>
      <c r="CI122" s="148"/>
      <c r="CJ122" s="148"/>
      <c r="CK122" s="148"/>
      <c r="CL122" s="148"/>
      <c r="CM122" s="148"/>
      <c r="CN122" s="148"/>
      <c r="CO122" s="148"/>
      <c r="CP122" s="148"/>
      <c r="CQ122" s="148"/>
      <c r="CR122" s="148"/>
      <c r="CS122" s="148"/>
      <c r="CT122" s="148"/>
      <c r="CU122" s="148"/>
      <c r="CV122" s="148"/>
      <c r="CW122" s="148"/>
      <c r="CX122" s="148"/>
      <c r="CY122" s="148"/>
      <c r="CZ122" s="124"/>
    </row>
    <row r="123" spans="1:104" s="122" customFormat="1" x14ac:dyDescent="0.3">
      <c r="A123" s="147"/>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c r="AB123" s="148"/>
      <c r="AC123" s="148"/>
      <c r="AD123" s="148"/>
      <c r="AE123" s="148"/>
      <c r="AF123" s="148"/>
      <c r="AG123" s="148"/>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c r="BI123" s="148"/>
      <c r="BJ123" s="148"/>
      <c r="BK123" s="148"/>
      <c r="BL123" s="148"/>
      <c r="BM123" s="148"/>
      <c r="BN123" s="148"/>
      <c r="BO123" s="148"/>
      <c r="BP123" s="148"/>
      <c r="BQ123" s="148"/>
      <c r="BR123" s="148"/>
      <c r="BS123" s="148"/>
      <c r="BT123" s="148"/>
      <c r="BU123" s="148"/>
      <c r="BV123" s="148"/>
      <c r="BW123" s="148"/>
      <c r="BX123" s="148"/>
      <c r="BY123" s="148"/>
      <c r="BZ123" s="148"/>
      <c r="CA123" s="148"/>
      <c r="CB123" s="148"/>
      <c r="CC123" s="148"/>
      <c r="CD123" s="148"/>
      <c r="CE123" s="148"/>
      <c r="CF123" s="148"/>
      <c r="CG123" s="148"/>
      <c r="CH123" s="148"/>
      <c r="CI123" s="148"/>
      <c r="CJ123" s="148"/>
      <c r="CK123" s="148"/>
      <c r="CL123" s="148"/>
      <c r="CM123" s="148"/>
      <c r="CN123" s="148"/>
      <c r="CO123" s="148"/>
      <c r="CP123" s="148"/>
      <c r="CQ123" s="148"/>
      <c r="CR123" s="148"/>
      <c r="CS123" s="148"/>
      <c r="CT123" s="148"/>
      <c r="CU123" s="148"/>
      <c r="CV123" s="148"/>
      <c r="CW123" s="148"/>
      <c r="CX123" s="148"/>
      <c r="CY123" s="148"/>
      <c r="CZ123" s="124"/>
    </row>
    <row r="124" spans="1:104" s="122" customFormat="1" x14ac:dyDescent="0.3">
      <c r="A124" s="147"/>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c r="AB124" s="148"/>
      <c r="AC124" s="148"/>
      <c r="AD124" s="148"/>
      <c r="AE124" s="148"/>
      <c r="AF124" s="148"/>
      <c r="AG124" s="148"/>
      <c r="AH124" s="148"/>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c r="BI124" s="148"/>
      <c r="BJ124" s="148"/>
      <c r="BK124" s="148"/>
      <c r="BL124" s="148"/>
      <c r="BM124" s="148"/>
      <c r="BN124" s="148"/>
      <c r="BO124" s="148"/>
      <c r="BP124" s="148"/>
      <c r="BQ124" s="148"/>
      <c r="BR124" s="148"/>
      <c r="BS124" s="148"/>
      <c r="BT124" s="148"/>
      <c r="BU124" s="148"/>
      <c r="BV124" s="148"/>
      <c r="BW124" s="148"/>
      <c r="BX124" s="148"/>
      <c r="BY124" s="148"/>
      <c r="BZ124" s="148"/>
      <c r="CA124" s="148"/>
      <c r="CB124" s="148"/>
      <c r="CC124" s="148"/>
      <c r="CD124" s="148"/>
      <c r="CE124" s="148"/>
      <c r="CF124" s="148"/>
      <c r="CG124" s="148"/>
      <c r="CH124" s="148"/>
      <c r="CI124" s="148"/>
      <c r="CJ124" s="148"/>
      <c r="CK124" s="148"/>
      <c r="CL124" s="148"/>
      <c r="CM124" s="148"/>
      <c r="CN124" s="148"/>
      <c r="CO124" s="148"/>
      <c r="CP124" s="148"/>
      <c r="CQ124" s="148"/>
      <c r="CR124" s="148"/>
      <c r="CS124" s="148"/>
      <c r="CT124" s="148"/>
      <c r="CU124" s="148"/>
      <c r="CV124" s="148"/>
      <c r="CW124" s="148"/>
      <c r="CX124" s="148"/>
      <c r="CY124" s="148"/>
      <c r="CZ124" s="124"/>
    </row>
    <row r="125" spans="1:104" s="122" customFormat="1" x14ac:dyDescent="0.3">
      <c r="A125" s="147"/>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c r="AB125" s="148"/>
      <c r="AC125" s="148"/>
      <c r="AD125" s="148"/>
      <c r="AE125" s="148"/>
      <c r="AF125" s="148"/>
      <c r="AG125" s="148"/>
      <c r="AH125" s="148"/>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c r="BI125" s="148"/>
      <c r="BJ125" s="148"/>
      <c r="BK125" s="148"/>
      <c r="BL125" s="148"/>
      <c r="BM125" s="148"/>
      <c r="BN125" s="148"/>
      <c r="BO125" s="148"/>
      <c r="BP125" s="148"/>
      <c r="BQ125" s="148"/>
      <c r="BR125" s="148"/>
      <c r="BS125" s="148"/>
      <c r="BT125" s="148"/>
      <c r="BU125" s="148"/>
      <c r="BV125" s="148"/>
      <c r="BW125" s="148"/>
      <c r="BX125" s="148"/>
      <c r="BY125" s="148"/>
      <c r="BZ125" s="148"/>
      <c r="CA125" s="148"/>
      <c r="CB125" s="148"/>
      <c r="CC125" s="148"/>
      <c r="CD125" s="148"/>
      <c r="CE125" s="148"/>
      <c r="CF125" s="148"/>
      <c r="CG125" s="148"/>
      <c r="CH125" s="148"/>
      <c r="CI125" s="148"/>
      <c r="CJ125" s="148"/>
      <c r="CK125" s="148"/>
      <c r="CL125" s="148"/>
      <c r="CM125" s="148"/>
      <c r="CN125" s="148"/>
      <c r="CO125" s="148"/>
      <c r="CP125" s="148"/>
      <c r="CQ125" s="148"/>
      <c r="CR125" s="148"/>
      <c r="CS125" s="148"/>
      <c r="CT125" s="148"/>
      <c r="CU125" s="148"/>
      <c r="CV125" s="148"/>
      <c r="CW125" s="148"/>
      <c r="CX125" s="148"/>
      <c r="CY125" s="148"/>
      <c r="CZ125" s="124"/>
    </row>
    <row r="126" spans="1:104" s="122" customFormat="1" x14ac:dyDescent="0.3">
      <c r="A126" s="147"/>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c r="AB126" s="148"/>
      <c r="AC126" s="148"/>
      <c r="AD126" s="148"/>
      <c r="AE126" s="148"/>
      <c r="AF126" s="148"/>
      <c r="AG126" s="148"/>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c r="BI126" s="148"/>
      <c r="BJ126" s="148"/>
      <c r="BK126" s="148"/>
      <c r="BL126" s="148"/>
      <c r="BM126" s="148"/>
      <c r="BN126" s="148"/>
      <c r="BO126" s="148"/>
      <c r="BP126" s="148"/>
      <c r="BQ126" s="148"/>
      <c r="BR126" s="148"/>
      <c r="BS126" s="148"/>
      <c r="BT126" s="148"/>
      <c r="BU126" s="148"/>
      <c r="BV126" s="148"/>
      <c r="BW126" s="148"/>
      <c r="BX126" s="148"/>
      <c r="BY126" s="148"/>
      <c r="BZ126" s="148"/>
      <c r="CA126" s="148"/>
      <c r="CB126" s="148"/>
      <c r="CC126" s="148"/>
      <c r="CD126" s="148"/>
      <c r="CE126" s="148"/>
      <c r="CF126" s="148"/>
      <c r="CG126" s="148"/>
      <c r="CH126" s="148"/>
      <c r="CI126" s="148"/>
      <c r="CJ126" s="148"/>
      <c r="CK126" s="148"/>
      <c r="CL126" s="148"/>
      <c r="CM126" s="148"/>
      <c r="CN126" s="148"/>
      <c r="CO126" s="148"/>
      <c r="CP126" s="148"/>
      <c r="CQ126" s="148"/>
      <c r="CR126" s="148"/>
      <c r="CS126" s="148"/>
      <c r="CT126" s="148"/>
      <c r="CU126" s="148"/>
      <c r="CV126" s="148"/>
      <c r="CW126" s="148"/>
      <c r="CX126" s="148"/>
      <c r="CY126" s="148"/>
      <c r="CZ126" s="124"/>
    </row>
    <row r="127" spans="1:104" s="122" customFormat="1" x14ac:dyDescent="0.3">
      <c r="A127" s="147"/>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c r="AB127" s="148"/>
      <c r="AC127" s="148"/>
      <c r="AD127" s="148"/>
      <c r="AE127" s="148"/>
      <c r="AF127" s="148"/>
      <c r="AG127" s="148"/>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c r="BI127" s="148"/>
      <c r="BJ127" s="148"/>
      <c r="BK127" s="148"/>
      <c r="BL127" s="148"/>
      <c r="BM127" s="148"/>
      <c r="BN127" s="148"/>
      <c r="BO127" s="148"/>
      <c r="BP127" s="148"/>
      <c r="BQ127" s="148"/>
      <c r="BR127" s="148"/>
      <c r="BS127" s="148"/>
      <c r="BT127" s="148"/>
      <c r="BU127" s="148"/>
      <c r="BV127" s="148"/>
      <c r="BW127" s="148"/>
      <c r="BX127" s="148"/>
      <c r="BY127" s="148"/>
      <c r="BZ127" s="148"/>
      <c r="CA127" s="148"/>
      <c r="CB127" s="148"/>
      <c r="CC127" s="148"/>
      <c r="CD127" s="148"/>
      <c r="CE127" s="148"/>
      <c r="CF127" s="148"/>
      <c r="CG127" s="148"/>
      <c r="CH127" s="148"/>
      <c r="CI127" s="148"/>
      <c r="CJ127" s="148"/>
      <c r="CK127" s="148"/>
      <c r="CL127" s="148"/>
      <c r="CM127" s="148"/>
      <c r="CN127" s="148"/>
      <c r="CO127" s="148"/>
      <c r="CP127" s="148"/>
      <c r="CQ127" s="148"/>
      <c r="CR127" s="148"/>
      <c r="CS127" s="148"/>
      <c r="CT127" s="148"/>
      <c r="CU127" s="148"/>
      <c r="CV127" s="148"/>
      <c r="CW127" s="148"/>
      <c r="CX127" s="148"/>
      <c r="CY127" s="148"/>
      <c r="CZ127" s="124"/>
    </row>
    <row r="128" spans="1:104" s="122" customFormat="1" x14ac:dyDescent="0.3">
      <c r="A128" s="147"/>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c r="AB128" s="148"/>
      <c r="AC128" s="148"/>
      <c r="AD128" s="148"/>
      <c r="AE128" s="148"/>
      <c r="AF128" s="148"/>
      <c r="AG128" s="148"/>
      <c r="AH128" s="148"/>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c r="BI128" s="148"/>
      <c r="BJ128" s="148"/>
      <c r="BK128" s="148"/>
      <c r="BL128" s="148"/>
      <c r="BM128" s="148"/>
      <c r="BN128" s="148"/>
      <c r="BO128" s="148"/>
      <c r="BP128" s="148"/>
      <c r="BQ128" s="148"/>
      <c r="BR128" s="148"/>
      <c r="BS128" s="148"/>
      <c r="BT128" s="148"/>
      <c r="BU128" s="148"/>
      <c r="BV128" s="148"/>
      <c r="BW128" s="148"/>
      <c r="BX128" s="148"/>
      <c r="BY128" s="148"/>
      <c r="BZ128" s="148"/>
      <c r="CA128" s="148"/>
      <c r="CB128" s="148"/>
      <c r="CC128" s="148"/>
      <c r="CD128" s="148"/>
      <c r="CE128" s="148"/>
      <c r="CF128" s="148"/>
      <c r="CG128" s="148"/>
      <c r="CH128" s="148"/>
      <c r="CI128" s="148"/>
      <c r="CJ128" s="148"/>
      <c r="CK128" s="148"/>
      <c r="CL128" s="148"/>
      <c r="CM128" s="148"/>
      <c r="CN128" s="148"/>
      <c r="CO128" s="148"/>
      <c r="CP128" s="148"/>
      <c r="CQ128" s="148"/>
      <c r="CR128" s="148"/>
      <c r="CS128" s="148"/>
      <c r="CT128" s="148"/>
      <c r="CU128" s="148"/>
      <c r="CV128" s="148"/>
      <c r="CW128" s="148"/>
      <c r="CX128" s="148"/>
      <c r="CY128" s="148"/>
      <c r="CZ128" s="124"/>
    </row>
    <row r="129" spans="1:104" s="122" customFormat="1" x14ac:dyDescent="0.3">
      <c r="A129" s="147"/>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c r="AB129" s="148"/>
      <c r="AC129" s="148"/>
      <c r="AD129" s="148"/>
      <c r="AE129" s="148"/>
      <c r="AF129" s="148"/>
      <c r="AG129" s="148"/>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c r="BI129" s="148"/>
      <c r="BJ129" s="148"/>
      <c r="BK129" s="148"/>
      <c r="BL129" s="148"/>
      <c r="BM129" s="148"/>
      <c r="BN129" s="148"/>
      <c r="BO129" s="148"/>
      <c r="BP129" s="148"/>
      <c r="BQ129" s="148"/>
      <c r="BR129" s="148"/>
      <c r="BS129" s="148"/>
      <c r="BT129" s="148"/>
      <c r="BU129" s="148"/>
      <c r="BV129" s="148"/>
      <c r="BW129" s="148"/>
      <c r="BX129" s="148"/>
      <c r="BY129" s="148"/>
      <c r="BZ129" s="148"/>
      <c r="CA129" s="148"/>
      <c r="CB129" s="148"/>
      <c r="CC129" s="148"/>
      <c r="CD129" s="148"/>
      <c r="CE129" s="148"/>
      <c r="CF129" s="148"/>
      <c r="CG129" s="148"/>
      <c r="CH129" s="148"/>
      <c r="CI129" s="148"/>
      <c r="CJ129" s="148"/>
      <c r="CK129" s="148"/>
      <c r="CL129" s="148"/>
      <c r="CM129" s="148"/>
      <c r="CN129" s="148"/>
      <c r="CO129" s="148"/>
      <c r="CP129" s="148"/>
      <c r="CQ129" s="148"/>
      <c r="CR129" s="148"/>
      <c r="CS129" s="148"/>
      <c r="CT129" s="148"/>
      <c r="CU129" s="148"/>
      <c r="CV129" s="148"/>
      <c r="CW129" s="148"/>
      <c r="CX129" s="148"/>
      <c r="CY129" s="148"/>
      <c r="CZ129" s="124"/>
    </row>
    <row r="130" spans="1:104" s="122" customFormat="1" x14ac:dyDescent="0.3">
      <c r="A130" s="147"/>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c r="AB130" s="148"/>
      <c r="AC130" s="148"/>
      <c r="AD130" s="148"/>
      <c r="AE130" s="148"/>
      <c r="AF130" s="148"/>
      <c r="AG130" s="148"/>
      <c r="AH130" s="148"/>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c r="BI130" s="148"/>
      <c r="BJ130" s="148"/>
      <c r="BK130" s="148"/>
      <c r="BL130" s="148"/>
      <c r="BM130" s="148"/>
      <c r="BN130" s="148"/>
      <c r="BO130" s="148"/>
      <c r="BP130" s="148"/>
      <c r="BQ130" s="148"/>
      <c r="BR130" s="148"/>
      <c r="BS130" s="148"/>
      <c r="BT130" s="148"/>
      <c r="BU130" s="148"/>
      <c r="BV130" s="148"/>
      <c r="BW130" s="148"/>
      <c r="BX130" s="148"/>
      <c r="BY130" s="148"/>
      <c r="BZ130" s="148"/>
      <c r="CA130" s="148"/>
      <c r="CB130" s="148"/>
      <c r="CC130" s="148"/>
      <c r="CD130" s="148"/>
      <c r="CE130" s="148"/>
      <c r="CF130" s="148"/>
      <c r="CG130" s="148"/>
      <c r="CH130" s="148"/>
      <c r="CI130" s="148"/>
      <c r="CJ130" s="148"/>
      <c r="CK130" s="148"/>
      <c r="CL130" s="148"/>
      <c r="CM130" s="148"/>
      <c r="CN130" s="148"/>
      <c r="CO130" s="148"/>
      <c r="CP130" s="148"/>
      <c r="CQ130" s="148"/>
      <c r="CR130" s="148"/>
      <c r="CS130" s="148"/>
      <c r="CT130" s="148"/>
      <c r="CU130" s="148"/>
      <c r="CV130" s="148"/>
      <c r="CW130" s="148"/>
      <c r="CX130" s="148"/>
      <c r="CY130" s="148"/>
      <c r="CZ130" s="124"/>
    </row>
    <row r="131" spans="1:104" s="122" customFormat="1" x14ac:dyDescent="0.3">
      <c r="A131" s="147"/>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c r="AB131" s="148"/>
      <c r="AC131" s="148"/>
      <c r="AD131" s="148"/>
      <c r="AE131" s="148"/>
      <c r="AF131" s="148"/>
      <c r="AG131" s="148"/>
      <c r="AH131" s="148"/>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c r="BI131" s="148"/>
      <c r="BJ131" s="148"/>
      <c r="BK131" s="148"/>
      <c r="BL131" s="148"/>
      <c r="BM131" s="148"/>
      <c r="BN131" s="148"/>
      <c r="BO131" s="148"/>
      <c r="BP131" s="148"/>
      <c r="BQ131" s="148"/>
      <c r="BR131" s="148"/>
      <c r="BS131" s="148"/>
      <c r="BT131" s="148"/>
      <c r="BU131" s="148"/>
      <c r="BV131" s="148"/>
      <c r="BW131" s="148"/>
      <c r="BX131" s="148"/>
      <c r="BY131" s="148"/>
      <c r="BZ131" s="148"/>
      <c r="CA131" s="148"/>
      <c r="CB131" s="148"/>
      <c r="CC131" s="148"/>
      <c r="CD131" s="148"/>
      <c r="CE131" s="148"/>
      <c r="CF131" s="148"/>
      <c r="CG131" s="148"/>
      <c r="CH131" s="148"/>
      <c r="CI131" s="148"/>
      <c r="CJ131" s="148"/>
      <c r="CK131" s="148"/>
      <c r="CL131" s="148"/>
      <c r="CM131" s="148"/>
      <c r="CN131" s="148"/>
      <c r="CO131" s="148"/>
      <c r="CP131" s="148"/>
      <c r="CQ131" s="148"/>
      <c r="CR131" s="148"/>
      <c r="CS131" s="148"/>
      <c r="CT131" s="148"/>
      <c r="CU131" s="148"/>
      <c r="CV131" s="148"/>
      <c r="CW131" s="148"/>
      <c r="CX131" s="148"/>
      <c r="CY131" s="148"/>
      <c r="CZ131" s="124"/>
    </row>
    <row r="132" spans="1:104" s="122" customFormat="1" x14ac:dyDescent="0.3">
      <c r="A132" s="147"/>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c r="AB132" s="148"/>
      <c r="AC132" s="148"/>
      <c r="AD132" s="148"/>
      <c r="AE132" s="148"/>
      <c r="AF132" s="148"/>
      <c r="AG132" s="148"/>
      <c r="AH132" s="148"/>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c r="BI132" s="148"/>
      <c r="BJ132" s="148"/>
      <c r="BK132" s="148"/>
      <c r="BL132" s="148"/>
      <c r="BM132" s="148"/>
      <c r="BN132" s="148"/>
      <c r="BO132" s="148"/>
      <c r="BP132" s="148"/>
      <c r="BQ132" s="148"/>
      <c r="BR132" s="148"/>
      <c r="BS132" s="148"/>
      <c r="BT132" s="148"/>
      <c r="BU132" s="148"/>
      <c r="BV132" s="148"/>
      <c r="BW132" s="148"/>
      <c r="BX132" s="148"/>
      <c r="BY132" s="148"/>
      <c r="BZ132" s="148"/>
      <c r="CA132" s="148"/>
      <c r="CB132" s="148"/>
      <c r="CC132" s="148"/>
      <c r="CD132" s="148"/>
      <c r="CE132" s="148"/>
      <c r="CF132" s="148"/>
      <c r="CG132" s="148"/>
      <c r="CH132" s="148"/>
      <c r="CI132" s="148"/>
      <c r="CJ132" s="148"/>
      <c r="CK132" s="148"/>
      <c r="CL132" s="148"/>
      <c r="CM132" s="148"/>
      <c r="CN132" s="148"/>
      <c r="CO132" s="148"/>
      <c r="CP132" s="148"/>
      <c r="CQ132" s="148"/>
      <c r="CR132" s="148"/>
      <c r="CS132" s="148"/>
      <c r="CT132" s="148"/>
      <c r="CU132" s="148"/>
      <c r="CV132" s="148"/>
      <c r="CW132" s="148"/>
      <c r="CX132" s="148"/>
      <c r="CY132" s="148"/>
      <c r="CZ132" s="124"/>
    </row>
    <row r="133" spans="1:104" s="122" customFormat="1" x14ac:dyDescent="0.3">
      <c r="A133" s="147"/>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c r="AB133" s="148"/>
      <c r="AC133" s="148"/>
      <c r="AD133" s="148"/>
      <c r="AE133" s="148"/>
      <c r="AF133" s="148"/>
      <c r="AG133" s="148"/>
      <c r="AH133" s="148"/>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c r="BI133" s="148"/>
      <c r="BJ133" s="148"/>
      <c r="BK133" s="148"/>
      <c r="BL133" s="148"/>
      <c r="BM133" s="148"/>
      <c r="BN133" s="148"/>
      <c r="BO133" s="148"/>
      <c r="BP133" s="148"/>
      <c r="BQ133" s="148"/>
      <c r="BR133" s="148"/>
      <c r="BS133" s="148"/>
      <c r="BT133" s="148"/>
      <c r="BU133" s="148"/>
      <c r="BV133" s="148"/>
      <c r="BW133" s="148"/>
      <c r="BX133" s="148"/>
      <c r="BY133" s="148"/>
      <c r="BZ133" s="148"/>
      <c r="CA133" s="148"/>
      <c r="CB133" s="148"/>
      <c r="CC133" s="148"/>
      <c r="CD133" s="148"/>
      <c r="CE133" s="148"/>
      <c r="CF133" s="148"/>
      <c r="CG133" s="148"/>
      <c r="CH133" s="148"/>
      <c r="CI133" s="148"/>
      <c r="CJ133" s="148"/>
      <c r="CK133" s="148"/>
      <c r="CL133" s="148"/>
      <c r="CM133" s="148"/>
      <c r="CN133" s="148"/>
      <c r="CO133" s="148"/>
      <c r="CP133" s="148"/>
      <c r="CQ133" s="148"/>
      <c r="CR133" s="148"/>
      <c r="CS133" s="148"/>
      <c r="CT133" s="148"/>
      <c r="CU133" s="148"/>
      <c r="CV133" s="148"/>
      <c r="CW133" s="148"/>
      <c r="CX133" s="148"/>
      <c r="CY133" s="148"/>
      <c r="CZ133" s="124"/>
    </row>
    <row r="134" spans="1:104" s="122" customFormat="1" x14ac:dyDescent="0.3">
      <c r="A134" s="147"/>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c r="AE134" s="148"/>
      <c r="AF134" s="148"/>
      <c r="AG134" s="148"/>
      <c r="AH134" s="148"/>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c r="BI134" s="148"/>
      <c r="BJ134" s="148"/>
      <c r="BK134" s="148"/>
      <c r="BL134" s="148"/>
      <c r="BM134" s="148"/>
      <c r="BN134" s="148"/>
      <c r="BO134" s="148"/>
      <c r="BP134" s="148"/>
      <c r="BQ134" s="148"/>
      <c r="BR134" s="148"/>
      <c r="BS134" s="148"/>
      <c r="BT134" s="148"/>
      <c r="BU134" s="148"/>
      <c r="BV134" s="148"/>
      <c r="BW134" s="148"/>
      <c r="BX134" s="148"/>
      <c r="BY134" s="148"/>
      <c r="BZ134" s="148"/>
      <c r="CA134" s="148"/>
      <c r="CB134" s="148"/>
      <c r="CC134" s="148"/>
      <c r="CD134" s="148"/>
      <c r="CE134" s="148"/>
      <c r="CF134" s="148"/>
      <c r="CG134" s="148"/>
      <c r="CH134" s="148"/>
      <c r="CI134" s="148"/>
      <c r="CJ134" s="148"/>
      <c r="CK134" s="148"/>
      <c r="CL134" s="148"/>
      <c r="CM134" s="148"/>
      <c r="CN134" s="148"/>
      <c r="CO134" s="148"/>
      <c r="CP134" s="148"/>
      <c r="CQ134" s="148"/>
      <c r="CR134" s="148"/>
      <c r="CS134" s="148"/>
      <c r="CT134" s="148"/>
      <c r="CU134" s="148"/>
      <c r="CV134" s="148"/>
      <c r="CW134" s="148"/>
      <c r="CX134" s="148"/>
      <c r="CY134" s="148"/>
      <c r="CZ134" s="124"/>
    </row>
    <row r="135" spans="1:104" s="122" customFormat="1" x14ac:dyDescent="0.3">
      <c r="A135" s="147"/>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c r="AB135" s="148"/>
      <c r="AC135" s="148"/>
      <c r="AD135" s="148"/>
      <c r="AE135" s="148"/>
      <c r="AF135" s="148"/>
      <c r="AG135" s="148"/>
      <c r="AH135" s="148"/>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c r="BI135" s="148"/>
      <c r="BJ135" s="148"/>
      <c r="BK135" s="148"/>
      <c r="BL135" s="148"/>
      <c r="BM135" s="148"/>
      <c r="BN135" s="148"/>
      <c r="BO135" s="148"/>
      <c r="BP135" s="148"/>
      <c r="BQ135" s="148"/>
      <c r="BR135" s="148"/>
      <c r="BS135" s="148"/>
      <c r="BT135" s="148"/>
      <c r="BU135" s="148"/>
      <c r="BV135" s="148"/>
      <c r="BW135" s="148"/>
      <c r="BX135" s="148"/>
      <c r="BY135" s="148"/>
      <c r="BZ135" s="148"/>
      <c r="CA135" s="148"/>
      <c r="CB135" s="148"/>
      <c r="CC135" s="148"/>
      <c r="CD135" s="148"/>
      <c r="CE135" s="148"/>
      <c r="CF135" s="148"/>
      <c r="CG135" s="148"/>
      <c r="CH135" s="148"/>
      <c r="CI135" s="148"/>
      <c r="CJ135" s="148"/>
      <c r="CK135" s="148"/>
      <c r="CL135" s="148"/>
      <c r="CM135" s="148"/>
      <c r="CN135" s="148"/>
      <c r="CO135" s="148"/>
      <c r="CP135" s="148"/>
      <c r="CQ135" s="148"/>
      <c r="CR135" s="148"/>
      <c r="CS135" s="148"/>
      <c r="CT135" s="148"/>
      <c r="CU135" s="148"/>
      <c r="CV135" s="148"/>
      <c r="CW135" s="148"/>
      <c r="CX135" s="148"/>
      <c r="CY135" s="148"/>
      <c r="CZ135" s="124"/>
    </row>
    <row r="136" spans="1:104" s="122" customFormat="1" x14ac:dyDescent="0.3">
      <c r="A136" s="147"/>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c r="AB136" s="148"/>
      <c r="AC136" s="148"/>
      <c r="AD136" s="148"/>
      <c r="AE136" s="148"/>
      <c r="AF136" s="148"/>
      <c r="AG136" s="148"/>
      <c r="AH136" s="148"/>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c r="BI136" s="148"/>
      <c r="BJ136" s="148"/>
      <c r="BK136" s="148"/>
      <c r="BL136" s="148"/>
      <c r="BM136" s="148"/>
      <c r="BN136" s="148"/>
      <c r="BO136" s="148"/>
      <c r="BP136" s="148"/>
      <c r="BQ136" s="148"/>
      <c r="BR136" s="148"/>
      <c r="BS136" s="148"/>
      <c r="BT136" s="148"/>
      <c r="BU136" s="148"/>
      <c r="BV136" s="148"/>
      <c r="BW136" s="148"/>
      <c r="BX136" s="148"/>
      <c r="BY136" s="148"/>
      <c r="BZ136" s="148"/>
      <c r="CA136" s="148"/>
      <c r="CB136" s="148"/>
      <c r="CC136" s="148"/>
      <c r="CD136" s="148"/>
      <c r="CE136" s="148"/>
      <c r="CF136" s="148"/>
      <c r="CG136" s="148"/>
      <c r="CH136" s="148"/>
      <c r="CI136" s="148"/>
      <c r="CJ136" s="148"/>
      <c r="CK136" s="148"/>
      <c r="CL136" s="148"/>
      <c r="CM136" s="148"/>
      <c r="CN136" s="148"/>
      <c r="CO136" s="148"/>
      <c r="CP136" s="148"/>
      <c r="CQ136" s="148"/>
      <c r="CR136" s="148"/>
      <c r="CS136" s="148"/>
      <c r="CT136" s="148"/>
      <c r="CU136" s="148"/>
      <c r="CV136" s="148"/>
      <c r="CW136" s="148"/>
      <c r="CX136" s="148"/>
      <c r="CY136" s="148"/>
      <c r="CZ136" s="124"/>
    </row>
    <row r="137" spans="1:104" s="122" customFormat="1" x14ac:dyDescent="0.3">
      <c r="A137" s="147"/>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c r="AB137" s="148"/>
      <c r="AC137" s="148"/>
      <c r="AD137" s="148"/>
      <c r="AE137" s="148"/>
      <c r="AF137" s="148"/>
      <c r="AG137" s="148"/>
      <c r="AH137" s="148"/>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c r="BI137" s="148"/>
      <c r="BJ137" s="148"/>
      <c r="BK137" s="148"/>
      <c r="BL137" s="148"/>
      <c r="BM137" s="148"/>
      <c r="BN137" s="148"/>
      <c r="BO137" s="148"/>
      <c r="BP137" s="148"/>
      <c r="BQ137" s="148"/>
      <c r="BR137" s="148"/>
      <c r="BS137" s="148"/>
      <c r="BT137" s="148"/>
      <c r="BU137" s="148"/>
      <c r="BV137" s="148"/>
      <c r="BW137" s="148"/>
      <c r="BX137" s="148"/>
      <c r="BY137" s="148"/>
      <c r="BZ137" s="148"/>
      <c r="CA137" s="148"/>
      <c r="CB137" s="148"/>
      <c r="CC137" s="148"/>
      <c r="CD137" s="148"/>
      <c r="CE137" s="148"/>
      <c r="CF137" s="148"/>
      <c r="CG137" s="148"/>
      <c r="CH137" s="148"/>
      <c r="CI137" s="148"/>
      <c r="CJ137" s="148"/>
      <c r="CK137" s="148"/>
      <c r="CL137" s="148"/>
      <c r="CM137" s="148"/>
      <c r="CN137" s="148"/>
      <c r="CO137" s="148"/>
      <c r="CP137" s="148"/>
      <c r="CQ137" s="148"/>
      <c r="CR137" s="148"/>
      <c r="CS137" s="148"/>
      <c r="CT137" s="148"/>
      <c r="CU137" s="148"/>
      <c r="CV137" s="148"/>
      <c r="CW137" s="148"/>
      <c r="CX137" s="148"/>
      <c r="CY137" s="148"/>
      <c r="CZ137" s="124"/>
    </row>
    <row r="138" spans="1:104" s="122" customFormat="1" x14ac:dyDescent="0.3">
      <c r="A138" s="147"/>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c r="AB138" s="148"/>
      <c r="AC138" s="148"/>
      <c r="AD138" s="148"/>
      <c r="AE138" s="148"/>
      <c r="AF138" s="148"/>
      <c r="AG138" s="148"/>
      <c r="AH138" s="148"/>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c r="BI138" s="148"/>
      <c r="BJ138" s="148"/>
      <c r="BK138" s="148"/>
      <c r="BL138" s="148"/>
      <c r="BM138" s="148"/>
      <c r="BN138" s="148"/>
      <c r="BO138" s="148"/>
      <c r="BP138" s="148"/>
      <c r="BQ138" s="148"/>
      <c r="BR138" s="148"/>
      <c r="BS138" s="148"/>
      <c r="BT138" s="148"/>
      <c r="BU138" s="148"/>
      <c r="BV138" s="148"/>
      <c r="BW138" s="148"/>
      <c r="BX138" s="148"/>
      <c r="BY138" s="148"/>
      <c r="BZ138" s="148"/>
      <c r="CA138" s="148"/>
      <c r="CB138" s="148"/>
      <c r="CC138" s="148"/>
      <c r="CD138" s="148"/>
      <c r="CE138" s="148"/>
      <c r="CF138" s="148"/>
      <c r="CG138" s="148"/>
      <c r="CH138" s="148"/>
      <c r="CI138" s="148"/>
      <c r="CJ138" s="148"/>
      <c r="CK138" s="148"/>
      <c r="CL138" s="148"/>
      <c r="CM138" s="148"/>
      <c r="CN138" s="148"/>
      <c r="CO138" s="148"/>
      <c r="CP138" s="148"/>
      <c r="CQ138" s="148"/>
      <c r="CR138" s="148"/>
      <c r="CS138" s="148"/>
      <c r="CT138" s="148"/>
      <c r="CU138" s="148"/>
      <c r="CV138" s="148"/>
      <c r="CW138" s="148"/>
      <c r="CX138" s="148"/>
      <c r="CY138" s="148"/>
      <c r="CZ138" s="124"/>
    </row>
    <row r="139" spans="1:104" s="122" customFormat="1" x14ac:dyDescent="0.3">
      <c r="A139" s="147"/>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24"/>
    </row>
    <row r="140" spans="1:104" s="122" customFormat="1" x14ac:dyDescent="0.3">
      <c r="A140" s="147"/>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c r="AB140" s="148"/>
      <c r="AC140" s="148"/>
      <c r="AD140" s="148"/>
      <c r="AE140" s="148"/>
      <c r="AF140" s="148"/>
      <c r="AG140" s="148"/>
      <c r="AH140" s="148"/>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c r="BI140" s="148"/>
      <c r="BJ140" s="148"/>
      <c r="BK140" s="148"/>
      <c r="BL140" s="148"/>
      <c r="BM140" s="148"/>
      <c r="BN140" s="148"/>
      <c r="BO140" s="148"/>
      <c r="BP140" s="148"/>
      <c r="BQ140" s="148"/>
      <c r="BR140" s="148"/>
      <c r="BS140" s="148"/>
      <c r="BT140" s="148"/>
      <c r="BU140" s="148"/>
      <c r="BV140" s="148"/>
      <c r="BW140" s="148"/>
      <c r="BX140" s="148"/>
      <c r="BY140" s="148"/>
      <c r="BZ140" s="148"/>
      <c r="CA140" s="148"/>
      <c r="CB140" s="148"/>
      <c r="CC140" s="148"/>
      <c r="CD140" s="148"/>
      <c r="CE140" s="148"/>
      <c r="CF140" s="148"/>
      <c r="CG140" s="148"/>
      <c r="CH140" s="148"/>
      <c r="CI140" s="148"/>
      <c r="CJ140" s="148"/>
      <c r="CK140" s="148"/>
      <c r="CL140" s="148"/>
      <c r="CM140" s="148"/>
      <c r="CN140" s="148"/>
      <c r="CO140" s="148"/>
      <c r="CP140" s="148"/>
      <c r="CQ140" s="148"/>
      <c r="CR140" s="148"/>
      <c r="CS140" s="148"/>
      <c r="CT140" s="148"/>
      <c r="CU140" s="148"/>
      <c r="CV140" s="148"/>
      <c r="CW140" s="148"/>
      <c r="CX140" s="148"/>
      <c r="CY140" s="148"/>
      <c r="CZ140" s="124"/>
    </row>
    <row r="141" spans="1:104" s="122" customFormat="1" x14ac:dyDescent="0.3">
      <c r="A141" s="147"/>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c r="AB141" s="148"/>
      <c r="AC141" s="148"/>
      <c r="AD141" s="148"/>
      <c r="AE141" s="148"/>
      <c r="AF141" s="148"/>
      <c r="AG141" s="148"/>
      <c r="AH141" s="148"/>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c r="BI141" s="148"/>
      <c r="BJ141" s="148"/>
      <c r="BK141" s="148"/>
      <c r="BL141" s="148"/>
      <c r="BM141" s="148"/>
      <c r="BN141" s="148"/>
      <c r="BO141" s="148"/>
      <c r="BP141" s="148"/>
      <c r="BQ141" s="148"/>
      <c r="BR141" s="148"/>
      <c r="BS141" s="148"/>
      <c r="BT141" s="148"/>
      <c r="BU141" s="148"/>
      <c r="BV141" s="148"/>
      <c r="BW141" s="148"/>
      <c r="BX141" s="148"/>
      <c r="BY141" s="148"/>
      <c r="BZ141" s="148"/>
      <c r="CA141" s="148"/>
      <c r="CB141" s="148"/>
      <c r="CC141" s="148"/>
      <c r="CD141" s="148"/>
      <c r="CE141" s="148"/>
      <c r="CF141" s="148"/>
      <c r="CG141" s="148"/>
      <c r="CH141" s="148"/>
      <c r="CI141" s="148"/>
      <c r="CJ141" s="148"/>
      <c r="CK141" s="148"/>
      <c r="CL141" s="148"/>
      <c r="CM141" s="148"/>
      <c r="CN141" s="148"/>
      <c r="CO141" s="148"/>
      <c r="CP141" s="148"/>
      <c r="CQ141" s="148"/>
      <c r="CR141" s="148"/>
      <c r="CS141" s="148"/>
      <c r="CT141" s="148"/>
      <c r="CU141" s="148"/>
      <c r="CV141" s="148"/>
      <c r="CW141" s="148"/>
      <c r="CX141" s="148"/>
      <c r="CY141" s="148"/>
      <c r="CZ141" s="124"/>
    </row>
    <row r="142" spans="1:104" s="122" customFormat="1" x14ac:dyDescent="0.3">
      <c r="A142" s="147"/>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c r="AB142" s="148"/>
      <c r="AC142" s="148"/>
      <c r="AD142" s="148"/>
      <c r="AE142" s="148"/>
      <c r="AF142" s="148"/>
      <c r="AG142" s="148"/>
      <c r="AH142" s="148"/>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c r="BI142" s="148"/>
      <c r="BJ142" s="148"/>
      <c r="BK142" s="148"/>
      <c r="BL142" s="148"/>
      <c r="BM142" s="148"/>
      <c r="BN142" s="148"/>
      <c r="BO142" s="148"/>
      <c r="BP142" s="148"/>
      <c r="BQ142" s="148"/>
      <c r="BR142" s="148"/>
      <c r="BS142" s="148"/>
      <c r="BT142" s="148"/>
      <c r="BU142" s="148"/>
      <c r="BV142" s="148"/>
      <c r="BW142" s="148"/>
      <c r="BX142" s="148"/>
      <c r="BY142" s="148"/>
      <c r="BZ142" s="148"/>
      <c r="CA142" s="148"/>
      <c r="CB142" s="148"/>
      <c r="CC142" s="148"/>
      <c r="CD142" s="148"/>
      <c r="CE142" s="148"/>
      <c r="CF142" s="148"/>
      <c r="CG142" s="148"/>
      <c r="CH142" s="148"/>
      <c r="CI142" s="148"/>
      <c r="CJ142" s="148"/>
      <c r="CK142" s="148"/>
      <c r="CL142" s="148"/>
      <c r="CM142" s="148"/>
      <c r="CN142" s="148"/>
      <c r="CO142" s="148"/>
      <c r="CP142" s="148"/>
      <c r="CQ142" s="148"/>
      <c r="CR142" s="148"/>
      <c r="CS142" s="148"/>
      <c r="CT142" s="148"/>
      <c r="CU142" s="148"/>
      <c r="CV142" s="148"/>
      <c r="CW142" s="148"/>
      <c r="CX142" s="148"/>
      <c r="CY142" s="148"/>
      <c r="CZ142" s="124"/>
    </row>
    <row r="143" spans="1:104" s="122" customFormat="1" x14ac:dyDescent="0.3">
      <c r="A143" s="147"/>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c r="BI143" s="148"/>
      <c r="BJ143" s="148"/>
      <c r="BK143" s="148"/>
      <c r="BL143" s="148"/>
      <c r="BM143" s="148"/>
      <c r="BN143" s="148"/>
      <c r="BO143" s="148"/>
      <c r="BP143" s="148"/>
      <c r="BQ143" s="148"/>
      <c r="BR143" s="148"/>
      <c r="BS143" s="148"/>
      <c r="BT143" s="148"/>
      <c r="BU143" s="148"/>
      <c r="BV143" s="148"/>
      <c r="BW143" s="148"/>
      <c r="BX143" s="148"/>
      <c r="BY143" s="148"/>
      <c r="BZ143" s="148"/>
      <c r="CA143" s="148"/>
      <c r="CB143" s="148"/>
      <c r="CC143" s="148"/>
      <c r="CD143" s="148"/>
      <c r="CE143" s="148"/>
      <c r="CF143" s="148"/>
      <c r="CG143" s="148"/>
      <c r="CH143" s="148"/>
      <c r="CI143" s="148"/>
      <c r="CJ143" s="148"/>
      <c r="CK143" s="148"/>
      <c r="CL143" s="148"/>
      <c r="CM143" s="148"/>
      <c r="CN143" s="148"/>
      <c r="CO143" s="148"/>
      <c r="CP143" s="148"/>
      <c r="CQ143" s="148"/>
      <c r="CR143" s="148"/>
      <c r="CS143" s="148"/>
      <c r="CT143" s="148"/>
      <c r="CU143" s="148"/>
      <c r="CV143" s="148"/>
      <c r="CW143" s="148"/>
      <c r="CX143" s="148"/>
      <c r="CY143" s="148"/>
      <c r="CZ143" s="124"/>
    </row>
    <row r="144" spans="1:104" s="122" customFormat="1" x14ac:dyDescent="0.3">
      <c r="A144" s="147"/>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c r="AB144" s="148"/>
      <c r="AC144" s="148"/>
      <c r="AD144" s="148"/>
      <c r="AE144" s="148"/>
      <c r="AF144" s="148"/>
      <c r="AG144" s="148"/>
      <c r="AH144" s="148"/>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c r="BI144" s="148"/>
      <c r="BJ144" s="148"/>
      <c r="BK144" s="148"/>
      <c r="BL144" s="148"/>
      <c r="BM144" s="148"/>
      <c r="BN144" s="148"/>
      <c r="BO144" s="148"/>
      <c r="BP144" s="148"/>
      <c r="BQ144" s="148"/>
      <c r="BR144" s="148"/>
      <c r="BS144" s="148"/>
      <c r="BT144" s="148"/>
      <c r="BU144" s="148"/>
      <c r="BV144" s="148"/>
      <c r="BW144" s="148"/>
      <c r="BX144" s="148"/>
      <c r="BY144" s="148"/>
      <c r="BZ144" s="148"/>
      <c r="CA144" s="148"/>
      <c r="CB144" s="148"/>
      <c r="CC144" s="148"/>
      <c r="CD144" s="148"/>
      <c r="CE144" s="148"/>
      <c r="CF144" s="148"/>
      <c r="CG144" s="148"/>
      <c r="CH144" s="148"/>
      <c r="CI144" s="148"/>
      <c r="CJ144" s="148"/>
      <c r="CK144" s="148"/>
      <c r="CL144" s="148"/>
      <c r="CM144" s="148"/>
      <c r="CN144" s="148"/>
      <c r="CO144" s="148"/>
      <c r="CP144" s="148"/>
      <c r="CQ144" s="148"/>
      <c r="CR144" s="148"/>
      <c r="CS144" s="148"/>
      <c r="CT144" s="148"/>
      <c r="CU144" s="148"/>
      <c r="CV144" s="148"/>
      <c r="CW144" s="148"/>
      <c r="CX144" s="148"/>
      <c r="CY144" s="148"/>
      <c r="CZ144" s="124"/>
    </row>
    <row r="145" spans="1:104" s="122" customFormat="1" x14ac:dyDescent="0.3">
      <c r="A145" s="147"/>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8"/>
      <c r="BV145" s="148"/>
      <c r="BW145" s="148"/>
      <c r="BX145" s="148"/>
      <c r="BY145" s="148"/>
      <c r="BZ145" s="148"/>
      <c r="CA145" s="148"/>
      <c r="CB145" s="148"/>
      <c r="CC145" s="148"/>
      <c r="CD145" s="148"/>
      <c r="CE145" s="148"/>
      <c r="CF145" s="148"/>
      <c r="CG145" s="148"/>
      <c r="CH145" s="148"/>
      <c r="CI145" s="148"/>
      <c r="CJ145" s="148"/>
      <c r="CK145" s="148"/>
      <c r="CL145" s="148"/>
      <c r="CM145" s="148"/>
      <c r="CN145" s="148"/>
      <c r="CO145" s="148"/>
      <c r="CP145" s="148"/>
      <c r="CQ145" s="148"/>
      <c r="CR145" s="148"/>
      <c r="CS145" s="148"/>
      <c r="CT145" s="148"/>
      <c r="CU145" s="148"/>
      <c r="CV145" s="148"/>
      <c r="CW145" s="148"/>
      <c r="CX145" s="148"/>
      <c r="CY145" s="148"/>
      <c r="CZ145" s="124"/>
    </row>
    <row r="146" spans="1:104" s="122" customFormat="1" x14ac:dyDescent="0.3">
      <c r="A146" s="147"/>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c r="AB146" s="148"/>
      <c r="AC146" s="148"/>
      <c r="AD146" s="148"/>
      <c r="AE146" s="148"/>
      <c r="AF146" s="148"/>
      <c r="AG146" s="148"/>
      <c r="AH146" s="148"/>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c r="BI146" s="148"/>
      <c r="BJ146" s="148"/>
      <c r="BK146" s="148"/>
      <c r="BL146" s="148"/>
      <c r="BM146" s="148"/>
      <c r="BN146" s="148"/>
      <c r="BO146" s="148"/>
      <c r="BP146" s="148"/>
      <c r="BQ146" s="148"/>
      <c r="BR146" s="148"/>
      <c r="BS146" s="148"/>
      <c r="BT146" s="148"/>
      <c r="BU146" s="148"/>
      <c r="BV146" s="148"/>
      <c r="BW146" s="148"/>
      <c r="BX146" s="148"/>
      <c r="BY146" s="148"/>
      <c r="BZ146" s="148"/>
      <c r="CA146" s="148"/>
      <c r="CB146" s="148"/>
      <c r="CC146" s="148"/>
      <c r="CD146" s="148"/>
      <c r="CE146" s="148"/>
      <c r="CF146" s="148"/>
      <c r="CG146" s="148"/>
      <c r="CH146" s="148"/>
      <c r="CI146" s="148"/>
      <c r="CJ146" s="148"/>
      <c r="CK146" s="148"/>
      <c r="CL146" s="148"/>
      <c r="CM146" s="148"/>
      <c r="CN146" s="148"/>
      <c r="CO146" s="148"/>
      <c r="CP146" s="148"/>
      <c r="CQ146" s="148"/>
      <c r="CR146" s="148"/>
      <c r="CS146" s="148"/>
      <c r="CT146" s="148"/>
      <c r="CU146" s="148"/>
      <c r="CV146" s="148"/>
      <c r="CW146" s="148"/>
      <c r="CX146" s="148"/>
      <c r="CY146" s="148"/>
      <c r="CZ146" s="124"/>
    </row>
    <row r="147" spans="1:104" s="122" customFormat="1" x14ac:dyDescent="0.3">
      <c r="A147" s="147"/>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c r="AB147" s="148"/>
      <c r="AC147" s="148"/>
      <c r="AD147" s="148"/>
      <c r="AE147" s="148"/>
      <c r="AF147" s="148"/>
      <c r="AG147" s="148"/>
      <c r="AH147" s="148"/>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c r="BI147" s="148"/>
      <c r="BJ147" s="148"/>
      <c r="BK147" s="148"/>
      <c r="BL147" s="148"/>
      <c r="BM147" s="148"/>
      <c r="BN147" s="148"/>
      <c r="BO147" s="148"/>
      <c r="BP147" s="148"/>
      <c r="BQ147" s="148"/>
      <c r="BR147" s="148"/>
      <c r="BS147" s="148"/>
      <c r="BT147" s="148"/>
      <c r="BU147" s="148"/>
      <c r="BV147" s="148"/>
      <c r="BW147" s="148"/>
      <c r="BX147" s="148"/>
      <c r="BY147" s="148"/>
      <c r="BZ147" s="148"/>
      <c r="CA147" s="148"/>
      <c r="CB147" s="148"/>
      <c r="CC147" s="148"/>
      <c r="CD147" s="148"/>
      <c r="CE147" s="148"/>
      <c r="CF147" s="148"/>
      <c r="CG147" s="148"/>
      <c r="CH147" s="148"/>
      <c r="CI147" s="148"/>
      <c r="CJ147" s="148"/>
      <c r="CK147" s="148"/>
      <c r="CL147" s="148"/>
      <c r="CM147" s="148"/>
      <c r="CN147" s="148"/>
      <c r="CO147" s="148"/>
      <c r="CP147" s="148"/>
      <c r="CQ147" s="148"/>
      <c r="CR147" s="148"/>
      <c r="CS147" s="148"/>
      <c r="CT147" s="148"/>
      <c r="CU147" s="148"/>
      <c r="CV147" s="148"/>
      <c r="CW147" s="148"/>
      <c r="CX147" s="148"/>
      <c r="CY147" s="148"/>
      <c r="CZ147" s="124"/>
    </row>
    <row r="148" spans="1:104" s="122" customFormat="1" x14ac:dyDescent="0.3">
      <c r="A148" s="147"/>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c r="AB148" s="148"/>
      <c r="AC148" s="148"/>
      <c r="AD148" s="148"/>
      <c r="AE148" s="148"/>
      <c r="AF148" s="148"/>
      <c r="AG148" s="148"/>
      <c r="AH148" s="148"/>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c r="BI148" s="148"/>
      <c r="BJ148" s="148"/>
      <c r="BK148" s="148"/>
      <c r="BL148" s="148"/>
      <c r="BM148" s="148"/>
      <c r="BN148" s="148"/>
      <c r="BO148" s="148"/>
      <c r="BP148" s="148"/>
      <c r="BQ148" s="148"/>
      <c r="BR148" s="148"/>
      <c r="BS148" s="148"/>
      <c r="BT148" s="148"/>
      <c r="BU148" s="148"/>
      <c r="BV148" s="148"/>
      <c r="BW148" s="148"/>
      <c r="BX148" s="148"/>
      <c r="BY148" s="148"/>
      <c r="BZ148" s="148"/>
      <c r="CA148" s="148"/>
      <c r="CB148" s="148"/>
      <c r="CC148" s="148"/>
      <c r="CD148" s="148"/>
      <c r="CE148" s="148"/>
      <c r="CF148" s="148"/>
      <c r="CG148" s="148"/>
      <c r="CH148" s="148"/>
      <c r="CI148" s="148"/>
      <c r="CJ148" s="148"/>
      <c r="CK148" s="148"/>
      <c r="CL148" s="148"/>
      <c r="CM148" s="148"/>
      <c r="CN148" s="148"/>
      <c r="CO148" s="148"/>
      <c r="CP148" s="148"/>
      <c r="CQ148" s="148"/>
      <c r="CR148" s="148"/>
      <c r="CS148" s="148"/>
      <c r="CT148" s="148"/>
      <c r="CU148" s="148"/>
      <c r="CV148" s="148"/>
      <c r="CW148" s="148"/>
      <c r="CX148" s="148"/>
      <c r="CY148" s="148"/>
      <c r="CZ148" s="124"/>
    </row>
    <row r="149" spans="1:104" s="122" customFormat="1" x14ac:dyDescent="0.3">
      <c r="A149" s="147"/>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c r="AB149" s="148"/>
      <c r="AC149" s="148"/>
      <c r="AD149" s="148"/>
      <c r="AE149" s="148"/>
      <c r="AF149" s="148"/>
      <c r="AG149" s="148"/>
      <c r="AH149" s="148"/>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c r="BI149" s="148"/>
      <c r="BJ149" s="148"/>
      <c r="BK149" s="148"/>
      <c r="BL149" s="148"/>
      <c r="BM149" s="148"/>
      <c r="BN149" s="148"/>
      <c r="BO149" s="148"/>
      <c r="BP149" s="148"/>
      <c r="BQ149" s="148"/>
      <c r="BR149" s="148"/>
      <c r="BS149" s="148"/>
      <c r="BT149" s="148"/>
      <c r="BU149" s="148"/>
      <c r="BV149" s="148"/>
      <c r="BW149" s="148"/>
      <c r="BX149" s="148"/>
      <c r="BY149" s="148"/>
      <c r="BZ149" s="148"/>
      <c r="CA149" s="148"/>
      <c r="CB149" s="148"/>
      <c r="CC149" s="148"/>
      <c r="CD149" s="148"/>
      <c r="CE149" s="148"/>
      <c r="CF149" s="148"/>
      <c r="CG149" s="148"/>
      <c r="CH149" s="148"/>
      <c r="CI149" s="148"/>
      <c r="CJ149" s="148"/>
      <c r="CK149" s="148"/>
      <c r="CL149" s="148"/>
      <c r="CM149" s="148"/>
      <c r="CN149" s="148"/>
      <c r="CO149" s="148"/>
      <c r="CP149" s="148"/>
      <c r="CQ149" s="148"/>
      <c r="CR149" s="148"/>
      <c r="CS149" s="148"/>
      <c r="CT149" s="148"/>
      <c r="CU149" s="148"/>
      <c r="CV149" s="148"/>
      <c r="CW149" s="148"/>
      <c r="CX149" s="148"/>
      <c r="CY149" s="148"/>
      <c r="CZ149" s="124"/>
    </row>
    <row r="150" spans="1:104" s="122" customFormat="1" x14ac:dyDescent="0.3">
      <c r="A150" s="147"/>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c r="AB150" s="148"/>
      <c r="AC150" s="148"/>
      <c r="AD150" s="148"/>
      <c r="AE150" s="148"/>
      <c r="AF150" s="148"/>
      <c r="AG150" s="148"/>
      <c r="AH150" s="148"/>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c r="BI150" s="148"/>
      <c r="BJ150" s="148"/>
      <c r="BK150" s="148"/>
      <c r="BL150" s="148"/>
      <c r="BM150" s="148"/>
      <c r="BN150" s="148"/>
      <c r="BO150" s="148"/>
      <c r="BP150" s="148"/>
      <c r="BQ150" s="148"/>
      <c r="BR150" s="148"/>
      <c r="BS150" s="148"/>
      <c r="BT150" s="148"/>
      <c r="BU150" s="148"/>
      <c r="BV150" s="148"/>
      <c r="BW150" s="148"/>
      <c r="BX150" s="148"/>
      <c r="BY150" s="148"/>
      <c r="BZ150" s="148"/>
      <c r="CA150" s="148"/>
      <c r="CB150" s="148"/>
      <c r="CC150" s="148"/>
      <c r="CD150" s="148"/>
      <c r="CE150" s="148"/>
      <c r="CF150" s="148"/>
      <c r="CG150" s="148"/>
      <c r="CH150" s="148"/>
      <c r="CI150" s="148"/>
      <c r="CJ150" s="148"/>
      <c r="CK150" s="148"/>
      <c r="CL150" s="148"/>
      <c r="CM150" s="148"/>
      <c r="CN150" s="148"/>
      <c r="CO150" s="148"/>
      <c r="CP150" s="148"/>
      <c r="CQ150" s="148"/>
      <c r="CR150" s="148"/>
      <c r="CS150" s="148"/>
      <c r="CT150" s="148"/>
      <c r="CU150" s="148"/>
      <c r="CV150" s="148"/>
      <c r="CW150" s="148"/>
      <c r="CX150" s="148"/>
      <c r="CY150" s="148"/>
      <c r="CZ150" s="124"/>
    </row>
    <row r="151" spans="1:104" s="122" customFormat="1" x14ac:dyDescent="0.3">
      <c r="A151" s="147"/>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c r="AB151" s="148"/>
      <c r="AC151" s="148"/>
      <c r="AD151" s="148"/>
      <c r="AE151" s="148"/>
      <c r="AF151" s="148"/>
      <c r="AG151" s="148"/>
      <c r="AH151" s="148"/>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c r="BI151" s="148"/>
      <c r="BJ151" s="148"/>
      <c r="BK151" s="148"/>
      <c r="BL151" s="148"/>
      <c r="BM151" s="148"/>
      <c r="BN151" s="148"/>
      <c r="BO151" s="148"/>
      <c r="BP151" s="148"/>
      <c r="BQ151" s="148"/>
      <c r="BR151" s="148"/>
      <c r="BS151" s="148"/>
      <c r="BT151" s="148"/>
      <c r="BU151" s="148"/>
      <c r="BV151" s="148"/>
      <c r="BW151" s="148"/>
      <c r="BX151" s="148"/>
      <c r="BY151" s="148"/>
      <c r="BZ151" s="148"/>
      <c r="CA151" s="148"/>
      <c r="CB151" s="148"/>
      <c r="CC151" s="148"/>
      <c r="CD151" s="148"/>
      <c r="CE151" s="148"/>
      <c r="CF151" s="148"/>
      <c r="CG151" s="148"/>
      <c r="CH151" s="148"/>
      <c r="CI151" s="148"/>
      <c r="CJ151" s="148"/>
      <c r="CK151" s="148"/>
      <c r="CL151" s="148"/>
      <c r="CM151" s="148"/>
      <c r="CN151" s="148"/>
      <c r="CO151" s="148"/>
      <c r="CP151" s="148"/>
      <c r="CQ151" s="148"/>
      <c r="CR151" s="148"/>
      <c r="CS151" s="148"/>
      <c r="CT151" s="148"/>
      <c r="CU151" s="148"/>
      <c r="CV151" s="148"/>
      <c r="CW151" s="148"/>
      <c r="CX151" s="148"/>
      <c r="CY151" s="148"/>
      <c r="CZ151" s="124"/>
    </row>
    <row r="152" spans="1:104" s="122" customFormat="1" x14ac:dyDescent="0.3">
      <c r="A152" s="147"/>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c r="AB152" s="148"/>
      <c r="AC152" s="148"/>
      <c r="AD152" s="148"/>
      <c r="AE152" s="148"/>
      <c r="AF152" s="148"/>
      <c r="AG152" s="148"/>
      <c r="AH152" s="148"/>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c r="BI152" s="148"/>
      <c r="BJ152" s="148"/>
      <c r="BK152" s="148"/>
      <c r="BL152" s="148"/>
      <c r="BM152" s="148"/>
      <c r="BN152" s="148"/>
      <c r="BO152" s="148"/>
      <c r="BP152" s="148"/>
      <c r="BQ152" s="148"/>
      <c r="BR152" s="148"/>
      <c r="BS152" s="148"/>
      <c r="BT152" s="148"/>
      <c r="BU152" s="148"/>
      <c r="BV152" s="148"/>
      <c r="BW152" s="148"/>
      <c r="BX152" s="148"/>
      <c r="BY152" s="148"/>
      <c r="BZ152" s="148"/>
      <c r="CA152" s="148"/>
      <c r="CB152" s="148"/>
      <c r="CC152" s="148"/>
      <c r="CD152" s="148"/>
      <c r="CE152" s="148"/>
      <c r="CF152" s="148"/>
      <c r="CG152" s="148"/>
      <c r="CH152" s="148"/>
      <c r="CI152" s="148"/>
      <c r="CJ152" s="148"/>
      <c r="CK152" s="148"/>
      <c r="CL152" s="148"/>
      <c r="CM152" s="148"/>
      <c r="CN152" s="148"/>
      <c r="CO152" s="148"/>
      <c r="CP152" s="148"/>
      <c r="CQ152" s="148"/>
      <c r="CR152" s="148"/>
      <c r="CS152" s="148"/>
      <c r="CT152" s="148"/>
      <c r="CU152" s="148"/>
      <c r="CV152" s="148"/>
      <c r="CW152" s="148"/>
      <c r="CX152" s="148"/>
      <c r="CY152" s="148"/>
      <c r="CZ152" s="124"/>
    </row>
    <row r="153" spans="1:104" s="122" customFormat="1" x14ac:dyDescent="0.3">
      <c r="A153" s="147"/>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c r="AB153" s="148"/>
      <c r="AC153" s="148"/>
      <c r="AD153" s="148"/>
      <c r="AE153" s="148"/>
      <c r="AF153" s="148"/>
      <c r="AG153" s="148"/>
      <c r="AH153" s="148"/>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c r="BI153" s="148"/>
      <c r="BJ153" s="148"/>
      <c r="BK153" s="148"/>
      <c r="BL153" s="148"/>
      <c r="BM153" s="148"/>
      <c r="BN153" s="148"/>
      <c r="BO153" s="148"/>
      <c r="BP153" s="148"/>
      <c r="BQ153" s="148"/>
      <c r="BR153" s="148"/>
      <c r="BS153" s="148"/>
      <c r="BT153" s="148"/>
      <c r="BU153" s="148"/>
      <c r="BV153" s="148"/>
      <c r="BW153" s="148"/>
      <c r="BX153" s="148"/>
      <c r="BY153" s="148"/>
      <c r="BZ153" s="148"/>
      <c r="CA153" s="148"/>
      <c r="CB153" s="148"/>
      <c r="CC153" s="148"/>
      <c r="CD153" s="148"/>
      <c r="CE153" s="148"/>
      <c r="CF153" s="148"/>
      <c r="CG153" s="148"/>
      <c r="CH153" s="148"/>
      <c r="CI153" s="148"/>
      <c r="CJ153" s="148"/>
      <c r="CK153" s="148"/>
      <c r="CL153" s="148"/>
      <c r="CM153" s="148"/>
      <c r="CN153" s="148"/>
      <c r="CO153" s="148"/>
      <c r="CP153" s="148"/>
      <c r="CQ153" s="148"/>
      <c r="CR153" s="148"/>
      <c r="CS153" s="148"/>
      <c r="CT153" s="148"/>
      <c r="CU153" s="148"/>
      <c r="CV153" s="148"/>
      <c r="CW153" s="148"/>
      <c r="CX153" s="148"/>
      <c r="CY153" s="148"/>
      <c r="CZ153" s="124"/>
    </row>
    <row r="154" spans="1:104" s="122" customFormat="1" x14ac:dyDescent="0.3">
      <c r="A154" s="147"/>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c r="AC154" s="148"/>
      <c r="AD154" s="148"/>
      <c r="AE154" s="148"/>
      <c r="AF154" s="148"/>
      <c r="AG154" s="148"/>
      <c r="AH154" s="148"/>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c r="BI154" s="148"/>
      <c r="BJ154" s="148"/>
      <c r="BK154" s="148"/>
      <c r="BL154" s="148"/>
      <c r="BM154" s="148"/>
      <c r="BN154" s="148"/>
      <c r="BO154" s="148"/>
      <c r="BP154" s="148"/>
      <c r="BQ154" s="148"/>
      <c r="BR154" s="148"/>
      <c r="BS154" s="148"/>
      <c r="BT154" s="148"/>
      <c r="BU154" s="148"/>
      <c r="BV154" s="148"/>
      <c r="BW154" s="148"/>
      <c r="BX154" s="148"/>
      <c r="BY154" s="148"/>
      <c r="BZ154" s="148"/>
      <c r="CA154" s="148"/>
      <c r="CB154" s="148"/>
      <c r="CC154" s="148"/>
      <c r="CD154" s="148"/>
      <c r="CE154" s="148"/>
      <c r="CF154" s="148"/>
      <c r="CG154" s="148"/>
      <c r="CH154" s="148"/>
      <c r="CI154" s="148"/>
      <c r="CJ154" s="148"/>
      <c r="CK154" s="148"/>
      <c r="CL154" s="148"/>
      <c r="CM154" s="148"/>
      <c r="CN154" s="148"/>
      <c r="CO154" s="148"/>
      <c r="CP154" s="148"/>
      <c r="CQ154" s="148"/>
      <c r="CR154" s="148"/>
      <c r="CS154" s="148"/>
      <c r="CT154" s="148"/>
      <c r="CU154" s="148"/>
      <c r="CV154" s="148"/>
      <c r="CW154" s="148"/>
      <c r="CX154" s="148"/>
      <c r="CY154" s="148"/>
      <c r="CZ154" s="124"/>
    </row>
    <row r="155" spans="1:104" s="122" customFormat="1" x14ac:dyDescent="0.3">
      <c r="A155" s="147"/>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c r="AB155" s="148"/>
      <c r="AC155" s="148"/>
      <c r="AD155" s="148"/>
      <c r="AE155" s="148"/>
      <c r="AF155" s="148"/>
      <c r="AG155" s="148"/>
      <c r="AH155" s="148"/>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c r="BI155" s="148"/>
      <c r="BJ155" s="148"/>
      <c r="BK155" s="148"/>
      <c r="BL155" s="148"/>
      <c r="BM155" s="148"/>
      <c r="BN155" s="148"/>
      <c r="BO155" s="148"/>
      <c r="BP155" s="148"/>
      <c r="BQ155" s="148"/>
      <c r="BR155" s="148"/>
      <c r="BS155" s="148"/>
      <c r="BT155" s="148"/>
      <c r="BU155" s="148"/>
      <c r="BV155" s="148"/>
      <c r="BW155" s="148"/>
      <c r="BX155" s="148"/>
      <c r="BY155" s="148"/>
      <c r="BZ155" s="148"/>
      <c r="CA155" s="148"/>
      <c r="CB155" s="148"/>
      <c r="CC155" s="148"/>
      <c r="CD155" s="148"/>
      <c r="CE155" s="148"/>
      <c r="CF155" s="148"/>
      <c r="CG155" s="148"/>
      <c r="CH155" s="148"/>
      <c r="CI155" s="148"/>
      <c r="CJ155" s="148"/>
      <c r="CK155" s="148"/>
      <c r="CL155" s="148"/>
      <c r="CM155" s="148"/>
      <c r="CN155" s="148"/>
      <c r="CO155" s="148"/>
      <c r="CP155" s="148"/>
      <c r="CQ155" s="148"/>
      <c r="CR155" s="148"/>
      <c r="CS155" s="148"/>
      <c r="CT155" s="148"/>
      <c r="CU155" s="148"/>
      <c r="CV155" s="148"/>
      <c r="CW155" s="148"/>
      <c r="CX155" s="148"/>
      <c r="CY155" s="148"/>
      <c r="CZ155" s="124"/>
    </row>
    <row r="156" spans="1:104" s="122" customFormat="1" x14ac:dyDescent="0.3">
      <c r="A156" s="147"/>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c r="AB156" s="148"/>
      <c r="AC156" s="148"/>
      <c r="AD156" s="148"/>
      <c r="AE156" s="148"/>
      <c r="AF156" s="148"/>
      <c r="AG156" s="148"/>
      <c r="AH156" s="148"/>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c r="BI156" s="148"/>
      <c r="BJ156" s="148"/>
      <c r="BK156" s="148"/>
      <c r="BL156" s="148"/>
      <c r="BM156" s="148"/>
      <c r="BN156" s="148"/>
      <c r="BO156" s="148"/>
      <c r="BP156" s="148"/>
      <c r="BQ156" s="148"/>
      <c r="BR156" s="148"/>
      <c r="BS156" s="148"/>
      <c r="BT156" s="148"/>
      <c r="BU156" s="148"/>
      <c r="BV156" s="148"/>
      <c r="BW156" s="148"/>
      <c r="BX156" s="148"/>
      <c r="BY156" s="148"/>
      <c r="BZ156" s="148"/>
      <c r="CA156" s="148"/>
      <c r="CB156" s="148"/>
      <c r="CC156" s="148"/>
      <c r="CD156" s="148"/>
      <c r="CE156" s="148"/>
      <c r="CF156" s="148"/>
      <c r="CG156" s="148"/>
      <c r="CH156" s="148"/>
      <c r="CI156" s="148"/>
      <c r="CJ156" s="148"/>
      <c r="CK156" s="148"/>
      <c r="CL156" s="148"/>
      <c r="CM156" s="148"/>
      <c r="CN156" s="148"/>
      <c r="CO156" s="148"/>
      <c r="CP156" s="148"/>
      <c r="CQ156" s="148"/>
      <c r="CR156" s="148"/>
      <c r="CS156" s="148"/>
      <c r="CT156" s="148"/>
      <c r="CU156" s="148"/>
      <c r="CV156" s="148"/>
      <c r="CW156" s="148"/>
      <c r="CX156" s="148"/>
      <c r="CY156" s="148"/>
      <c r="CZ156" s="124"/>
    </row>
    <row r="157" spans="1:104" s="122" customFormat="1" x14ac:dyDescent="0.3">
      <c r="A157" s="147"/>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c r="AB157" s="148"/>
      <c r="AC157" s="148"/>
      <c r="AD157" s="148"/>
      <c r="AE157" s="148"/>
      <c r="AF157" s="148"/>
      <c r="AG157" s="148"/>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c r="BI157" s="148"/>
      <c r="BJ157" s="148"/>
      <c r="BK157" s="148"/>
      <c r="BL157" s="148"/>
      <c r="BM157" s="148"/>
      <c r="BN157" s="148"/>
      <c r="BO157" s="148"/>
      <c r="BP157" s="148"/>
      <c r="BQ157" s="148"/>
      <c r="BR157" s="148"/>
      <c r="BS157" s="148"/>
      <c r="BT157" s="148"/>
      <c r="BU157" s="148"/>
      <c r="BV157" s="148"/>
      <c r="BW157" s="148"/>
      <c r="BX157" s="148"/>
      <c r="BY157" s="148"/>
      <c r="BZ157" s="148"/>
      <c r="CA157" s="148"/>
      <c r="CB157" s="148"/>
      <c r="CC157" s="148"/>
      <c r="CD157" s="148"/>
      <c r="CE157" s="148"/>
      <c r="CF157" s="148"/>
      <c r="CG157" s="148"/>
      <c r="CH157" s="148"/>
      <c r="CI157" s="148"/>
      <c r="CJ157" s="148"/>
      <c r="CK157" s="148"/>
      <c r="CL157" s="148"/>
      <c r="CM157" s="148"/>
      <c r="CN157" s="148"/>
      <c r="CO157" s="148"/>
      <c r="CP157" s="148"/>
      <c r="CQ157" s="148"/>
      <c r="CR157" s="148"/>
      <c r="CS157" s="148"/>
      <c r="CT157" s="148"/>
      <c r="CU157" s="148"/>
      <c r="CV157" s="148"/>
      <c r="CW157" s="148"/>
      <c r="CX157" s="148"/>
      <c r="CY157" s="148"/>
      <c r="CZ157" s="124"/>
    </row>
    <row r="158" spans="1:104" s="122" customFormat="1" x14ac:dyDescent="0.3">
      <c r="A158" s="147"/>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c r="AB158" s="148"/>
      <c r="AC158" s="148"/>
      <c r="AD158" s="148"/>
      <c r="AE158" s="148"/>
      <c r="AF158" s="148"/>
      <c r="AG158" s="148"/>
      <c r="AH158" s="148"/>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c r="BI158" s="148"/>
      <c r="BJ158" s="148"/>
      <c r="BK158" s="148"/>
      <c r="BL158" s="148"/>
      <c r="BM158" s="148"/>
      <c r="BN158" s="148"/>
      <c r="BO158" s="148"/>
      <c r="BP158" s="148"/>
      <c r="BQ158" s="148"/>
      <c r="BR158" s="148"/>
      <c r="BS158" s="148"/>
      <c r="BT158" s="148"/>
      <c r="BU158" s="148"/>
      <c r="BV158" s="148"/>
      <c r="BW158" s="148"/>
      <c r="BX158" s="148"/>
      <c r="BY158" s="148"/>
      <c r="BZ158" s="148"/>
      <c r="CA158" s="148"/>
      <c r="CB158" s="148"/>
      <c r="CC158" s="148"/>
      <c r="CD158" s="148"/>
      <c r="CE158" s="148"/>
      <c r="CF158" s="148"/>
      <c r="CG158" s="148"/>
      <c r="CH158" s="148"/>
      <c r="CI158" s="148"/>
      <c r="CJ158" s="148"/>
      <c r="CK158" s="148"/>
      <c r="CL158" s="148"/>
      <c r="CM158" s="148"/>
      <c r="CN158" s="148"/>
      <c r="CO158" s="148"/>
      <c r="CP158" s="148"/>
      <c r="CQ158" s="148"/>
      <c r="CR158" s="148"/>
      <c r="CS158" s="148"/>
      <c r="CT158" s="148"/>
      <c r="CU158" s="148"/>
      <c r="CV158" s="148"/>
      <c r="CW158" s="148"/>
      <c r="CX158" s="148"/>
      <c r="CY158" s="148"/>
      <c r="CZ158" s="124"/>
    </row>
    <row r="159" spans="1:104" s="122" customFormat="1" x14ac:dyDescent="0.3">
      <c r="A159" s="147"/>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c r="AB159" s="148"/>
      <c r="AC159" s="148"/>
      <c r="AD159" s="148"/>
      <c r="AE159" s="148"/>
      <c r="AF159" s="148"/>
      <c r="AG159" s="148"/>
      <c r="AH159" s="148"/>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c r="BI159" s="148"/>
      <c r="BJ159" s="148"/>
      <c r="BK159" s="148"/>
      <c r="BL159" s="148"/>
      <c r="BM159" s="148"/>
      <c r="BN159" s="148"/>
      <c r="BO159" s="148"/>
      <c r="BP159" s="148"/>
      <c r="BQ159" s="148"/>
      <c r="BR159" s="148"/>
      <c r="BS159" s="148"/>
      <c r="BT159" s="148"/>
      <c r="BU159" s="148"/>
      <c r="BV159" s="148"/>
      <c r="BW159" s="148"/>
      <c r="BX159" s="148"/>
      <c r="BY159" s="148"/>
      <c r="BZ159" s="148"/>
      <c r="CA159" s="148"/>
      <c r="CB159" s="148"/>
      <c r="CC159" s="148"/>
      <c r="CD159" s="148"/>
      <c r="CE159" s="148"/>
      <c r="CF159" s="148"/>
      <c r="CG159" s="148"/>
      <c r="CH159" s="148"/>
      <c r="CI159" s="148"/>
      <c r="CJ159" s="148"/>
      <c r="CK159" s="148"/>
      <c r="CL159" s="148"/>
      <c r="CM159" s="148"/>
      <c r="CN159" s="148"/>
      <c r="CO159" s="148"/>
      <c r="CP159" s="148"/>
      <c r="CQ159" s="148"/>
      <c r="CR159" s="148"/>
      <c r="CS159" s="148"/>
      <c r="CT159" s="148"/>
      <c r="CU159" s="148"/>
      <c r="CV159" s="148"/>
      <c r="CW159" s="148"/>
      <c r="CX159" s="148"/>
      <c r="CY159" s="148"/>
      <c r="CZ159" s="124"/>
    </row>
    <row r="160" spans="1:104" s="122" customFormat="1" x14ac:dyDescent="0.3">
      <c r="A160" s="147"/>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c r="AB160" s="148"/>
      <c r="AC160" s="148"/>
      <c r="AD160" s="148"/>
      <c r="AE160" s="148"/>
      <c r="AF160" s="148"/>
      <c r="AG160" s="148"/>
      <c r="AH160" s="148"/>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c r="BI160" s="148"/>
      <c r="BJ160" s="148"/>
      <c r="BK160" s="148"/>
      <c r="BL160" s="148"/>
      <c r="BM160" s="148"/>
      <c r="BN160" s="148"/>
      <c r="BO160" s="148"/>
      <c r="BP160" s="148"/>
      <c r="BQ160" s="148"/>
      <c r="BR160" s="148"/>
      <c r="BS160" s="148"/>
      <c r="BT160" s="148"/>
      <c r="BU160" s="148"/>
      <c r="BV160" s="148"/>
      <c r="BW160" s="148"/>
      <c r="BX160" s="148"/>
      <c r="BY160" s="148"/>
      <c r="BZ160" s="148"/>
      <c r="CA160" s="148"/>
      <c r="CB160" s="148"/>
      <c r="CC160" s="148"/>
      <c r="CD160" s="148"/>
      <c r="CE160" s="148"/>
      <c r="CF160" s="148"/>
      <c r="CG160" s="148"/>
      <c r="CH160" s="148"/>
      <c r="CI160" s="148"/>
      <c r="CJ160" s="148"/>
      <c r="CK160" s="148"/>
      <c r="CL160" s="148"/>
      <c r="CM160" s="148"/>
      <c r="CN160" s="148"/>
      <c r="CO160" s="148"/>
      <c r="CP160" s="148"/>
      <c r="CQ160" s="148"/>
      <c r="CR160" s="148"/>
      <c r="CS160" s="148"/>
      <c r="CT160" s="148"/>
      <c r="CU160" s="148"/>
      <c r="CV160" s="148"/>
      <c r="CW160" s="148"/>
      <c r="CX160" s="148"/>
      <c r="CY160" s="148"/>
      <c r="CZ160" s="124"/>
    </row>
    <row r="161" spans="1:104" s="122" customFormat="1" x14ac:dyDescent="0.3">
      <c r="A161" s="147"/>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c r="AB161" s="148"/>
      <c r="AC161" s="148"/>
      <c r="AD161" s="148"/>
      <c r="AE161" s="148"/>
      <c r="AF161" s="148"/>
      <c r="AG161" s="148"/>
      <c r="AH161" s="148"/>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c r="BI161" s="148"/>
      <c r="BJ161" s="148"/>
      <c r="BK161" s="148"/>
      <c r="BL161" s="148"/>
      <c r="BM161" s="148"/>
      <c r="BN161" s="148"/>
      <c r="BO161" s="148"/>
      <c r="BP161" s="148"/>
      <c r="BQ161" s="148"/>
      <c r="BR161" s="148"/>
      <c r="BS161" s="148"/>
      <c r="BT161" s="148"/>
      <c r="BU161" s="148"/>
      <c r="BV161" s="148"/>
      <c r="BW161" s="148"/>
      <c r="BX161" s="148"/>
      <c r="BY161" s="148"/>
      <c r="BZ161" s="148"/>
      <c r="CA161" s="148"/>
      <c r="CB161" s="148"/>
      <c r="CC161" s="148"/>
      <c r="CD161" s="148"/>
      <c r="CE161" s="148"/>
      <c r="CF161" s="148"/>
      <c r="CG161" s="148"/>
      <c r="CH161" s="148"/>
      <c r="CI161" s="148"/>
      <c r="CJ161" s="148"/>
      <c r="CK161" s="148"/>
      <c r="CL161" s="148"/>
      <c r="CM161" s="148"/>
      <c r="CN161" s="148"/>
      <c r="CO161" s="148"/>
      <c r="CP161" s="148"/>
      <c r="CQ161" s="148"/>
      <c r="CR161" s="148"/>
      <c r="CS161" s="148"/>
      <c r="CT161" s="148"/>
      <c r="CU161" s="148"/>
      <c r="CV161" s="148"/>
      <c r="CW161" s="148"/>
      <c r="CX161" s="148"/>
      <c r="CY161" s="148"/>
      <c r="CZ161" s="124"/>
    </row>
    <row r="162" spans="1:104" s="122" customFormat="1" x14ac:dyDescent="0.3">
      <c r="A162" s="147"/>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48"/>
      <c r="CO162" s="148"/>
      <c r="CP162" s="148"/>
      <c r="CQ162" s="148"/>
      <c r="CR162" s="148"/>
      <c r="CS162" s="148"/>
      <c r="CT162" s="148"/>
      <c r="CU162" s="148"/>
      <c r="CV162" s="148"/>
      <c r="CW162" s="148"/>
      <c r="CX162" s="148"/>
      <c r="CY162" s="148"/>
      <c r="CZ162" s="124"/>
    </row>
    <row r="163" spans="1:104" s="122" customFormat="1" x14ac:dyDescent="0.3">
      <c r="A163" s="147"/>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c r="AB163" s="148"/>
      <c r="AC163" s="148"/>
      <c r="AD163" s="148"/>
      <c r="AE163" s="148"/>
      <c r="AF163" s="148"/>
      <c r="AG163" s="148"/>
      <c r="AH163" s="148"/>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c r="BI163" s="148"/>
      <c r="BJ163" s="148"/>
      <c r="BK163" s="148"/>
      <c r="BL163" s="148"/>
      <c r="BM163" s="148"/>
      <c r="BN163" s="148"/>
      <c r="BO163" s="148"/>
      <c r="BP163" s="148"/>
      <c r="BQ163" s="148"/>
      <c r="BR163" s="148"/>
      <c r="BS163" s="148"/>
      <c r="BT163" s="148"/>
      <c r="BU163" s="148"/>
      <c r="BV163" s="148"/>
      <c r="BW163" s="148"/>
      <c r="BX163" s="148"/>
      <c r="BY163" s="148"/>
      <c r="BZ163" s="148"/>
      <c r="CA163" s="148"/>
      <c r="CB163" s="148"/>
      <c r="CC163" s="148"/>
      <c r="CD163" s="148"/>
      <c r="CE163" s="148"/>
      <c r="CF163" s="148"/>
      <c r="CG163" s="148"/>
      <c r="CH163" s="148"/>
      <c r="CI163" s="148"/>
      <c r="CJ163" s="148"/>
      <c r="CK163" s="148"/>
      <c r="CL163" s="148"/>
      <c r="CM163" s="148"/>
      <c r="CN163" s="148"/>
      <c r="CO163" s="148"/>
      <c r="CP163" s="148"/>
      <c r="CQ163" s="148"/>
      <c r="CR163" s="148"/>
      <c r="CS163" s="148"/>
      <c r="CT163" s="148"/>
      <c r="CU163" s="148"/>
      <c r="CV163" s="148"/>
      <c r="CW163" s="148"/>
      <c r="CX163" s="148"/>
      <c r="CY163" s="148"/>
      <c r="CZ163" s="124"/>
    </row>
    <row r="164" spans="1:104" s="122" customFormat="1" x14ac:dyDescent="0.3">
      <c r="A164" s="147"/>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c r="AB164" s="148"/>
      <c r="AC164" s="148"/>
      <c r="AD164" s="148"/>
      <c r="AE164" s="148"/>
      <c r="AF164" s="148"/>
      <c r="AG164" s="148"/>
      <c r="AH164" s="148"/>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c r="BI164" s="148"/>
      <c r="BJ164" s="148"/>
      <c r="BK164" s="148"/>
      <c r="BL164" s="148"/>
      <c r="BM164" s="148"/>
      <c r="BN164" s="148"/>
      <c r="BO164" s="148"/>
      <c r="BP164" s="148"/>
      <c r="BQ164" s="148"/>
      <c r="BR164" s="148"/>
      <c r="BS164" s="148"/>
      <c r="BT164" s="148"/>
      <c r="BU164" s="148"/>
      <c r="BV164" s="148"/>
      <c r="BW164" s="148"/>
      <c r="BX164" s="148"/>
      <c r="BY164" s="148"/>
      <c r="BZ164" s="148"/>
      <c r="CA164" s="148"/>
      <c r="CB164" s="148"/>
      <c r="CC164" s="148"/>
      <c r="CD164" s="148"/>
      <c r="CE164" s="148"/>
      <c r="CF164" s="148"/>
      <c r="CG164" s="148"/>
      <c r="CH164" s="148"/>
      <c r="CI164" s="148"/>
      <c r="CJ164" s="148"/>
      <c r="CK164" s="148"/>
      <c r="CL164" s="148"/>
      <c r="CM164" s="148"/>
      <c r="CN164" s="148"/>
      <c r="CO164" s="148"/>
      <c r="CP164" s="148"/>
      <c r="CQ164" s="148"/>
      <c r="CR164" s="148"/>
      <c r="CS164" s="148"/>
      <c r="CT164" s="148"/>
      <c r="CU164" s="148"/>
      <c r="CV164" s="148"/>
      <c r="CW164" s="148"/>
      <c r="CX164" s="148"/>
      <c r="CY164" s="148"/>
      <c r="CZ164" s="124"/>
    </row>
    <row r="165" spans="1:104" s="122" customFormat="1" x14ac:dyDescent="0.3">
      <c r="A165" s="147"/>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c r="AB165" s="148"/>
      <c r="AC165" s="148"/>
      <c r="AD165" s="148"/>
      <c r="AE165" s="148"/>
      <c r="AF165" s="148"/>
      <c r="AG165" s="148"/>
      <c r="AH165" s="148"/>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c r="BI165" s="148"/>
      <c r="BJ165" s="148"/>
      <c r="BK165" s="148"/>
      <c r="BL165" s="148"/>
      <c r="BM165" s="148"/>
      <c r="BN165" s="148"/>
      <c r="BO165" s="148"/>
      <c r="BP165" s="148"/>
      <c r="BQ165" s="148"/>
      <c r="BR165" s="148"/>
      <c r="BS165" s="148"/>
      <c r="BT165" s="148"/>
      <c r="BU165" s="148"/>
      <c r="BV165" s="148"/>
      <c r="BW165" s="148"/>
      <c r="BX165" s="148"/>
      <c r="BY165" s="148"/>
      <c r="BZ165" s="148"/>
      <c r="CA165" s="148"/>
      <c r="CB165" s="148"/>
      <c r="CC165" s="148"/>
      <c r="CD165" s="148"/>
      <c r="CE165" s="148"/>
      <c r="CF165" s="148"/>
      <c r="CG165" s="148"/>
      <c r="CH165" s="148"/>
      <c r="CI165" s="148"/>
      <c r="CJ165" s="148"/>
      <c r="CK165" s="148"/>
      <c r="CL165" s="148"/>
      <c r="CM165" s="148"/>
      <c r="CN165" s="148"/>
      <c r="CO165" s="148"/>
      <c r="CP165" s="148"/>
      <c r="CQ165" s="148"/>
      <c r="CR165" s="148"/>
      <c r="CS165" s="148"/>
      <c r="CT165" s="148"/>
      <c r="CU165" s="148"/>
      <c r="CV165" s="148"/>
      <c r="CW165" s="148"/>
      <c r="CX165" s="148"/>
      <c r="CY165" s="148"/>
      <c r="CZ165" s="124"/>
    </row>
    <row r="166" spans="1:104" s="122" customFormat="1" x14ac:dyDescent="0.3">
      <c r="A166" s="147"/>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c r="AB166" s="148"/>
      <c r="AC166" s="148"/>
      <c r="AD166" s="148"/>
      <c r="AE166" s="148"/>
      <c r="AF166" s="148"/>
      <c r="AG166" s="148"/>
      <c r="AH166" s="148"/>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c r="BI166" s="148"/>
      <c r="BJ166" s="148"/>
      <c r="BK166" s="148"/>
      <c r="BL166" s="148"/>
      <c r="BM166" s="148"/>
      <c r="BN166" s="148"/>
      <c r="BO166" s="148"/>
      <c r="BP166" s="148"/>
      <c r="BQ166" s="148"/>
      <c r="BR166" s="148"/>
      <c r="BS166" s="148"/>
      <c r="BT166" s="148"/>
      <c r="BU166" s="148"/>
      <c r="BV166" s="148"/>
      <c r="BW166" s="148"/>
      <c r="BX166" s="148"/>
      <c r="BY166" s="148"/>
      <c r="BZ166" s="148"/>
      <c r="CA166" s="148"/>
      <c r="CB166" s="148"/>
      <c r="CC166" s="148"/>
      <c r="CD166" s="148"/>
      <c r="CE166" s="148"/>
      <c r="CF166" s="148"/>
      <c r="CG166" s="148"/>
      <c r="CH166" s="148"/>
      <c r="CI166" s="148"/>
      <c r="CJ166" s="148"/>
      <c r="CK166" s="148"/>
      <c r="CL166" s="148"/>
      <c r="CM166" s="148"/>
      <c r="CN166" s="148"/>
      <c r="CO166" s="148"/>
      <c r="CP166" s="148"/>
      <c r="CQ166" s="148"/>
      <c r="CR166" s="148"/>
      <c r="CS166" s="148"/>
      <c r="CT166" s="148"/>
      <c r="CU166" s="148"/>
      <c r="CV166" s="148"/>
      <c r="CW166" s="148"/>
      <c r="CX166" s="148"/>
      <c r="CY166" s="148"/>
      <c r="CZ166" s="124"/>
    </row>
    <row r="167" spans="1:104" s="122" customFormat="1" x14ac:dyDescent="0.3">
      <c r="A167" s="147"/>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c r="AB167" s="148"/>
      <c r="AC167" s="148"/>
      <c r="AD167" s="148"/>
      <c r="AE167" s="148"/>
      <c r="AF167" s="148"/>
      <c r="AG167" s="148"/>
      <c r="AH167" s="148"/>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c r="BI167" s="148"/>
      <c r="BJ167" s="148"/>
      <c r="BK167" s="148"/>
      <c r="BL167" s="148"/>
      <c r="BM167" s="148"/>
      <c r="BN167" s="148"/>
      <c r="BO167" s="148"/>
      <c r="BP167" s="148"/>
      <c r="BQ167" s="148"/>
      <c r="BR167" s="148"/>
      <c r="BS167" s="148"/>
      <c r="BT167" s="148"/>
      <c r="BU167" s="148"/>
      <c r="BV167" s="148"/>
      <c r="BW167" s="148"/>
      <c r="BX167" s="148"/>
      <c r="BY167" s="148"/>
      <c r="BZ167" s="148"/>
      <c r="CA167" s="148"/>
      <c r="CB167" s="148"/>
      <c r="CC167" s="148"/>
      <c r="CD167" s="148"/>
      <c r="CE167" s="148"/>
      <c r="CF167" s="148"/>
      <c r="CG167" s="148"/>
      <c r="CH167" s="148"/>
      <c r="CI167" s="148"/>
      <c r="CJ167" s="148"/>
      <c r="CK167" s="148"/>
      <c r="CL167" s="148"/>
      <c r="CM167" s="148"/>
      <c r="CN167" s="148"/>
      <c r="CO167" s="148"/>
      <c r="CP167" s="148"/>
      <c r="CQ167" s="148"/>
      <c r="CR167" s="148"/>
      <c r="CS167" s="148"/>
      <c r="CT167" s="148"/>
      <c r="CU167" s="148"/>
      <c r="CV167" s="148"/>
      <c r="CW167" s="148"/>
      <c r="CX167" s="148"/>
      <c r="CY167" s="148"/>
      <c r="CZ167" s="124"/>
    </row>
    <row r="168" spans="1:104" s="122" customFormat="1" x14ac:dyDescent="0.3">
      <c r="A168" s="125"/>
      <c r="CY168" s="148"/>
      <c r="CZ168" s="124"/>
    </row>
    <row r="169" spans="1:104" x14ac:dyDescent="0.3">
      <c r="CY169" s="122"/>
    </row>
  </sheetData>
  <sheetProtection algorithmName="SHA-512" hashValue="eNtArMb3YllUxEzVyzg5lMZD3oomNAciwuFMNfNc9EwkzPKzuOiCrW98b9y4AjH/q75Q7UO8mBQ+eHbcT6G7IQ==" saltValue="XHCwbZpXlvkuIZcq1b1xoQ==" spinCount="100000" sheet="1" objects="1" scenarios="1"/>
  <protectedRanges>
    <protectedRange sqref="C27:CY27" name="Range16"/>
    <protectedRange sqref="C48:N48" name="Range11_1"/>
    <protectedRange sqref="G13:N13 D13" name="Range5_1"/>
    <protectedRange sqref="B8" name="Range1"/>
    <protectedRange sqref="C10" name="Range2"/>
    <protectedRange sqref="C11:CX11" name="Range3"/>
    <protectedRange sqref="F14:CX14 O13:CX13" name="Range5"/>
    <protectedRange sqref="C21:CY21" name="Range8"/>
    <protectedRange sqref="B32 C32:CY34 C36:CY36 D37:CY37" name="Range9"/>
    <protectedRange sqref="C38:CY38" name="Range10"/>
    <protectedRange sqref="O48:CY48 C64:CY64" name="Range11"/>
    <protectedRange sqref="C13 E13:F13" name="Range5_3"/>
    <protectedRange sqref="B5" name="Range1_1"/>
    <protectedRange sqref="C14:E14" name="Range5_2"/>
    <protectedRange sqref="B12" name="Range4"/>
    <protectedRange sqref="C27" name="Range15"/>
  </protectedRanges>
  <mergeCells count="15">
    <mergeCell ref="M69:X69"/>
    <mergeCell ref="Y69:AJ69"/>
    <mergeCell ref="A76:CZ76"/>
    <mergeCell ref="CS69:DB69"/>
    <mergeCell ref="E1:K1"/>
    <mergeCell ref="BC1:BI1"/>
    <mergeCell ref="E2:K2"/>
    <mergeCell ref="BU69:CF69"/>
    <mergeCell ref="CG69:CR69"/>
    <mergeCell ref="BC2:BI2"/>
    <mergeCell ref="C8:L8"/>
    <mergeCell ref="AK69:AV69"/>
    <mergeCell ref="AW69:BH69"/>
    <mergeCell ref="BI69:BT69"/>
    <mergeCell ref="A1:A2"/>
  </mergeCells>
  <conditionalFormatting sqref="B2:C2">
    <cfRule type="expression" dxfId="10" priority="1" stopIfTrue="1">
      <formula>($A$1=1)</formula>
    </cfRule>
  </conditionalFormatting>
  <dataValidations count="8">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dataValidation allowBlank="1" showErrorMessage="1" promptTitle="Notas" prompt="Ingresar la fecha de entrega del reporte de monitoreo y la hoja de calculo. (mm/dd/aa)" sqref="A11"/>
    <dataValidation allowBlank="1" showErrorMessage="1" promptTitle="Notas" prompt="Fecha de Inicio del proyecto. Es la fecha cuando comienzan las actividades del proyecto, la cual no podrá ser mas de seis meses antes de la fecha  cuando se somete  el proyecto. (mm/dd/aa)" sqref="A8 A5"/>
    <dataValidation allowBlank="1" showErrorMessage="1" sqref="A9"/>
    <dataValidation type="list" allowBlank="1" showInputMessage="1" showErrorMessage="1" sqref="C36">
      <formula1>"184,195"</formula1>
    </dataValidation>
    <dataValidation type="list" allowBlank="1" showInputMessage="1" showErrorMessage="1" sqref="C38">
      <formula1>"0,0.24,0.3,0.1,0.2,0.3,0.4,0.5"</formula1>
    </dataValidation>
    <dataValidation type="list" allowBlank="1" showInputMessage="1" showErrorMessage="1" sqref="C27:CY27">
      <formula1>$DC$27:$DD$27</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E11" sqref="E11"/>
    </sheetView>
  </sheetViews>
  <sheetFormatPr baseColWidth="10" defaultColWidth="8.6640625" defaultRowHeight="14.4" x14ac:dyDescent="0.3"/>
  <cols>
    <col min="1" max="1" width="16.6640625" bestFit="1" customWidth="1"/>
  </cols>
  <sheetData>
    <row r="1" spans="1:2" x14ac:dyDescent="0.3">
      <c r="A1" t="s">
        <v>155</v>
      </c>
      <c r="B1" t="s">
        <v>38</v>
      </c>
    </row>
    <row r="2" spans="1:2" x14ac:dyDescent="0.3">
      <c r="A2">
        <v>1</v>
      </c>
      <c r="B2" s="310">
        <v>0.05</v>
      </c>
    </row>
    <row r="3" spans="1:2" x14ac:dyDescent="0.3">
      <c r="A3">
        <v>2</v>
      </c>
      <c r="B3" s="310">
        <v>7.0000000000000007E-2</v>
      </c>
    </row>
    <row r="4" spans="1:2" x14ac:dyDescent="0.3">
      <c r="A4">
        <v>3</v>
      </c>
      <c r="B4" s="310">
        <v>0.08</v>
      </c>
    </row>
    <row r="5" spans="1:2" x14ac:dyDescent="0.3">
      <c r="A5">
        <v>4</v>
      </c>
      <c r="B5" s="310">
        <v>0.09</v>
      </c>
    </row>
    <row r="6" spans="1:2" x14ac:dyDescent="0.3">
      <c r="A6">
        <v>5</v>
      </c>
      <c r="B6" s="310">
        <v>0.1</v>
      </c>
    </row>
    <row r="7" spans="1:2" x14ac:dyDescent="0.3">
      <c r="A7">
        <v>6</v>
      </c>
      <c r="B7" s="310">
        <v>0.11</v>
      </c>
    </row>
    <row r="8" spans="1:2" x14ac:dyDescent="0.3">
      <c r="A8">
        <v>7</v>
      </c>
      <c r="B8" s="310">
        <v>0.12</v>
      </c>
    </row>
    <row r="9" spans="1:2" x14ac:dyDescent="0.3">
      <c r="A9">
        <v>8</v>
      </c>
      <c r="B9" s="310">
        <v>0.13</v>
      </c>
    </row>
    <row r="10" spans="1:2" x14ac:dyDescent="0.3">
      <c r="A10">
        <v>9</v>
      </c>
      <c r="B10" s="310">
        <v>0.14000000000000001</v>
      </c>
    </row>
    <row r="11" spans="1:2" x14ac:dyDescent="0.3">
      <c r="A11">
        <v>10</v>
      </c>
      <c r="B11" s="310">
        <v>0.15</v>
      </c>
    </row>
    <row r="12" spans="1:2" x14ac:dyDescent="0.3">
      <c r="A12">
        <v>11</v>
      </c>
      <c r="B12" s="310">
        <v>0.16</v>
      </c>
    </row>
    <row r="13" spans="1:2" x14ac:dyDescent="0.3">
      <c r="A13">
        <v>12</v>
      </c>
      <c r="B13" s="310">
        <v>0.17</v>
      </c>
    </row>
    <row r="14" spans="1:2" x14ac:dyDescent="0.3">
      <c r="A14">
        <v>13</v>
      </c>
      <c r="B14" s="310">
        <v>0.18</v>
      </c>
    </row>
    <row r="15" spans="1:2" x14ac:dyDescent="0.3">
      <c r="A15">
        <v>14</v>
      </c>
      <c r="B15" s="310">
        <v>0.19</v>
      </c>
    </row>
    <row r="16" spans="1:2" x14ac:dyDescent="0.3">
      <c r="A16">
        <f>15</f>
        <v>15</v>
      </c>
      <c r="B16" s="310">
        <v>0.2</v>
      </c>
    </row>
    <row r="17" spans="1:2" x14ac:dyDescent="0.3">
      <c r="A17" t="s">
        <v>156</v>
      </c>
      <c r="B17" s="310">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22"/>
  <sheetViews>
    <sheetView zoomScaleNormal="100" workbookViewId="0">
      <selection activeCell="E34" sqref="E34"/>
    </sheetView>
  </sheetViews>
  <sheetFormatPr baseColWidth="10" defaultColWidth="8.6640625" defaultRowHeight="14.4" x14ac:dyDescent="0.3"/>
  <cols>
    <col min="1" max="1" width="16.33203125" bestFit="1" customWidth="1"/>
    <col min="6" max="6" width="8.6640625" bestFit="1" customWidth="1"/>
  </cols>
  <sheetData>
    <row r="1" spans="2:13" x14ac:dyDescent="0.3">
      <c r="B1" t="s">
        <v>157</v>
      </c>
      <c r="G1" s="259"/>
    </row>
    <row r="2" spans="2:13" x14ac:dyDescent="0.3">
      <c r="B2">
        <v>0.01</v>
      </c>
      <c r="G2" s="259"/>
      <c r="M2" s="259"/>
    </row>
    <row r="3" spans="2:13" hidden="1" x14ac:dyDescent="0.3"/>
    <row r="4" spans="2:13" hidden="1" x14ac:dyDescent="0.3"/>
    <row r="5" spans="2:13" hidden="1" x14ac:dyDescent="0.3"/>
    <row r="6" spans="2:13" hidden="1" x14ac:dyDescent="0.3"/>
    <row r="7" spans="2:13" hidden="1" x14ac:dyDescent="0.3"/>
    <row r="8" spans="2:13" hidden="1" x14ac:dyDescent="0.3"/>
    <row r="9" spans="2:13" hidden="1" x14ac:dyDescent="0.3"/>
    <row r="10" spans="2:13" hidden="1" x14ac:dyDescent="0.3"/>
    <row r="11" spans="2:13" hidden="1" x14ac:dyDescent="0.3"/>
    <row r="12" spans="2:13" hidden="1" x14ac:dyDescent="0.3"/>
    <row r="13" spans="2:13" hidden="1" x14ac:dyDescent="0.3"/>
    <row r="14" spans="2:13" hidden="1" x14ac:dyDescent="0.3"/>
    <row r="15" spans="2:13" hidden="1" x14ac:dyDescent="0.3"/>
    <row r="16" spans="2:13" hidden="1" x14ac:dyDescent="0.3"/>
    <row r="17" spans="1:101" hidden="1" x14ac:dyDescent="0.3"/>
    <row r="18" spans="1:101" ht="57.6" x14ac:dyDescent="0.3">
      <c r="A18" s="300" t="s">
        <v>109</v>
      </c>
      <c r="B18">
        <f>'Hoja De Calculo'!C48</f>
        <v>100</v>
      </c>
      <c r="C18">
        <f>'Hoja De Calculo'!D48</f>
        <v>100</v>
      </c>
      <c r="D18">
        <f>'Hoja De Calculo'!E48</f>
        <v>100</v>
      </c>
      <c r="E18">
        <f>'Hoja De Calculo'!F48</f>
        <v>0</v>
      </c>
      <c r="F18">
        <f>'Hoja De Calculo'!G48</f>
        <v>0</v>
      </c>
      <c r="G18">
        <f>'Hoja De Calculo'!H48</f>
        <v>0</v>
      </c>
      <c r="H18">
        <f>'Hoja De Calculo'!I48</f>
        <v>0</v>
      </c>
      <c r="I18">
        <f>'Hoja De Calculo'!J48</f>
        <v>0</v>
      </c>
      <c r="J18">
        <f>'Hoja De Calculo'!K48</f>
        <v>0</v>
      </c>
      <c r="K18">
        <f>'Hoja De Calculo'!L48</f>
        <v>0</v>
      </c>
      <c r="L18">
        <f>'Hoja De Calculo'!M48</f>
        <v>0</v>
      </c>
      <c r="M18">
        <f>'Hoja De Calculo'!N48</f>
        <v>0</v>
      </c>
      <c r="N18">
        <f>'Hoja De Calculo'!O48</f>
        <v>0</v>
      </c>
      <c r="O18">
        <f>'Hoja De Calculo'!P48</f>
        <v>0</v>
      </c>
      <c r="P18">
        <f>'Hoja De Calculo'!Q48</f>
        <v>0</v>
      </c>
      <c r="Q18">
        <f>'Hoja De Calculo'!R48</f>
        <v>0</v>
      </c>
      <c r="R18">
        <f>'Hoja De Calculo'!S48</f>
        <v>0</v>
      </c>
      <c r="S18">
        <f>'Hoja De Calculo'!T48</f>
        <v>0</v>
      </c>
      <c r="T18">
        <f>'Hoja De Calculo'!U48</f>
        <v>0</v>
      </c>
      <c r="U18">
        <f>'Hoja De Calculo'!V48</f>
        <v>0</v>
      </c>
      <c r="V18">
        <f>'Hoja De Calculo'!W48</f>
        <v>0</v>
      </c>
      <c r="W18">
        <f>'Hoja De Calculo'!X48</f>
        <v>0</v>
      </c>
      <c r="X18">
        <f>'Hoja De Calculo'!Y48</f>
        <v>0</v>
      </c>
      <c r="Y18">
        <f>'Hoja De Calculo'!Z48</f>
        <v>0</v>
      </c>
      <c r="Z18">
        <f>'Hoja De Calculo'!AA48</f>
        <v>0</v>
      </c>
      <c r="AA18">
        <f>'Hoja De Calculo'!AB48</f>
        <v>0</v>
      </c>
      <c r="AB18">
        <f>'Hoja De Calculo'!AC48</f>
        <v>0</v>
      </c>
      <c r="AC18">
        <f>'Hoja De Calculo'!AD48</f>
        <v>0</v>
      </c>
      <c r="AD18">
        <f>'Hoja De Calculo'!AE48</f>
        <v>0</v>
      </c>
      <c r="AE18">
        <f>'Hoja De Calculo'!AF48</f>
        <v>0</v>
      </c>
      <c r="AF18">
        <f>'Hoja De Calculo'!AG48</f>
        <v>0</v>
      </c>
      <c r="AG18">
        <f>'Hoja De Calculo'!AH48</f>
        <v>0</v>
      </c>
      <c r="AH18">
        <f>'Hoja De Calculo'!AI48</f>
        <v>0</v>
      </c>
      <c r="AI18">
        <f>'Hoja De Calculo'!AJ48</f>
        <v>0</v>
      </c>
      <c r="AJ18">
        <f>'Hoja De Calculo'!AK48</f>
        <v>0</v>
      </c>
      <c r="AK18">
        <f>'Hoja De Calculo'!AL48</f>
        <v>0</v>
      </c>
      <c r="AL18">
        <f>'Hoja De Calculo'!AM48</f>
        <v>0</v>
      </c>
      <c r="AM18">
        <f>'Hoja De Calculo'!AN48</f>
        <v>0</v>
      </c>
      <c r="AN18">
        <f>'Hoja De Calculo'!AO48</f>
        <v>0</v>
      </c>
      <c r="AO18">
        <f>'Hoja De Calculo'!AP48</f>
        <v>0</v>
      </c>
      <c r="AP18">
        <f>'Hoja De Calculo'!AQ48</f>
        <v>0</v>
      </c>
      <c r="AQ18">
        <f>'Hoja De Calculo'!AR48</f>
        <v>0</v>
      </c>
      <c r="AR18">
        <f>'Hoja De Calculo'!AS48</f>
        <v>0</v>
      </c>
      <c r="AS18">
        <f>'Hoja De Calculo'!AT48</f>
        <v>0</v>
      </c>
      <c r="AT18">
        <f>'Hoja De Calculo'!AU48</f>
        <v>0</v>
      </c>
      <c r="AU18">
        <f>'Hoja De Calculo'!AV48</f>
        <v>0</v>
      </c>
      <c r="AV18">
        <f>'Hoja De Calculo'!AW48</f>
        <v>0</v>
      </c>
      <c r="AW18">
        <f>'Hoja De Calculo'!AX48</f>
        <v>0</v>
      </c>
      <c r="AX18">
        <f>'Hoja De Calculo'!AY48</f>
        <v>0</v>
      </c>
      <c r="AY18">
        <f>'Hoja De Calculo'!AZ48</f>
        <v>0</v>
      </c>
      <c r="AZ18">
        <f>'Hoja De Calculo'!BA48</f>
        <v>0</v>
      </c>
      <c r="BA18">
        <f>'Hoja De Calculo'!BB48</f>
        <v>0</v>
      </c>
      <c r="BB18">
        <f>'Hoja De Calculo'!BC48</f>
        <v>0</v>
      </c>
      <c r="BC18">
        <f>'Hoja De Calculo'!BD48</f>
        <v>0</v>
      </c>
      <c r="BD18">
        <f>'Hoja De Calculo'!BE48</f>
        <v>0</v>
      </c>
      <c r="BE18">
        <f>'Hoja De Calculo'!BF48</f>
        <v>0</v>
      </c>
      <c r="BF18">
        <f>'Hoja De Calculo'!BG48</f>
        <v>0</v>
      </c>
      <c r="BG18">
        <f>'Hoja De Calculo'!BH48</f>
        <v>0</v>
      </c>
      <c r="BH18">
        <f>'Hoja De Calculo'!BI48</f>
        <v>0</v>
      </c>
      <c r="BI18">
        <f>'Hoja De Calculo'!BJ48</f>
        <v>0</v>
      </c>
      <c r="BJ18">
        <f>'Hoja De Calculo'!BK48</f>
        <v>0</v>
      </c>
      <c r="BK18">
        <f>'Hoja De Calculo'!BL48</f>
        <v>0</v>
      </c>
      <c r="BL18">
        <f>'Hoja De Calculo'!BM48</f>
        <v>0</v>
      </c>
      <c r="BM18">
        <f>'Hoja De Calculo'!BN48</f>
        <v>0</v>
      </c>
      <c r="BN18">
        <f>'Hoja De Calculo'!BO48</f>
        <v>0</v>
      </c>
      <c r="BO18">
        <f>'Hoja De Calculo'!BP48</f>
        <v>0</v>
      </c>
      <c r="BP18">
        <f>'Hoja De Calculo'!BQ48</f>
        <v>0</v>
      </c>
      <c r="BQ18">
        <f>'Hoja De Calculo'!BR48</f>
        <v>0</v>
      </c>
      <c r="BR18">
        <f>'Hoja De Calculo'!BS48</f>
        <v>0</v>
      </c>
      <c r="BS18">
        <f>'Hoja De Calculo'!BT48</f>
        <v>0</v>
      </c>
      <c r="BT18">
        <f>'Hoja De Calculo'!BU48</f>
        <v>0</v>
      </c>
      <c r="BU18">
        <f>'Hoja De Calculo'!BV48</f>
        <v>0</v>
      </c>
      <c r="BV18">
        <f>'Hoja De Calculo'!BW48</f>
        <v>0</v>
      </c>
      <c r="BW18">
        <f>'Hoja De Calculo'!BX48</f>
        <v>0</v>
      </c>
      <c r="BX18">
        <f>'Hoja De Calculo'!BY48</f>
        <v>0</v>
      </c>
      <c r="BY18">
        <f>'Hoja De Calculo'!BZ48</f>
        <v>0</v>
      </c>
      <c r="BZ18">
        <f>'Hoja De Calculo'!CA48</f>
        <v>0</v>
      </c>
      <c r="CA18">
        <f>'Hoja De Calculo'!CB48</f>
        <v>0</v>
      </c>
      <c r="CB18">
        <f>'Hoja De Calculo'!CC48</f>
        <v>0</v>
      </c>
      <c r="CC18">
        <f>'Hoja De Calculo'!CD48</f>
        <v>0</v>
      </c>
      <c r="CD18">
        <f>'Hoja De Calculo'!CE48</f>
        <v>0</v>
      </c>
      <c r="CE18">
        <f>'Hoja De Calculo'!CF48</f>
        <v>0</v>
      </c>
      <c r="CF18">
        <f>'Hoja De Calculo'!CG48</f>
        <v>0</v>
      </c>
      <c r="CG18">
        <f>'Hoja De Calculo'!CH48</f>
        <v>0</v>
      </c>
      <c r="CH18">
        <f>'Hoja De Calculo'!CI48</f>
        <v>0</v>
      </c>
      <c r="CI18">
        <f>'Hoja De Calculo'!CJ48</f>
        <v>0</v>
      </c>
      <c r="CJ18">
        <f>'Hoja De Calculo'!CK48</f>
        <v>0</v>
      </c>
      <c r="CK18">
        <f>'Hoja De Calculo'!CL48</f>
        <v>0</v>
      </c>
      <c r="CL18">
        <f>'Hoja De Calculo'!CM48</f>
        <v>0</v>
      </c>
      <c r="CM18">
        <f>'Hoja De Calculo'!CN48</f>
        <v>0</v>
      </c>
      <c r="CN18">
        <f>'Hoja De Calculo'!CO48</f>
        <v>0</v>
      </c>
      <c r="CO18">
        <f>'Hoja De Calculo'!CP48</f>
        <v>0</v>
      </c>
      <c r="CP18">
        <f>'Hoja De Calculo'!CQ48</f>
        <v>0</v>
      </c>
      <c r="CQ18">
        <f>'Hoja De Calculo'!CR48</f>
        <v>0</v>
      </c>
      <c r="CR18">
        <f>'Hoja De Calculo'!CS48</f>
        <v>0</v>
      </c>
      <c r="CS18">
        <f>'Hoja De Calculo'!CT48</f>
        <v>0</v>
      </c>
      <c r="CT18">
        <f>'Hoja De Calculo'!CU48</f>
        <v>0</v>
      </c>
      <c r="CU18">
        <f>'Hoja De Calculo'!CV48</f>
        <v>0</v>
      </c>
      <c r="CV18">
        <f>'Hoja De Calculo'!CW48</f>
        <v>0</v>
      </c>
      <c r="CW18">
        <f>'Hoja De Calculo'!CX48</f>
        <v>0</v>
      </c>
    </row>
    <row r="19" spans="1:101" ht="43.2" x14ac:dyDescent="0.3">
      <c r="A19" s="300" t="s">
        <v>112</v>
      </c>
      <c r="B19">
        <f>'Hoja De Calculo'!C49</f>
        <v>100</v>
      </c>
      <c r="C19">
        <f>'Hoja De Calculo'!D49</f>
        <v>100</v>
      </c>
      <c r="D19">
        <f>'Hoja De Calculo'!E49</f>
        <v>100</v>
      </c>
      <c r="E19">
        <f>'Hoja De Calculo'!F49</f>
        <v>99</v>
      </c>
      <c r="F19">
        <f>'Hoja De Calculo'!G49</f>
        <v>98</v>
      </c>
      <c r="G19">
        <f>'Hoja De Calculo'!H49</f>
        <v>97</v>
      </c>
      <c r="H19">
        <f>'Hoja De Calculo'!I49</f>
        <v>96</v>
      </c>
      <c r="I19">
        <f>'Hoja De Calculo'!J49</f>
        <v>95</v>
      </c>
      <c r="J19">
        <f>'Hoja De Calculo'!K49</f>
        <v>94</v>
      </c>
      <c r="K19">
        <f>'Hoja De Calculo'!L49</f>
        <v>93</v>
      </c>
      <c r="L19">
        <f>'Hoja De Calculo'!M49</f>
        <v>92</v>
      </c>
      <c r="M19">
        <f>'Hoja De Calculo'!N49</f>
        <v>91</v>
      </c>
      <c r="N19">
        <f>'Hoja De Calculo'!O49</f>
        <v>90</v>
      </c>
      <c r="O19">
        <f>'Hoja De Calculo'!P49</f>
        <v>89</v>
      </c>
      <c r="P19">
        <f>'Hoja De Calculo'!Q49</f>
        <v>88</v>
      </c>
      <c r="Q19">
        <f>'Hoja De Calculo'!R49</f>
        <v>87</v>
      </c>
      <c r="R19">
        <f>'Hoja De Calculo'!S49</f>
        <v>86</v>
      </c>
      <c r="S19">
        <f>'Hoja De Calculo'!T49</f>
        <v>85</v>
      </c>
      <c r="T19">
        <f>'Hoja De Calculo'!U49</f>
        <v>84</v>
      </c>
      <c r="U19">
        <f>'Hoja De Calculo'!V49</f>
        <v>83</v>
      </c>
      <c r="V19">
        <f>'Hoja De Calculo'!W49</f>
        <v>82</v>
      </c>
      <c r="W19">
        <f>'Hoja De Calculo'!X49</f>
        <v>81</v>
      </c>
      <c r="X19">
        <f>'Hoja De Calculo'!Y49</f>
        <v>80</v>
      </c>
      <c r="Y19">
        <f>'Hoja De Calculo'!Z49</f>
        <v>79</v>
      </c>
      <c r="Z19">
        <f>'Hoja De Calculo'!AA49</f>
        <v>78</v>
      </c>
      <c r="AA19">
        <f>'Hoja De Calculo'!AB49</f>
        <v>77</v>
      </c>
      <c r="AB19">
        <f>'Hoja De Calculo'!AC49</f>
        <v>76</v>
      </c>
      <c r="AC19">
        <f>'Hoja De Calculo'!AD49</f>
        <v>75</v>
      </c>
      <c r="AD19">
        <f>'Hoja De Calculo'!AE49</f>
        <v>74</v>
      </c>
      <c r="AE19">
        <f>'Hoja De Calculo'!AF49</f>
        <v>73</v>
      </c>
      <c r="AF19">
        <f>'Hoja De Calculo'!AG49</f>
        <v>72</v>
      </c>
      <c r="AG19">
        <f>'Hoja De Calculo'!AH49</f>
        <v>71</v>
      </c>
      <c r="AH19">
        <f>'Hoja De Calculo'!AI49</f>
        <v>70</v>
      </c>
      <c r="AI19">
        <f>'Hoja De Calculo'!AJ49</f>
        <v>69</v>
      </c>
      <c r="AJ19">
        <f>'Hoja De Calculo'!AK49</f>
        <v>68</v>
      </c>
      <c r="AK19">
        <f>'Hoja De Calculo'!AL49</f>
        <v>67</v>
      </c>
      <c r="AL19">
        <f>'Hoja De Calculo'!AM49</f>
        <v>66</v>
      </c>
      <c r="AM19">
        <f>'Hoja De Calculo'!AN49</f>
        <v>65</v>
      </c>
      <c r="AN19">
        <f>'Hoja De Calculo'!AO49</f>
        <v>64</v>
      </c>
      <c r="AO19">
        <f>'Hoja De Calculo'!AP49</f>
        <v>63</v>
      </c>
      <c r="AP19">
        <f>'Hoja De Calculo'!AQ49</f>
        <v>62</v>
      </c>
      <c r="AQ19">
        <f>'Hoja De Calculo'!AR49</f>
        <v>61</v>
      </c>
      <c r="AR19">
        <f>'Hoja De Calculo'!AS49</f>
        <v>60</v>
      </c>
      <c r="AS19">
        <f>'Hoja De Calculo'!AT49</f>
        <v>59</v>
      </c>
      <c r="AT19">
        <f>'Hoja De Calculo'!AU49</f>
        <v>58</v>
      </c>
      <c r="AU19">
        <f>'Hoja De Calculo'!AV49</f>
        <v>57</v>
      </c>
      <c r="AV19">
        <f>'Hoja De Calculo'!AW49</f>
        <v>56</v>
      </c>
      <c r="AW19">
        <f>'Hoja De Calculo'!AX49</f>
        <v>55</v>
      </c>
      <c r="AX19">
        <f>'Hoja De Calculo'!AY49</f>
        <v>54</v>
      </c>
      <c r="AY19">
        <f>'Hoja De Calculo'!AZ49</f>
        <v>53</v>
      </c>
      <c r="AZ19">
        <f>'Hoja De Calculo'!BA49</f>
        <v>52</v>
      </c>
      <c r="BA19">
        <f>'Hoja De Calculo'!BB49</f>
        <v>51</v>
      </c>
      <c r="BB19">
        <f>'Hoja De Calculo'!BC49</f>
        <v>50</v>
      </c>
      <c r="BC19">
        <f>'Hoja De Calculo'!BD49</f>
        <v>49</v>
      </c>
      <c r="BD19">
        <f>'Hoja De Calculo'!BE49</f>
        <v>48</v>
      </c>
      <c r="BE19">
        <f>'Hoja De Calculo'!BF49</f>
        <v>47</v>
      </c>
      <c r="BF19">
        <f>'Hoja De Calculo'!BG49</f>
        <v>46</v>
      </c>
      <c r="BG19">
        <f>'Hoja De Calculo'!BH49</f>
        <v>45</v>
      </c>
      <c r="BH19">
        <f>'Hoja De Calculo'!BI49</f>
        <v>44</v>
      </c>
      <c r="BI19">
        <f>'Hoja De Calculo'!BJ49</f>
        <v>43</v>
      </c>
      <c r="BJ19">
        <f>'Hoja De Calculo'!BK49</f>
        <v>42</v>
      </c>
      <c r="BK19">
        <f>'Hoja De Calculo'!BL49</f>
        <v>41</v>
      </c>
      <c r="BL19">
        <f>'Hoja De Calculo'!BM49</f>
        <v>40</v>
      </c>
      <c r="BM19">
        <f>'Hoja De Calculo'!BN49</f>
        <v>39</v>
      </c>
      <c r="BN19">
        <f>'Hoja De Calculo'!BO49</f>
        <v>38</v>
      </c>
      <c r="BO19">
        <f>'Hoja De Calculo'!BP49</f>
        <v>37</v>
      </c>
      <c r="BP19">
        <f>'Hoja De Calculo'!BQ49</f>
        <v>36</v>
      </c>
      <c r="BQ19">
        <f>'Hoja De Calculo'!BR49</f>
        <v>35</v>
      </c>
      <c r="BR19">
        <f>'Hoja De Calculo'!BS49</f>
        <v>34</v>
      </c>
      <c r="BS19">
        <f>'Hoja De Calculo'!BT49</f>
        <v>33</v>
      </c>
      <c r="BT19">
        <f>'Hoja De Calculo'!BU49</f>
        <v>32</v>
      </c>
      <c r="BU19">
        <f>'Hoja De Calculo'!BV49</f>
        <v>31</v>
      </c>
      <c r="BV19">
        <f>'Hoja De Calculo'!BW49</f>
        <v>30</v>
      </c>
      <c r="BW19">
        <f>'Hoja De Calculo'!BX49</f>
        <v>29</v>
      </c>
      <c r="BX19">
        <f>'Hoja De Calculo'!BY49</f>
        <v>28</v>
      </c>
      <c r="BY19">
        <f>'Hoja De Calculo'!BZ49</f>
        <v>27</v>
      </c>
      <c r="BZ19">
        <f>'Hoja De Calculo'!CA49</f>
        <v>26</v>
      </c>
      <c r="CA19">
        <f>'Hoja De Calculo'!CB49</f>
        <v>25</v>
      </c>
      <c r="CB19">
        <f>'Hoja De Calculo'!CC49</f>
        <v>24</v>
      </c>
      <c r="CC19">
        <f>'Hoja De Calculo'!CD49</f>
        <v>23</v>
      </c>
      <c r="CD19">
        <f>'Hoja De Calculo'!CE49</f>
        <v>22</v>
      </c>
      <c r="CE19">
        <f>'Hoja De Calculo'!CF49</f>
        <v>21</v>
      </c>
      <c r="CF19">
        <f>'Hoja De Calculo'!CG49</f>
        <v>20</v>
      </c>
      <c r="CG19">
        <f>'Hoja De Calculo'!CH49</f>
        <v>19</v>
      </c>
      <c r="CH19">
        <f>'Hoja De Calculo'!CI49</f>
        <v>18</v>
      </c>
      <c r="CI19">
        <f>'Hoja De Calculo'!CJ49</f>
        <v>17</v>
      </c>
      <c r="CJ19">
        <f>'Hoja De Calculo'!CK49</f>
        <v>16</v>
      </c>
      <c r="CK19">
        <f>'Hoja De Calculo'!CL49</f>
        <v>15</v>
      </c>
      <c r="CL19">
        <f>'Hoja De Calculo'!CM49</f>
        <v>14</v>
      </c>
      <c r="CM19">
        <f>'Hoja De Calculo'!CN49</f>
        <v>13</v>
      </c>
      <c r="CN19">
        <f>'Hoja De Calculo'!CO49</f>
        <v>12</v>
      </c>
      <c r="CO19">
        <f>'Hoja De Calculo'!CP49</f>
        <v>11</v>
      </c>
      <c r="CP19">
        <f>'Hoja De Calculo'!CQ49</f>
        <v>10</v>
      </c>
      <c r="CQ19">
        <f>'Hoja De Calculo'!CR49</f>
        <v>9</v>
      </c>
      <c r="CR19">
        <f>'Hoja De Calculo'!CS49</f>
        <v>8</v>
      </c>
      <c r="CS19">
        <f>'Hoja De Calculo'!CT49</f>
        <v>7</v>
      </c>
      <c r="CT19">
        <f>'Hoja De Calculo'!CU49</f>
        <v>6</v>
      </c>
      <c r="CU19">
        <f>'Hoja De Calculo'!CV49</f>
        <v>5</v>
      </c>
      <c r="CV19">
        <f>'Hoja De Calculo'!CW49</f>
        <v>4</v>
      </c>
      <c r="CW19">
        <f>'Hoja De Calculo'!CX49</f>
        <v>3</v>
      </c>
    </row>
    <row r="20" spans="1:101" x14ac:dyDescent="0.3">
      <c r="A20" t="s">
        <v>158</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4" customFormat="1" x14ac:dyDescent="0.3">
      <c r="B21" s="260">
        <f>'Hoja De Calculo'!C45</f>
        <v>281780</v>
      </c>
      <c r="C21" s="268">
        <f>'Hoja De Calculo'!D45</f>
        <v>357560</v>
      </c>
      <c r="D21" s="275">
        <f>'Hoja De Calculo'!E45</f>
        <v>328420</v>
      </c>
      <c r="E21" s="281">
        <f>'Hoja De Calculo'!F45</f>
        <v>0</v>
      </c>
      <c r="F21" s="287">
        <f>'Hoja De Calculo'!G45</f>
        <v>0</v>
      </c>
      <c r="G21" s="294">
        <f>'Hoja De Calculo'!H45</f>
        <v>0</v>
      </c>
      <c r="H21" s="260">
        <f>'Hoja De Calculo'!I45</f>
        <v>0</v>
      </c>
      <c r="I21" s="260">
        <f>'Hoja De Calculo'!J45</f>
        <v>0</v>
      </c>
      <c r="J21" s="260">
        <f>'Hoja De Calculo'!K45</f>
        <v>0</v>
      </c>
      <c r="K21" s="260">
        <f>'Hoja De Calculo'!L45</f>
        <v>0</v>
      </c>
      <c r="L21" s="260">
        <f>'Hoja De Calculo'!M45</f>
        <v>0</v>
      </c>
      <c r="M21" s="260">
        <f>'Hoja De Calculo'!N45</f>
        <v>0</v>
      </c>
      <c r="N21" s="260">
        <f>'Hoja De Calculo'!O45</f>
        <v>0</v>
      </c>
      <c r="O21" s="260">
        <f>'Hoja De Calculo'!P45</f>
        <v>0</v>
      </c>
      <c r="P21" s="260">
        <f>'Hoja De Calculo'!Q45</f>
        <v>0</v>
      </c>
      <c r="Q21" s="260">
        <f>'Hoja De Calculo'!R45</f>
        <v>0</v>
      </c>
      <c r="R21" s="260">
        <f>'Hoja De Calculo'!S45</f>
        <v>0</v>
      </c>
      <c r="S21" s="260">
        <f>'Hoja De Calculo'!T45</f>
        <v>0</v>
      </c>
      <c r="T21" s="260">
        <f>'Hoja De Calculo'!U45</f>
        <v>0</v>
      </c>
      <c r="U21" s="260">
        <f>'Hoja De Calculo'!V45</f>
        <v>0</v>
      </c>
      <c r="V21" s="260">
        <f>'Hoja De Calculo'!W45</f>
        <v>0</v>
      </c>
      <c r="W21" s="260">
        <f>'Hoja De Calculo'!X45</f>
        <v>0</v>
      </c>
      <c r="X21" s="260">
        <f>'Hoja De Calculo'!Y45</f>
        <v>0</v>
      </c>
      <c r="Y21" s="260">
        <f>'Hoja De Calculo'!Z45</f>
        <v>0</v>
      </c>
      <c r="Z21" s="260">
        <f>'Hoja De Calculo'!AA45</f>
        <v>0</v>
      </c>
      <c r="AA21" s="260">
        <f>'Hoja De Calculo'!AB45</f>
        <v>0</v>
      </c>
      <c r="AB21" s="260">
        <f>'Hoja De Calculo'!AC45</f>
        <v>0</v>
      </c>
      <c r="AC21" s="260">
        <f>'Hoja De Calculo'!AD45</f>
        <v>0</v>
      </c>
      <c r="AD21" s="260">
        <f>'Hoja De Calculo'!AE45</f>
        <v>0</v>
      </c>
      <c r="AE21" s="260">
        <f>'Hoja De Calculo'!AF45</f>
        <v>0</v>
      </c>
      <c r="AF21" s="260">
        <f>'Hoja De Calculo'!AG45</f>
        <v>0</v>
      </c>
      <c r="AG21" s="260">
        <f>'Hoja De Calculo'!AH45</f>
        <v>0</v>
      </c>
      <c r="AH21" s="260">
        <f>'Hoja De Calculo'!AI45</f>
        <v>0</v>
      </c>
      <c r="AI21" s="260">
        <f>'Hoja De Calculo'!AJ45</f>
        <v>0</v>
      </c>
      <c r="AJ21" s="260">
        <f>'Hoja De Calculo'!AK45</f>
        <v>0</v>
      </c>
      <c r="AK21" s="260">
        <f>'Hoja De Calculo'!AL45</f>
        <v>0</v>
      </c>
      <c r="AL21" s="260">
        <f>'Hoja De Calculo'!AM45</f>
        <v>0</v>
      </c>
      <c r="AM21" s="260">
        <f>'Hoja De Calculo'!AN45</f>
        <v>0</v>
      </c>
      <c r="AN21" s="260">
        <f>'Hoja De Calculo'!AO45</f>
        <v>0</v>
      </c>
      <c r="AO21" s="260">
        <f>'Hoja De Calculo'!AP45</f>
        <v>0</v>
      </c>
      <c r="AP21" s="260">
        <f>'Hoja De Calculo'!AQ45</f>
        <v>0</v>
      </c>
      <c r="AQ21" s="260">
        <f>'Hoja De Calculo'!AR45</f>
        <v>0</v>
      </c>
      <c r="AR21" s="260">
        <f>'Hoja De Calculo'!AS45</f>
        <v>0</v>
      </c>
      <c r="AS21" s="260">
        <f>'Hoja De Calculo'!AT45</f>
        <v>0</v>
      </c>
      <c r="AT21" s="260">
        <f>'Hoja De Calculo'!AU45</f>
        <v>0</v>
      </c>
      <c r="AU21" s="260">
        <f>'Hoja De Calculo'!AV45</f>
        <v>0</v>
      </c>
      <c r="AV21" s="260">
        <f>'Hoja De Calculo'!AW45</f>
        <v>0</v>
      </c>
      <c r="AW21" s="260">
        <f>'Hoja De Calculo'!AX45</f>
        <v>0</v>
      </c>
      <c r="AX21" s="260">
        <f>'Hoja De Calculo'!AY45</f>
        <v>0</v>
      </c>
      <c r="AY21" s="260">
        <f>'Hoja De Calculo'!AZ45</f>
        <v>0</v>
      </c>
      <c r="AZ21" s="260">
        <f>'Hoja De Calculo'!BA45</f>
        <v>0</v>
      </c>
      <c r="BA21" s="260">
        <f>'Hoja De Calculo'!BB45</f>
        <v>0</v>
      </c>
      <c r="BB21" s="260">
        <f>'Hoja De Calculo'!BC45</f>
        <v>0</v>
      </c>
      <c r="BC21" s="260">
        <f>'Hoja De Calculo'!BD45</f>
        <v>0</v>
      </c>
      <c r="BD21" s="260">
        <f>'Hoja De Calculo'!BE45</f>
        <v>0</v>
      </c>
      <c r="BE21" s="260">
        <f>'Hoja De Calculo'!BF45</f>
        <v>0</v>
      </c>
      <c r="BF21" s="260">
        <f>'Hoja De Calculo'!BG45</f>
        <v>0</v>
      </c>
      <c r="BG21" s="260">
        <f>'Hoja De Calculo'!BH45</f>
        <v>0</v>
      </c>
      <c r="BH21" s="260">
        <f>'Hoja De Calculo'!BI45</f>
        <v>0</v>
      </c>
      <c r="BI21" s="260">
        <f>'Hoja De Calculo'!BJ45</f>
        <v>0</v>
      </c>
      <c r="BJ21" s="260">
        <f>'Hoja De Calculo'!BK45</f>
        <v>0</v>
      </c>
      <c r="BK21" s="260">
        <f>'Hoja De Calculo'!BL45</f>
        <v>0</v>
      </c>
      <c r="BL21" s="260">
        <f>'Hoja De Calculo'!BM45</f>
        <v>0</v>
      </c>
      <c r="BM21" s="260">
        <f>'Hoja De Calculo'!BN45</f>
        <v>0</v>
      </c>
      <c r="BN21" s="260">
        <f>'Hoja De Calculo'!BO45</f>
        <v>0</v>
      </c>
      <c r="BO21" s="260">
        <f>'Hoja De Calculo'!BP45</f>
        <v>0</v>
      </c>
      <c r="BP21" s="260">
        <f>'Hoja De Calculo'!BQ45</f>
        <v>0</v>
      </c>
      <c r="BQ21" s="260">
        <f>'Hoja De Calculo'!BR45</f>
        <v>0</v>
      </c>
      <c r="BR21" s="260">
        <f>'Hoja De Calculo'!BS45</f>
        <v>0</v>
      </c>
      <c r="BS21" s="260">
        <f>'Hoja De Calculo'!BT45</f>
        <v>0</v>
      </c>
      <c r="BT21" s="260">
        <f>'Hoja De Calculo'!BU45</f>
        <v>0</v>
      </c>
      <c r="BU21" s="260">
        <f>'Hoja De Calculo'!BV45</f>
        <v>0</v>
      </c>
      <c r="BV21" s="260">
        <f>'Hoja De Calculo'!BW45</f>
        <v>0</v>
      </c>
      <c r="BW21" s="260">
        <f>'Hoja De Calculo'!BX45</f>
        <v>0</v>
      </c>
      <c r="BX21" s="260">
        <f>'Hoja De Calculo'!BY45</f>
        <v>0</v>
      </c>
      <c r="BY21" s="260">
        <f>'Hoja De Calculo'!BZ45</f>
        <v>0</v>
      </c>
      <c r="BZ21" s="260">
        <f>'Hoja De Calculo'!CA45</f>
        <v>0</v>
      </c>
      <c r="CA21" s="260">
        <f>'Hoja De Calculo'!CB45</f>
        <v>0</v>
      </c>
      <c r="CB21" s="260">
        <f>'Hoja De Calculo'!CC45</f>
        <v>0</v>
      </c>
      <c r="CC21" s="260">
        <f>'Hoja De Calculo'!CD45</f>
        <v>0</v>
      </c>
      <c r="CD21" s="260">
        <f>'Hoja De Calculo'!CE45</f>
        <v>0</v>
      </c>
      <c r="CE21" s="260">
        <f>'Hoja De Calculo'!CF45</f>
        <v>0</v>
      </c>
      <c r="CF21" s="260">
        <f>'Hoja De Calculo'!CG45</f>
        <v>0</v>
      </c>
      <c r="CG21" s="260">
        <f>'Hoja De Calculo'!CH45</f>
        <v>0</v>
      </c>
      <c r="CH21" s="260">
        <f>'Hoja De Calculo'!CI45</f>
        <v>0</v>
      </c>
      <c r="CI21" s="260">
        <f>'Hoja De Calculo'!CJ45</f>
        <v>0</v>
      </c>
      <c r="CJ21" s="260">
        <f>'Hoja De Calculo'!CK45</f>
        <v>0</v>
      </c>
      <c r="CK21" s="260">
        <f>'Hoja De Calculo'!CL45</f>
        <v>0</v>
      </c>
      <c r="CL21" s="260">
        <f>'Hoja De Calculo'!CM45</f>
        <v>0</v>
      </c>
      <c r="CM21" s="260">
        <f>'Hoja De Calculo'!CN45</f>
        <v>0</v>
      </c>
      <c r="CN21" s="260">
        <f>'Hoja De Calculo'!CO45</f>
        <v>0</v>
      </c>
      <c r="CO21" s="260">
        <f>'Hoja De Calculo'!CP45</f>
        <v>0</v>
      </c>
      <c r="CP21" s="260">
        <f>'Hoja De Calculo'!CQ45</f>
        <v>0</v>
      </c>
      <c r="CQ21" s="260">
        <f>'Hoja De Calculo'!CR45</f>
        <v>0</v>
      </c>
      <c r="CR21" s="260">
        <f>'Hoja De Calculo'!CS45</f>
        <v>0</v>
      </c>
      <c r="CS21" s="260">
        <f>'Hoja De Calculo'!CT45</f>
        <v>0</v>
      </c>
      <c r="CT21" s="260">
        <f>'Hoja De Calculo'!CU45</f>
        <v>0</v>
      </c>
      <c r="CU21" s="260">
        <f>'Hoja De Calculo'!CV45</f>
        <v>0</v>
      </c>
      <c r="CV21" s="260">
        <f>'Hoja De Calculo'!CW45</f>
        <v>0</v>
      </c>
      <c r="CW21" s="260">
        <f>'Hoja De Calculo'!CX45</f>
        <v>0</v>
      </c>
    </row>
    <row r="22" spans="1:101" x14ac:dyDescent="0.3">
      <c r="A22" t="s">
        <v>159</v>
      </c>
      <c r="B22" s="261">
        <f>IF(B18&lt;100,$B$21*$B$2*(B18+1),$B$21*$B$2*(B18))</f>
        <v>281780</v>
      </c>
      <c r="C22" s="261">
        <f>IF('Hoja De Calculo'!D13&gt;='Hoja De Calculo'!C13,IF(C18=100,($B$21*C18*$B$2)-SUM($B$22:B22),IF(C18&gt;B19,((C18-B19+1)*$B$2*$B$21),IF(C18&gt;=B19,$B$21*$B$2))),0)</f>
        <v>0</v>
      </c>
      <c r="D22" s="261">
        <f>IF('Hoja De Calculo'!E13&gt;='Hoja De Calculo'!D13,IF(D18=100,($B$21*D18*$B$2)-SUM($B$22:C22),IF(D18&gt;C19,((D18-C19+1)*$B$2*$B$21),IF(D18&gt;=C19,$B$21*$B$2))),0)</f>
        <v>0</v>
      </c>
      <c r="E22" s="261">
        <f>IF('Hoja De Calculo'!F13&gt;='Hoja De Calculo'!E13,IF(E18=100,($B$21*E18*$B$2)-SUM($B$22:D22),IF(E18&gt;D19,((E18-D19+1)*$B$2*$B$21),IF(E18&gt;=D19,$B$21*$B$2))),0)</f>
        <v>0</v>
      </c>
      <c r="F22" s="261" t="b">
        <f>IF('Hoja De Calculo'!G13&gt;='Hoja De Calculo'!F13,IF(F18=100,($B$21*F18*$B$2)-SUM($B$22:E22),IF(F18&gt;E19,((F18-E19+1)*$B$2*$B$21),IF(F18&gt;=E19,$B$21*$B$2))),0)</f>
        <v>0</v>
      </c>
      <c r="G22" s="261" t="b">
        <f>IF('Hoja De Calculo'!H13&gt;='Hoja De Calculo'!G13,IF(G18=100,($B$21*G18*$B$2)-SUM($B$22:F22),IF(G18&gt;F19,((G18-F19+1)*$B$2*$B$21),IF(G18&gt;=F19,$B$21*$B$2))),0)</f>
        <v>0</v>
      </c>
      <c r="H22" s="261" t="b">
        <f>IF('Hoja De Calculo'!I13&gt;='Hoja De Calculo'!H13,IF(H18=100,($B$21*H18*$B$2)-SUM($B$22:G22),IF(H18&gt;G19,((H18-G19+1)*$B$2*$B$21),IF(H18&gt;=G19,$B$21*$B$2))),0)</f>
        <v>0</v>
      </c>
      <c r="I22" s="261" t="b">
        <f>IF('Hoja De Calculo'!J13&gt;='Hoja De Calculo'!I13,IF(I18=100,($B$21*I18*$B$2)-SUM($B$22:H22),IF(I18&gt;H19,((I18-H19+1)*$B$2*$B$21),IF(I18&gt;=H19,$B$21*$B$2))),0)</f>
        <v>0</v>
      </c>
      <c r="J22" s="261" t="b">
        <f>IF('Hoja De Calculo'!K13&gt;='Hoja De Calculo'!J13,IF(J18=100,($B$21*J18*$B$2)-SUM($B$22:I22),IF(J18&gt;I19,((J18-I19+1)*$B$2*$B$21),IF(J18&gt;=I19,$B$21*$B$2))),0)</f>
        <v>0</v>
      </c>
      <c r="K22" s="261" t="b">
        <f>IF('Hoja De Calculo'!L13&gt;='Hoja De Calculo'!K13,IF(K18=100,($B$21*K18*$B$2)-SUM($B$22:J22),IF(K18&gt;J19,((K18-J19+1)*$B$2*$B$21),IF(K18&gt;=J19,$B$21*$B$2))),0)</f>
        <v>0</v>
      </c>
      <c r="L22" s="261" t="b">
        <f>IF('Hoja De Calculo'!M13&gt;='Hoja De Calculo'!L13,IF(L18=100,($B$21*L18*$B$2)-SUM($B$22:K22),IF(L18&gt;K19,((L18-K19+1)*$B$2*$B$21),IF(L18&gt;=K19,$B$21*$B$2))),0)</f>
        <v>0</v>
      </c>
      <c r="M22" s="261" t="b">
        <f>IF('Hoja De Calculo'!N13&gt;='Hoja De Calculo'!M13,IF(M18=100,($B$21*M18*$B$2)-SUM($B$22:L22),IF(M18&gt;L19,((M18-L19+1)*$B$2*$B$21),IF(M18&gt;=L19,$B$21*$B$2))),0)</f>
        <v>0</v>
      </c>
      <c r="N22" s="261" t="b">
        <f>IF('Hoja De Calculo'!O13&gt;='Hoja De Calculo'!N13,IF(N18=100,($B$21*N18*$B$2)-SUM($B$22:M22),IF(N18&gt;M19,((N18-M19+1)*$B$2*$B$21),IF(N18&gt;=M19,$B$21*$B$2))),0)</f>
        <v>0</v>
      </c>
      <c r="O22" s="261" t="b">
        <f>IF('Hoja De Calculo'!P13&gt;='Hoja De Calculo'!O13,IF(O18=100,($B$21*O18*$B$2)-SUM($B$22:N22),IF(O18&gt;N19,((O18-N19+1)*$B$2*$B$21),IF(O18&gt;=N19,$B$21*$B$2))),0)</f>
        <v>0</v>
      </c>
      <c r="P22" s="261" t="b">
        <f>IF('Hoja De Calculo'!Q13&gt;='Hoja De Calculo'!P13,IF(P18=100,($B$21*P18*$B$2)-SUM($B$22:O22),IF(P18&gt;O19,((P18-O19+1)*$B$2*$B$21),IF(P18&gt;=O19,$B$21*$B$2))),0)</f>
        <v>0</v>
      </c>
      <c r="Q22" s="261" t="b">
        <f>IF('Hoja De Calculo'!R13&gt;='Hoja De Calculo'!Q13,IF(Q18=100,($B$21*Q18*$B$2)-SUM($B$22:P22),IF(Q18&gt;P19,((Q18-P19+1)*$B$2*$B$21),IF(Q18&gt;=P19,$B$21*$B$2))),0)</f>
        <v>0</v>
      </c>
      <c r="R22" s="261" t="b">
        <f>IF('Hoja De Calculo'!S13&gt;='Hoja De Calculo'!R13,IF(R18=100,($B$21*R18*$B$2)-SUM($B$22:Q22),IF(R18&gt;Q19,((R18-Q19+1)*$B$2*$B$21),IF(R18&gt;=Q19,$B$21*$B$2))),0)</f>
        <v>0</v>
      </c>
      <c r="S22" s="261" t="b">
        <f>IF('Hoja De Calculo'!T13&gt;='Hoja De Calculo'!S13,IF(S18=100,($B$21*S18*$B$2)-SUM($B$22:R22),IF(S18&gt;R19,((S18-R19+1)*$B$2*$B$21),IF(S18&gt;=R19,$B$21*$B$2))),0)</f>
        <v>0</v>
      </c>
      <c r="T22" s="261" t="b">
        <f>IF('Hoja De Calculo'!U13&gt;='Hoja De Calculo'!T13,IF(T18=100,($B$21*T18*$B$2)-SUM($B$22:S22),IF(T18&gt;S19,((T18-S19+1)*$B$2*$B$21),IF(T18&gt;=S19,$B$21*$B$2))),0)</f>
        <v>0</v>
      </c>
      <c r="U22" s="261" t="b">
        <f>IF('Hoja De Calculo'!V13&gt;='Hoja De Calculo'!U13,IF(U18=100,($B$21*U18*$B$2)-SUM($B$22:T22),IF(U18&gt;T19,((U18-T19+1)*$B$2*$B$21),IF(U18&gt;=T19,$B$21*$B$2))),0)</f>
        <v>0</v>
      </c>
      <c r="V22" s="261" t="b">
        <f>IF('Hoja De Calculo'!W13&gt;='Hoja De Calculo'!V13,IF(V18=100,($B$21*V18*$B$2)-SUM($B$22:U22),IF(V18&gt;U19,((V18-U19+1)*$B$2*$B$21),IF(V18&gt;=U19,$B$21*$B$2))),0)</f>
        <v>0</v>
      </c>
      <c r="W22" s="261" t="b">
        <f>IF('Hoja De Calculo'!X13&gt;='Hoja De Calculo'!W13,IF(W18=100,($B$21*W18*$B$2)-SUM($B$22:V22),IF(W18&gt;V19,((W18-V19+1)*$B$2*$B$21),IF(W18&gt;=V19,$B$21*$B$2))),0)</f>
        <v>0</v>
      </c>
      <c r="X22" s="261" t="b">
        <f>IF('Hoja De Calculo'!Y13&gt;='Hoja De Calculo'!X13,IF(X18=100,($B$21*X18*$B$2)-SUM($B$22:W22),IF(X18&gt;W19,((X18-W19+1)*$B$2*$B$21),IF(X18&gt;=W19,$B$21*$B$2))),0)</f>
        <v>0</v>
      </c>
      <c r="Y22" s="261" t="b">
        <f>IF('Hoja De Calculo'!Z13&gt;='Hoja De Calculo'!Y13,IF(Y18=100,($B$21*Y18*$B$2)-SUM($B$22:X22),IF(Y18&gt;X19,((Y18-X19+1)*$B$2*$B$21),IF(Y18&gt;=X19,$B$21*$B$2))),0)</f>
        <v>0</v>
      </c>
      <c r="Z22" s="261" t="b">
        <f>IF('Hoja De Calculo'!AA13&gt;='Hoja De Calculo'!Z13,IF(Z18=100,($B$21*Z18*$B$2)-SUM($B$22:Y22),IF(Z18&gt;Y19,((Z18-Y19+1)*$B$2*$B$21),IF(Z18&gt;=Y19,$B$21*$B$2))),0)</f>
        <v>0</v>
      </c>
      <c r="AA22" s="261" t="b">
        <f>IF('Hoja De Calculo'!AB13&gt;='Hoja De Calculo'!AA13,IF(AA18=100,($B$21*AA18*$B$2)-SUM($B$22:Z22),IF(AA18&gt;Z19,((AA18-Z19+1)*$B$2*$B$21),IF(AA18&gt;=Z19,$B$21*$B$2))),0)</f>
        <v>0</v>
      </c>
      <c r="AB22" s="261" t="b">
        <f>IF('Hoja De Calculo'!AC13&gt;='Hoja De Calculo'!AB13,IF(AB18=100,($B$21*AB18*$B$2)-SUM($B$22:AA22),IF(AB18&gt;AA19,((AB18-AA19+1)*$B$2*$B$21),IF(AB18&gt;=AA19,$B$21*$B$2))),0)</f>
        <v>0</v>
      </c>
      <c r="AC22" s="261" t="b">
        <f>IF('Hoja De Calculo'!AD13&gt;='Hoja De Calculo'!AC13,IF(AC18=100,($B$21*AC18*$B$2)-SUM($B$22:AB22),IF(AC18&gt;AB19,((AC18-AB19+1)*$B$2*$B$21),IF(AC18&gt;=AB19,$B$21*$B$2))),0)</f>
        <v>0</v>
      </c>
      <c r="AD22" s="261" t="b">
        <f>IF('Hoja De Calculo'!AE13&gt;='Hoja De Calculo'!AD13,IF(AD18=100,($B$21*AD18*$B$2)-SUM($B$22:AC22),IF(AD18&gt;AC19,((AD18-AC19+1)*$B$2*$B$21),IF(AD18&gt;=AC19,$B$21*$B$2))),0)</f>
        <v>0</v>
      </c>
      <c r="AE22" s="261" t="b">
        <f>IF('Hoja De Calculo'!AF13&gt;='Hoja De Calculo'!AE13,IF(AE18=100,($B$21*AE18*$B$2)-SUM($B$22:AD22),IF(AE18&gt;AD19,((AE18-AD19+1)*$B$2*$B$21),IF(AE18&gt;=AD19,$B$21*$B$2))),0)</f>
        <v>0</v>
      </c>
      <c r="AF22" s="261" t="b">
        <f>IF('Hoja De Calculo'!AG13&gt;='Hoja De Calculo'!AF13,IF(AF18=100,($B$21*AF18*$B$2)-SUM($B$22:AE22),IF(AF18&gt;AE19,((AF18-AE19+1)*$B$2*$B$21),IF(AF18&gt;=AE19,$B$21*$B$2))),0)</f>
        <v>0</v>
      </c>
      <c r="AG22" s="261" t="b">
        <f>IF('Hoja De Calculo'!AH13&gt;='Hoja De Calculo'!AG13,IF(AG18=100,($B$21*AG18*$B$2)-SUM($B$22:AF22),IF(AG18&gt;AF19,((AG18-AF19+1)*$B$2*$B$21),IF(AG18&gt;=AF19,$B$21*$B$2))),0)</f>
        <v>0</v>
      </c>
      <c r="AH22" s="261" t="b">
        <f>IF('Hoja De Calculo'!AI13&gt;='Hoja De Calculo'!AH13,IF(AH18=100,($B$21*AH18*$B$2)-SUM($B$22:AG22),IF(AH18&gt;AG19,((AH18-AG19+1)*$B$2*$B$21),IF(AH18&gt;=AG19,$B$21*$B$2))),0)</f>
        <v>0</v>
      </c>
      <c r="AI22" s="261" t="b">
        <f>IF('Hoja De Calculo'!AJ13&gt;='Hoja De Calculo'!AI13,IF(AI18=100,($B$21*AI18*$B$2)-SUM($B$22:AH22),IF(AI18&gt;AH19,((AI18-AH19+1)*$B$2*$B$21),IF(AI18&gt;=AH19,$B$21*$B$2))),0)</f>
        <v>0</v>
      </c>
      <c r="AJ22" s="261" t="b">
        <f>IF('Hoja De Calculo'!AK13&gt;='Hoja De Calculo'!AJ13,IF(AJ18=100,($B$21*AJ18*$B$2)-SUM($B$22:AI22),IF(AJ18&gt;AI19,((AJ18-AI19+1)*$B$2*$B$21),IF(AJ18&gt;=AI19,$B$21*$B$2))),0)</f>
        <v>0</v>
      </c>
      <c r="AK22" s="261" t="b">
        <f>IF('Hoja De Calculo'!AL13&gt;='Hoja De Calculo'!AK13,IF(AK18=100,($B$21*AK18*$B$2)-SUM($B$22:AJ22),IF(AK18&gt;AJ19,((AK18-AJ19+1)*$B$2*$B$21),IF(AK18&gt;=AJ19,$B$21*$B$2))),0)</f>
        <v>0</v>
      </c>
      <c r="AL22" s="261" t="b">
        <f>IF('Hoja De Calculo'!AM13&gt;='Hoja De Calculo'!AL13,IF(AL18=100,($B$21*AL18*$B$2)-SUM($B$22:AK22),IF(AL18&gt;AK19,((AL18-AK19+1)*$B$2*$B$21),IF(AL18&gt;=AK19,$B$21*$B$2))),0)</f>
        <v>0</v>
      </c>
      <c r="AM22" s="261" t="b">
        <f>IF('Hoja De Calculo'!AN13&gt;='Hoja De Calculo'!AM13,IF(AM18=100,($B$21*AM18*$B$2)-SUM($B$22:AL22),IF(AM18&gt;AL19,((AM18-AL19+1)*$B$2*$B$21),IF(AM18&gt;=AL19,$B$21*$B$2))),0)</f>
        <v>0</v>
      </c>
      <c r="AN22" s="261" t="b">
        <f>IF('Hoja De Calculo'!AO13&gt;='Hoja De Calculo'!AN13,IF(AN18=100,($B$21*AN18*$B$2)-SUM($B$22:AM22),IF(AN18&gt;AM19,((AN18-AM19+1)*$B$2*$B$21),IF(AN18&gt;=AM19,$B$21*$B$2))),0)</f>
        <v>0</v>
      </c>
      <c r="AO22" s="261" t="b">
        <f>IF('Hoja De Calculo'!AP13&gt;='Hoja De Calculo'!AO13,IF(AO18=100,($B$21*AO18*$B$2)-SUM($B$22:AN22),IF(AO18&gt;AN19,((AO18-AN19+1)*$B$2*$B$21),IF(AO18&gt;=AN19,$B$21*$B$2))),0)</f>
        <v>0</v>
      </c>
      <c r="AP22" s="261" t="b">
        <f>IF('Hoja De Calculo'!AQ13&gt;='Hoja De Calculo'!AP13,IF(AP18=100,($B$21*AP18*$B$2)-SUM($B$22:AO22),IF(AP18&gt;AO19,((AP18-AO19+1)*$B$2*$B$21),IF(AP18&gt;=AO19,$B$21*$B$2))),0)</f>
        <v>0</v>
      </c>
      <c r="AQ22" s="261" t="b">
        <f>IF('Hoja De Calculo'!AR13&gt;='Hoja De Calculo'!AQ13,IF(AQ18=100,($B$21*AQ18*$B$2)-SUM($B$22:AP22),IF(AQ18&gt;AP19,((AQ18-AP19+1)*$B$2*$B$21),IF(AQ18&gt;=AP19,$B$21*$B$2))),0)</f>
        <v>0</v>
      </c>
      <c r="AR22" s="261" t="b">
        <f>IF('Hoja De Calculo'!AS13&gt;='Hoja De Calculo'!AR13,IF(AR18=100,($B$21*AR18*$B$2)-SUM($B$22:AQ22),IF(AR18&gt;AQ19,((AR18-AQ19+1)*$B$2*$B$21),IF(AR18&gt;=AQ19,$B$21*$B$2))),0)</f>
        <v>0</v>
      </c>
      <c r="AS22" s="261" t="b">
        <f>IF('Hoja De Calculo'!AT13&gt;='Hoja De Calculo'!AS13,IF(AS18=100,($B$21*AS18*$B$2)-SUM($B$22:AR22),IF(AS18&gt;AR19,((AS18-AR19+1)*$B$2*$B$21),IF(AS18&gt;=AR19,$B$21*$B$2))),0)</f>
        <v>0</v>
      </c>
      <c r="AT22" s="261" t="b">
        <f>IF('Hoja De Calculo'!AU13&gt;='Hoja De Calculo'!AT13,IF(AT18=100,($B$21*AT18*$B$2)-SUM($B$22:AS22),IF(AT18&gt;AS19,((AT18-AS19+1)*$B$2*$B$21),IF(AT18&gt;=AS19,$B$21*$B$2))),0)</f>
        <v>0</v>
      </c>
      <c r="AU22" s="261" t="b">
        <f>IF('Hoja De Calculo'!AV13&gt;='Hoja De Calculo'!AU13,IF(AU18=100,($B$21*AU18*$B$2)-SUM($B$22:AT22),IF(AU18&gt;AT19,((AU18-AT19+1)*$B$2*$B$21),IF(AU18&gt;=AT19,$B$21*$B$2))),0)</f>
        <v>0</v>
      </c>
      <c r="AV22" s="261" t="b">
        <f>IF('Hoja De Calculo'!AW13&gt;='Hoja De Calculo'!AV13,IF(AV18=100,($B$21*AV18*$B$2)-SUM($B$22:AU22),IF(AV18&gt;AU19,((AV18-AU19+1)*$B$2*$B$21),IF(AV18&gt;=AU19,$B$21*$B$2))),0)</f>
        <v>0</v>
      </c>
      <c r="AW22" s="261" t="b">
        <f>IF('Hoja De Calculo'!AX13&gt;='Hoja De Calculo'!AW13,IF(AW18=100,($B$21*AW18*$B$2)-SUM($B$22:AV22),IF(AW18&gt;AV19,((AW18-AV19+1)*$B$2*$B$21),IF(AW18&gt;=AV19,$B$21*$B$2))),0)</f>
        <v>0</v>
      </c>
      <c r="AX22" s="261" t="b">
        <f>IF('Hoja De Calculo'!AY13&gt;='Hoja De Calculo'!AX13,IF(AX18=100,($B$21*AX18*$B$2)-SUM($B$22:AW22),IF(AX18&gt;AW19,((AX18-AW19+1)*$B$2*$B$21),IF(AX18&gt;=AW19,$B$21*$B$2))),0)</f>
        <v>0</v>
      </c>
      <c r="AY22" s="261" t="b">
        <f>IF('Hoja De Calculo'!AZ13&gt;='Hoja De Calculo'!AY13,IF(AY18=100,($B$21*AY18*$B$2)-SUM($B$22:AX22),IF(AY18&gt;AX19,((AY18-AX19+1)*$B$2*$B$21),IF(AY18&gt;=AX19,$B$21*$B$2))),0)</f>
        <v>0</v>
      </c>
      <c r="AZ22" s="261" t="b">
        <f>IF('Hoja De Calculo'!BA13&gt;='Hoja De Calculo'!AZ13,IF(AZ18=100,($B$21*AZ18*$B$2)-SUM($B$22:AY22),IF(AZ18&gt;AY19,((AZ18-AY19+1)*$B$2*$B$21),IF(AZ18&gt;=AY19,$B$21*$B$2))),0)</f>
        <v>0</v>
      </c>
      <c r="BA22" s="261" t="b">
        <f>IF('Hoja De Calculo'!BB13&gt;='Hoja De Calculo'!BA13,IF(BA18=100,($B$21*BA18*$B$2)-SUM($B$22:AZ22),IF(BA18&gt;AZ19,((BA18-AZ19+1)*$B$2*$B$21),IF(BA18&gt;=AZ19,$B$21*$B$2))),0)</f>
        <v>0</v>
      </c>
      <c r="BB22" s="261" t="b">
        <f>IF('Hoja De Calculo'!BC13&gt;='Hoja De Calculo'!BB13,IF(BB18=100,($B$21*BB18*$B$2)-SUM($B$22:BA22),IF(BB18&gt;BA19,((BB18-BA19+1)*$B$2*$B$21),IF(BB18&gt;=BA19,$B$21*$B$2))),0)</f>
        <v>0</v>
      </c>
      <c r="BC22" s="261" t="b">
        <f>IF('Hoja De Calculo'!BD13&gt;='Hoja De Calculo'!BC13,IF(BC18=100,($B$21*BC18*$B$2)-SUM($B$22:BB22),IF(BC18&gt;BB19,((BC18-BB19+1)*$B$2*$B$21),IF(BC18&gt;=BB19,$B$21*$B$2))),0)</f>
        <v>0</v>
      </c>
      <c r="BD22" s="261" t="b">
        <f>IF('Hoja De Calculo'!BE13&gt;='Hoja De Calculo'!BD13,IF(BD18=100,($B$21*BD18*$B$2)-SUM($B$22:BC22),IF(BD18&gt;BC19,((BD18-BC19+1)*$B$2*$B$21),IF(BD18&gt;=BC19,$B$21*$B$2))),0)</f>
        <v>0</v>
      </c>
      <c r="BE22" s="261" t="b">
        <f>IF('Hoja De Calculo'!BF13&gt;='Hoja De Calculo'!BE13,IF(BE18=100,($B$21*BE18*$B$2)-SUM($B$22:BD22),IF(BE18&gt;BD19,((BE18-BD19+1)*$B$2*$B$21),IF(BE18&gt;=BD19,$B$21*$B$2))),0)</f>
        <v>0</v>
      </c>
      <c r="BF22" s="261" t="b">
        <f>IF('Hoja De Calculo'!BG13&gt;='Hoja De Calculo'!BF13,IF(BF18=100,($B$21*BF18*$B$2)-SUM($B$22:BE22),IF(BF18&gt;BE19,((BF18-BE19+1)*$B$2*$B$21),IF(BF18&gt;=BE19,$B$21*$B$2))),0)</f>
        <v>0</v>
      </c>
      <c r="BG22" s="261" t="b">
        <f>IF('Hoja De Calculo'!BH13&gt;='Hoja De Calculo'!BG13,IF(BG18=100,($B$21*BG18*$B$2)-SUM($B$22:BF22),IF(BG18&gt;BF19,((BG18-BF19+1)*$B$2*$B$21),IF(BG18&gt;=BF19,$B$21*$B$2))),0)</f>
        <v>0</v>
      </c>
      <c r="BH22" s="261" t="b">
        <f>IF('Hoja De Calculo'!BI13&gt;='Hoja De Calculo'!BH13,IF(BH18=100,($B$21*BH18*$B$2)-SUM($B$22:BG22),IF(BH18&gt;BG19,((BH18-BG19+1)*$B$2*$B$21),IF(BH18&gt;=BG19,$B$21*$B$2))),0)</f>
        <v>0</v>
      </c>
      <c r="BI22" s="261" t="b">
        <f>IF('Hoja De Calculo'!BJ13&gt;='Hoja De Calculo'!BI13,IF(BI18=100,($B$21*BI18*$B$2)-SUM($B$22:BH22),IF(BI18&gt;BH19,((BI18-BH19+1)*$B$2*$B$21),IF(BI18&gt;=BH19,$B$21*$B$2))),0)</f>
        <v>0</v>
      </c>
      <c r="BJ22" s="261" t="b">
        <f>IF('Hoja De Calculo'!BK13&gt;='Hoja De Calculo'!BJ13,IF(BJ18=100,($B$21*BJ18*$B$2)-SUM($B$22:BI22),IF(BJ18&gt;BI19,((BJ18-BI19+1)*$B$2*$B$21),IF(BJ18&gt;=BI19,$B$21*$B$2))),0)</f>
        <v>0</v>
      </c>
      <c r="BK22" s="261" t="b">
        <f>IF('Hoja De Calculo'!BL13&gt;='Hoja De Calculo'!BK13,IF(BK18=100,($B$21*BK18*$B$2)-SUM($B$22:BJ22),IF(BK18&gt;BJ19,((BK18-BJ19+1)*$B$2*$B$21),IF(BK18&gt;=BJ19,$B$21*$B$2))),0)</f>
        <v>0</v>
      </c>
      <c r="BL22" s="261" t="b">
        <f>IF('Hoja De Calculo'!BM13&gt;='Hoja De Calculo'!BL13,IF(BL18=100,($B$21*BL18*$B$2)-SUM($B$22:BK22),IF(BL18&gt;BK19,((BL18-BK19+1)*$B$2*$B$21),IF(BL18&gt;=BK19,$B$21*$B$2))),0)</f>
        <v>0</v>
      </c>
      <c r="BM22" s="261" t="b">
        <f>IF('Hoja De Calculo'!BN13&gt;='Hoja De Calculo'!BM13,IF(BM18=100,($B$21*BM18*$B$2)-SUM($B$22:BL22),IF(BM18&gt;BL19,((BM18-BL19+1)*$B$2*$B$21),IF(BM18&gt;=BL19,$B$21*$B$2))),0)</f>
        <v>0</v>
      </c>
      <c r="BN22" s="261" t="b">
        <f>IF('Hoja De Calculo'!BO13&gt;='Hoja De Calculo'!BN13,IF(BN18=100,($B$21*BN18*$B$2)-SUM($B$22:BM22),IF(BN18&gt;BM19,((BN18-BM19+1)*$B$2*$B$21),IF(BN18&gt;=BM19,$B$21*$B$2))),0)</f>
        <v>0</v>
      </c>
      <c r="BO22" s="261" t="b">
        <f>IF('Hoja De Calculo'!BP13&gt;='Hoja De Calculo'!BO13,IF(BO18=100,($B$21*BO18*$B$2)-SUM($B$22:BN22),IF(BO18&gt;BN19,((BO18-BN19+1)*$B$2*$B$21),IF(BO18&gt;=BN19,$B$21*$B$2))),0)</f>
        <v>0</v>
      </c>
      <c r="BP22" s="261" t="b">
        <f>IF('Hoja De Calculo'!BQ13&gt;='Hoja De Calculo'!BP13,IF(BP18=100,($B$21*BP18*$B$2)-SUM($B$22:BO22),IF(BP18&gt;BO19,((BP18-BO19+1)*$B$2*$B$21),IF(BP18&gt;=BO19,$B$21*$B$2))),0)</f>
        <v>0</v>
      </c>
      <c r="BQ22" s="261" t="b">
        <f>IF('Hoja De Calculo'!BR13&gt;='Hoja De Calculo'!BQ13,IF(BQ18=100,($B$21*BQ18*$B$2)-SUM($B$22:BP22),IF(BQ18&gt;BP19,((BQ18-BP19+1)*$B$2*$B$21),IF(BQ18&gt;=BP19,$B$21*$B$2))),0)</f>
        <v>0</v>
      </c>
      <c r="BR22" s="261" t="b">
        <f>IF('Hoja De Calculo'!BS13&gt;='Hoja De Calculo'!BR13,IF(BR18=100,($B$21*BR18*$B$2)-SUM($B$22:BQ22),IF(BR18&gt;BQ19,((BR18-BQ19+1)*$B$2*$B$21),IF(BR18&gt;=BQ19,$B$21*$B$2))),0)</f>
        <v>0</v>
      </c>
      <c r="BS22" s="261" t="b">
        <f>IF('Hoja De Calculo'!BT13&gt;='Hoja De Calculo'!BS13,IF(BS18=100,($B$21*BS18*$B$2)-SUM($B$22:BR22),IF(BS18&gt;BR19,((BS18-BR19+1)*$B$2*$B$21),IF(BS18&gt;=BR19,$B$21*$B$2))),0)</f>
        <v>0</v>
      </c>
      <c r="BT22" s="261" t="b">
        <f>IF('Hoja De Calculo'!BU13&gt;='Hoja De Calculo'!BT13,IF(BT18=100,($B$21*BT18*$B$2)-SUM($B$22:BS22),IF(BT18&gt;BS19,((BT18-BS19+1)*$B$2*$B$21),IF(BT18&gt;=BS19,$B$21*$B$2))),0)</f>
        <v>0</v>
      </c>
      <c r="BU22" s="261" t="b">
        <f>IF('Hoja De Calculo'!BV13&gt;='Hoja De Calculo'!BU13,IF(BU18=100,($B$21*BU18*$B$2)-SUM($B$22:BT22),IF(BU18&gt;BT19,((BU18-BT19+1)*$B$2*$B$21),IF(BU18&gt;=BT19,$B$21*$B$2))),0)</f>
        <v>0</v>
      </c>
      <c r="BV22" s="261" t="b">
        <f>IF('Hoja De Calculo'!BW13&gt;='Hoja De Calculo'!BV13,IF(BV18=100,($B$21*BV18*$B$2)-SUM($B$22:BU22),IF(BV18&gt;BU19,((BV18-BU19+1)*$B$2*$B$21),IF(BV18&gt;=BU19,$B$21*$B$2))),0)</f>
        <v>0</v>
      </c>
      <c r="BW22" s="261" t="b">
        <f>IF('Hoja De Calculo'!BX13&gt;='Hoja De Calculo'!BW13,IF(BW18=100,($B$21*BW18*$B$2)-SUM($B$22:BV22),IF(BW18&gt;BV19,((BW18-BV19+1)*$B$2*$B$21),IF(BW18&gt;=BV19,$B$21*$B$2))),0)</f>
        <v>0</v>
      </c>
      <c r="BX22" s="261" t="b">
        <f>IF('Hoja De Calculo'!BY13&gt;='Hoja De Calculo'!BX13,IF(BX18=100,($B$21*BX18*$B$2)-SUM($B$22:BW22),IF(BX18&gt;BW19,((BX18-BW19+1)*$B$2*$B$21),IF(BX18&gt;=BW19,$B$21*$B$2))),0)</f>
        <v>0</v>
      </c>
      <c r="BY22" s="261" t="b">
        <f>IF('Hoja De Calculo'!BZ13&gt;='Hoja De Calculo'!BY13,IF(BY18=100,($B$21*BY18*$B$2)-SUM($B$22:BX22),IF(BY18&gt;BX19,((BY18-BX19+1)*$B$2*$B$21),IF(BY18&gt;=BX19,$B$21*$B$2))),0)</f>
        <v>0</v>
      </c>
      <c r="BZ22" s="261" t="b">
        <f>IF('Hoja De Calculo'!CA13&gt;='Hoja De Calculo'!BZ13,IF(BZ18=100,($B$21*BZ18*$B$2)-SUM($B$22:BY22),IF(BZ18&gt;BY19,((BZ18-BY19+1)*$B$2*$B$21),IF(BZ18&gt;=BY19,$B$21*$B$2))),0)</f>
        <v>0</v>
      </c>
      <c r="CA22" s="261" t="b">
        <f>IF('Hoja De Calculo'!CB13&gt;='Hoja De Calculo'!CA13,IF(CA18=100,($B$21*CA18*$B$2)-SUM($B$22:BZ22),IF(CA18&gt;BZ19,((CA18-BZ19+1)*$B$2*$B$21),IF(CA18&gt;=BZ19,$B$21*$B$2))),0)</f>
        <v>0</v>
      </c>
      <c r="CB22" s="261" t="b">
        <f>IF('Hoja De Calculo'!CC13&gt;='Hoja De Calculo'!CB13,IF(CB18=100,($B$21*CB18*$B$2)-SUM($B$22:CA22),IF(CB18&gt;CA19,((CB18-CA19+1)*$B$2*$B$21),IF(CB18&gt;=CA19,$B$21*$B$2))),0)</f>
        <v>0</v>
      </c>
      <c r="CC22" s="261" t="b">
        <f>IF('Hoja De Calculo'!CD13&gt;='Hoja De Calculo'!CC13,IF(CC18=100,($B$21*CC18*$B$2)-SUM($B$22:CB22),IF(CC18&gt;CB19,((CC18-CB19+1)*$B$2*$B$21),IF(CC18&gt;=CB19,$B$21*$B$2))),0)</f>
        <v>0</v>
      </c>
      <c r="CD22" s="261" t="b">
        <f>IF('Hoja De Calculo'!CE13&gt;='Hoja De Calculo'!CD13,IF(CD18=100,($B$21*CD18*$B$2)-SUM($B$22:CC22),IF(CD18&gt;CC19,((CD18-CC19+1)*$B$2*$B$21),IF(CD18&gt;=CC19,$B$21*$B$2))),0)</f>
        <v>0</v>
      </c>
      <c r="CE22" s="261" t="b">
        <f>IF('Hoja De Calculo'!CF13&gt;='Hoja De Calculo'!CE13,IF(CE18=100,($B$21*CE18*$B$2)-SUM($B$22:CD22),IF(CE18&gt;CD19,((CE18-CD19+1)*$B$2*$B$21),IF(CE18&gt;=CD19,$B$21*$B$2))),0)</f>
        <v>0</v>
      </c>
      <c r="CF22" s="261" t="b">
        <f>IF('Hoja De Calculo'!CG13&gt;='Hoja De Calculo'!CF13,IF(CF18=100,($B$21*CF18*$B$2)-SUM($B$22:CE22),IF(CF18&gt;CE19,((CF18-CE19+1)*$B$2*$B$21),IF(CF18&gt;=CE19,$B$21*$B$2))),0)</f>
        <v>0</v>
      </c>
      <c r="CG22" s="261" t="b">
        <f>IF('Hoja De Calculo'!CH13&gt;='Hoja De Calculo'!CG13,IF(CG18=100,($B$21*CG18*$B$2)-SUM($B$22:CF22),IF(CG18&gt;CF19,((CG18-CF19+1)*$B$2*$B$21),IF(CG18&gt;=CF19,$B$21*$B$2))),0)</f>
        <v>0</v>
      </c>
      <c r="CH22" s="261" t="b">
        <f>IF('Hoja De Calculo'!CI13&gt;='Hoja De Calculo'!CH13,IF(CH18=100,($B$21*CH18*$B$2)-SUM($B$22:CG22),IF(CH18&gt;CG19,((CH18-CG19+1)*$B$2*$B$21),IF(CH18&gt;=CG19,$B$21*$B$2))),0)</f>
        <v>0</v>
      </c>
      <c r="CI22" s="261" t="b">
        <f>IF('Hoja De Calculo'!CJ13&gt;='Hoja De Calculo'!CI13,IF(CI18=100,($B$21*CI18*$B$2)-SUM($B$22:CH22),IF(CI18&gt;CH19,((CI18-CH19+1)*$B$2*$B$21),IF(CI18&gt;=CH19,$B$21*$B$2))),0)</f>
        <v>0</v>
      </c>
      <c r="CJ22" s="261" t="b">
        <f>IF('Hoja De Calculo'!CK13&gt;='Hoja De Calculo'!CJ13,IF(CJ18=100,($B$21*CJ18*$B$2)-SUM($B$22:CI22),IF(CJ18&gt;CI19,((CJ18-CI19+1)*$B$2*$B$21),IF(CJ18&gt;=CI19,$B$21*$B$2))),0)</f>
        <v>0</v>
      </c>
      <c r="CK22" s="261" t="b">
        <f>IF('Hoja De Calculo'!CL13&gt;='Hoja De Calculo'!CK13,IF(CK18=100,($B$21*CK18*$B$2)-SUM($B$22:CJ22),IF(CK18&gt;CJ19,((CK18-CJ19+1)*$B$2*$B$21),IF(CK18&gt;=CJ19,$B$21*$B$2))),0)</f>
        <v>0</v>
      </c>
      <c r="CL22" s="261" t="b">
        <f>IF('Hoja De Calculo'!CM13&gt;='Hoja De Calculo'!CL13,IF(CL18=100,($B$21*CL18*$B$2)-SUM($B$22:CK22),IF(CL18&gt;CK19,((CL18-CK19+1)*$B$2*$B$21),IF(CL18&gt;=CK19,$B$21*$B$2))),0)</f>
        <v>0</v>
      </c>
      <c r="CM22" s="261" t="b">
        <f>IF('Hoja De Calculo'!CN13&gt;='Hoja De Calculo'!CM13,IF(CM18=100,($B$21*CM18*$B$2)-SUM($B$22:CL22),IF(CM18&gt;CL19,((CM18-CL19+1)*$B$2*$B$21),IF(CM18&gt;=CL19,$B$21*$B$2))),0)</f>
        <v>0</v>
      </c>
      <c r="CN22" s="261" t="b">
        <f>IF('Hoja De Calculo'!CO13&gt;='Hoja De Calculo'!CN13,IF(CN18=100,($B$21*CN18*$B$2)-SUM($B$22:CM22),IF(CN18&gt;CM19,((CN18-CM19+1)*$B$2*$B$21),IF(CN18&gt;=CM19,$B$21*$B$2))),0)</f>
        <v>0</v>
      </c>
      <c r="CO22" s="261" t="b">
        <f>IF('Hoja De Calculo'!CP13&gt;='Hoja De Calculo'!CO13,IF(CO18=100,($B$21*CO18*$B$2)-SUM($B$22:CN22),IF(CO18&gt;CN19,((CO18-CN19+1)*$B$2*$B$21),IF(CO18&gt;=CN19,$B$21*$B$2))),0)</f>
        <v>0</v>
      </c>
      <c r="CP22" s="261" t="b">
        <f>IF('Hoja De Calculo'!CQ13&gt;='Hoja De Calculo'!CP13,IF(CP18=100,($B$21*CP18*$B$2)-SUM($B$22:CO22),IF(CP18&gt;CO19,((CP18-CO19+1)*$B$2*$B$21),IF(CP18&gt;=CO19,$B$21*$B$2))),0)</f>
        <v>0</v>
      </c>
      <c r="CQ22" s="261" t="b">
        <f>IF('Hoja De Calculo'!CR13&gt;='Hoja De Calculo'!CQ13,IF(CQ18=100,($B$21*CQ18*$B$2)-SUM($B$22:CP22),IF(CQ18&gt;CP19,((CQ18-CP19+1)*$B$2*$B$21),IF(CQ18&gt;=CP19,$B$21*$B$2))),0)</f>
        <v>0</v>
      </c>
      <c r="CR22" s="261" t="b">
        <f>IF('Hoja De Calculo'!CS13&gt;='Hoja De Calculo'!CR13,IF(CR18=100,($B$21*CR18*$B$2)-SUM($B$22:CQ22),IF(CR18&gt;CQ19,((CR18-CQ19+1)*$B$2*$B$21),IF(CR18&gt;=CQ19,$B$21*$B$2))),0)</f>
        <v>0</v>
      </c>
      <c r="CS22" s="261" t="b">
        <f>IF('Hoja De Calculo'!CT13&gt;='Hoja De Calculo'!CS13,IF(CS18=100,($B$21*CS18*$B$2)-SUM($B$22:CR22),IF(CS18&gt;CR19,((CS18-CR19+1)*$B$2*$B$21),IF(CS18&gt;=CR19,$B$21*$B$2))),0)</f>
        <v>0</v>
      </c>
      <c r="CT22" s="261" t="b">
        <f>IF('Hoja De Calculo'!CU13&gt;='Hoja De Calculo'!CT13,IF(CT18=100,($B$21*CT18*$B$2)-SUM($B$22:CS22),IF(CT18&gt;CS19,((CT18-CS19+1)*$B$2*$B$21),IF(CT18&gt;=CS19,$B$21*$B$2))),0)</f>
        <v>0</v>
      </c>
      <c r="CU22" s="261" t="b">
        <f>IF('Hoja De Calculo'!CV13&gt;='Hoja De Calculo'!CU13,IF(CU18=100,($B$21*CU18*$B$2)-SUM($B$22:CT22),IF(CU18&gt;CT19,((CU18-CT19+1)*$B$2*$B$21),IF(CU18&gt;=CT19,$B$21*$B$2))),0)</f>
        <v>0</v>
      </c>
      <c r="CV22" s="261" t="b">
        <f>IF('Hoja De Calculo'!CW13&gt;='Hoja De Calculo'!CV13,IF(CV18=100,($B$21*CV18*$B$2)-SUM($B$22:CU22),IF(CV18&gt;CU19,((CV18-CU19+1)*$B$2*$B$21),IF(CV18&gt;=CU19,$B$21*$B$2))),0)</f>
        <v>0</v>
      </c>
      <c r="CW22" s="261" t="b">
        <f>IF('Hoja De Calculo'!CX13&gt;='Hoja De Calculo'!CW13,IF(CW18=100,($B$21*CW18*$B$2)-SUM($B$22:CV22),IF(CW18&gt;CV19,((CW18-CV19+1)*$B$2*$B$21),IF(CW18&gt;=CV19,$B$21*$B$2))),0)</f>
        <v>0</v>
      </c>
    </row>
    <row r="23" spans="1:101" x14ac:dyDescent="0.3">
      <c r="A23" t="s">
        <v>160</v>
      </c>
      <c r="B23" s="267"/>
      <c r="C23" s="268">
        <f>($C$21*$B$2*(C19+(IF(C19=100,0,1))))</f>
        <v>357560</v>
      </c>
      <c r="D23" s="268">
        <f>IF('Hoja De Calculo'!E13&gt;='Hoja De Calculo'!D13,IF(D18=100,($C$21*D18*$B$2)-SUM($C$23:C23),IF(D18&gt;C19,((D18-C19+1)*$B$2*$C$21),IF(D18&gt;=C19,$C$21*$B$2))),0)</f>
        <v>0</v>
      </c>
      <c r="E23" s="268">
        <f>IF('Hoja De Calculo'!F13&gt;='Hoja De Calculo'!E13,IF(E18=100,($C$21*E18*$B$2)-SUM($C$23:D23),IF(E18&gt;D19,((E18-D19+1)*$B$2*$C$21),IF(E18&gt;=D19,$C$21*$B$2))),0)</f>
        <v>0</v>
      </c>
      <c r="F23" s="268" t="b">
        <f>IF('Hoja De Calculo'!G13&gt;='Hoja De Calculo'!F13,IF(F18=100,($C$21*F18*$B$2)-SUM($C$23:E23),IF(F18&gt;E19,((F18-E19+1)*$B$2*$C$21),IF(F18&gt;=E19,$C$21*$B$2))),0)</f>
        <v>0</v>
      </c>
      <c r="G23" s="268" t="b">
        <f>IF('Hoja De Calculo'!H13&gt;='Hoja De Calculo'!G13,IF(G18=100,($C$21*G18*$B$2)-SUM($C$23:F23),IF(G18&gt;F19,((G18-F19+1)*$B$2*$C$21),IF(G18&gt;=F19,$C$21*$B$2))),0)</f>
        <v>0</v>
      </c>
      <c r="H23" s="268" t="b">
        <f>IF('Hoja De Calculo'!I13&gt;='Hoja De Calculo'!H13,IF(H18=100,($C$21*H18*$B$2)-SUM($C$23:G23),IF(H18&gt;G19,((H18-G19+1)*$B$2*$C$21),IF(H18&gt;=G19,$C$21*$B$2))),0)</f>
        <v>0</v>
      </c>
      <c r="I23" s="268" t="b">
        <f>IF('Hoja De Calculo'!J13&gt;='Hoja De Calculo'!I13,IF(I18=100,($C$21*I18*$B$2)-SUM($C$23:H23),IF(I18&gt;H19,((I18-H19+1)*$B$2*$C$21),IF(I18&gt;=H19,$C$21*$B$2))),0)</f>
        <v>0</v>
      </c>
      <c r="J23" s="268" t="b">
        <f>IF('Hoja De Calculo'!K13&gt;='Hoja De Calculo'!J13,IF(J18=100,($C$21*J18*$B$2)-SUM($C$23:I23),IF(J18&gt;I19,((J18-I19+1)*$B$2*$C$21),IF(J18&gt;=I19,$C$21*$B$2))),0)</f>
        <v>0</v>
      </c>
      <c r="K23" s="268" t="b">
        <f>IF('Hoja De Calculo'!L13&gt;='Hoja De Calculo'!K13,IF(K18=100,($C$21*K18*$B$2)-SUM($C$23:J23),IF(K18&gt;J19,((K18-J19+1)*$B$2*$C$21),IF(K18&gt;=J19,$C$21*$B$2))),0)</f>
        <v>0</v>
      </c>
      <c r="L23" s="268" t="b">
        <f>IF('Hoja De Calculo'!M13&gt;='Hoja De Calculo'!L13,IF(L18=100,($C$21*L18*$B$2)-SUM($C$23:K23),IF(L18&gt;K19,((L18-K19+1)*$B$2*$C$21),IF(L18&gt;=K19,$C$21*$B$2))),0)</f>
        <v>0</v>
      </c>
      <c r="M23" s="268" t="b">
        <f>IF('Hoja De Calculo'!N13&gt;='Hoja De Calculo'!M13,IF(M18=100,($C$21*M18*$B$2)-SUM($C$23:L23),IF(M18&gt;L19,((M18-L19+1)*$B$2*$C$21),IF(M18&gt;=L19,$C$21*$B$2))),0)</f>
        <v>0</v>
      </c>
      <c r="N23" s="268" t="b">
        <f>IF('Hoja De Calculo'!O13&gt;='Hoja De Calculo'!N13,IF(N18=100,($C$21*N18*$B$2)-SUM($C$23:M23),IF(N18&gt;M19,((N18-M19+1)*$B$2*$C$21),IF(N18&gt;=M19,$C$21*$B$2))),0)</f>
        <v>0</v>
      </c>
      <c r="O23" s="268" t="b">
        <f>IF('Hoja De Calculo'!P13&gt;='Hoja De Calculo'!O13,IF(O18=100,($C$21*O18*$B$2)-SUM($C$23:N23),IF(O18&gt;N19,((O18-N19+1)*$B$2*$C$21),IF(O18&gt;=N19,$C$21*$B$2))),0)</f>
        <v>0</v>
      </c>
      <c r="P23" s="268" t="b">
        <f>IF('Hoja De Calculo'!Q13&gt;='Hoja De Calculo'!P13,IF(P18=100,($C$21*P18*$B$2)-SUM($C$23:O23),IF(P18&gt;O19,((P18-O19+1)*$B$2*$C$21),IF(P18&gt;=O19,$C$21*$B$2))),0)</f>
        <v>0</v>
      </c>
      <c r="Q23" s="268" t="b">
        <f>IF('Hoja De Calculo'!R13&gt;='Hoja De Calculo'!Q13,IF(Q18=100,($C$21*Q18*$B$2)-SUM($C$23:P23),IF(Q18&gt;P19,((Q18-P19+1)*$B$2*$C$21),IF(Q18&gt;=P19,$C$21*$B$2))),0)</f>
        <v>0</v>
      </c>
      <c r="R23" s="268" t="b">
        <f>IF('Hoja De Calculo'!S13&gt;='Hoja De Calculo'!R13,IF(R18=100,($C$21*R18*$B$2)-SUM($C$23:Q23),IF(R18&gt;Q19,((R18-Q19+1)*$B$2*$C$21),IF(R18&gt;=Q19,$C$21*$B$2))),0)</f>
        <v>0</v>
      </c>
      <c r="S23" s="268" t="b">
        <f>IF('Hoja De Calculo'!T13&gt;='Hoja De Calculo'!S13,IF(S18=100,($C$21*S18*$B$2)-SUM($C$23:R23),IF(S18&gt;R19,((S18-R19+1)*$B$2*$C$21),IF(S18&gt;=R19,$C$21*$B$2))),0)</f>
        <v>0</v>
      </c>
      <c r="T23" s="268" t="b">
        <f>IF('Hoja De Calculo'!U13&gt;='Hoja De Calculo'!T13,IF(T18=100,($C$21*T18*$B$2)-SUM($C$23:S23),IF(T18&gt;S19,((T18-S19+1)*$B$2*$C$21),IF(T18&gt;=S19,$C$21*$B$2))),0)</f>
        <v>0</v>
      </c>
      <c r="U23" s="268" t="b">
        <f>IF('Hoja De Calculo'!V13&gt;='Hoja De Calculo'!U13,IF(U18=100,($C$21*U18*$B$2)-SUM($C$23:T23),IF(U18&gt;T19,((U18-T19+1)*$B$2*$C$21),IF(U18&gt;=T19,$C$21*$B$2))),0)</f>
        <v>0</v>
      </c>
      <c r="V23" s="268" t="b">
        <f>IF('Hoja De Calculo'!W13&gt;='Hoja De Calculo'!V13,IF(V18=100,($C$21*V18*$B$2)-SUM($C$23:U23),IF(V18&gt;U19,((V18-U19+1)*$B$2*$C$21),IF(V18&gt;=U19,$C$21*$B$2))),0)</f>
        <v>0</v>
      </c>
      <c r="W23" s="268" t="b">
        <f>IF('Hoja De Calculo'!X13&gt;='Hoja De Calculo'!W13,IF(W18=100,($C$21*W18*$B$2)-SUM($C$23:V23),IF(W18&gt;V19,((W18-V19+1)*$B$2*$C$21),IF(W18&gt;=V19,$C$21*$B$2))),0)</f>
        <v>0</v>
      </c>
      <c r="X23" s="268" t="b">
        <f>IF('Hoja De Calculo'!Y13&gt;='Hoja De Calculo'!X13,IF(X18=100,($C$21*X18*$B$2)-SUM($C$23:W23),IF(X18&gt;W19,((X18-W19+1)*$B$2*$C$21),IF(X18&gt;=W19,$C$21*$B$2))),0)</f>
        <v>0</v>
      </c>
      <c r="Y23" s="268" t="b">
        <f>IF('Hoja De Calculo'!Z13&gt;='Hoja De Calculo'!Y13,IF(Y18=100,($C$21*Y18*$B$2)-SUM($C$23:X23),IF(Y18&gt;X19,((Y18-X19+1)*$B$2*$C$21),IF(Y18&gt;=X19,$C$21*$B$2))),0)</f>
        <v>0</v>
      </c>
      <c r="Z23" s="268" t="b">
        <f>IF('Hoja De Calculo'!AA13&gt;='Hoja De Calculo'!Z13,IF(Z18=100,($C$21*Z18*$B$2)-SUM($C$23:Y23),IF(Z18&gt;Y19,((Z18-Y19+1)*$B$2*$C$21),IF(Z18&gt;=Y19,$C$21*$B$2))),0)</f>
        <v>0</v>
      </c>
      <c r="AA23" s="268" t="b">
        <f>IF('Hoja De Calculo'!AB13&gt;='Hoja De Calculo'!AA13,IF(AA18=100,($C$21*AA18*$B$2)-SUM($C$23:Z23),IF(AA18&gt;Z19,((AA18-Z19+1)*$B$2*$C$21),IF(AA18&gt;=Z19,$C$21*$B$2))),0)</f>
        <v>0</v>
      </c>
      <c r="AB23" s="268" t="b">
        <f>IF('Hoja De Calculo'!AC13&gt;='Hoja De Calculo'!AB13,IF(AB18=100,($C$21*AB18*$B$2)-SUM($C$23:AA23),IF(AB18&gt;AA19,((AB18-AA19+1)*$B$2*$C$21),IF(AB18&gt;=AA19,$C$21*$B$2))),0)</f>
        <v>0</v>
      </c>
      <c r="AC23" s="268" t="b">
        <f>IF('Hoja De Calculo'!AD13&gt;='Hoja De Calculo'!AC13,IF(AC18=100,($C$21*AC18*$B$2)-SUM($C$23:AB23),IF(AC18&gt;AB19,((AC18-AB19+1)*$B$2*$C$21),IF(AC18&gt;=AB19,$C$21*$B$2))),0)</f>
        <v>0</v>
      </c>
      <c r="AD23" s="268" t="b">
        <f>IF('Hoja De Calculo'!AE13&gt;='Hoja De Calculo'!AD13,IF(AD18=100,($C$21*AD18*$B$2)-SUM($C$23:AC23),IF(AD18&gt;AC19,((AD18-AC19+1)*$B$2*$C$21),IF(AD18&gt;=AC19,$C$21*$B$2))),0)</f>
        <v>0</v>
      </c>
      <c r="AE23" s="268" t="b">
        <f>IF('Hoja De Calculo'!AF13&gt;='Hoja De Calculo'!AE13,IF(AE18=100,($C$21*AE18*$B$2)-SUM($C$23:AD23),IF(AE18&gt;AD19,((AE18-AD19+1)*$B$2*$C$21),IF(AE18&gt;=AD19,$C$21*$B$2))),0)</f>
        <v>0</v>
      </c>
      <c r="AF23" s="268" t="b">
        <f>IF('Hoja De Calculo'!AG13&gt;='Hoja De Calculo'!AF13,IF(AF18=100,($C$21*AF18*$B$2)-SUM($C$23:AE23),IF(AF18&gt;AE19,((AF18-AE19+1)*$B$2*$C$21),IF(AF18&gt;=AE19,$C$21*$B$2))),0)</f>
        <v>0</v>
      </c>
      <c r="AG23" s="268" t="b">
        <f>IF('Hoja De Calculo'!AH13&gt;='Hoja De Calculo'!AG13,IF(AG18=100,($C$21*AG18*$B$2)-SUM($C$23:AF23),IF(AG18&gt;AF19,((AG18-AF19+1)*$B$2*$C$21),IF(AG18&gt;=AF19,$C$21*$B$2))),0)</f>
        <v>0</v>
      </c>
      <c r="AH23" s="268" t="b">
        <f>IF('Hoja De Calculo'!AI13&gt;='Hoja De Calculo'!AH13,IF(AH18=100,($C$21*AH18*$B$2)-SUM($C$23:AG23),IF(AH18&gt;AG19,((AH18-AG19+1)*$B$2*$C$21),IF(AH18&gt;=AG19,$C$21*$B$2))),0)</f>
        <v>0</v>
      </c>
      <c r="AI23" s="268" t="b">
        <f>IF('Hoja De Calculo'!AJ13&gt;='Hoja De Calculo'!AI13,IF(AI18=100,($C$21*AI18*$B$2)-SUM($C$23:AH23),IF(AI18&gt;AH19,((AI18-AH19+1)*$B$2*$C$21),IF(AI18&gt;=AH19,$C$21*$B$2))),0)</f>
        <v>0</v>
      </c>
      <c r="AJ23" s="268" t="b">
        <f>IF('Hoja De Calculo'!AK13&gt;='Hoja De Calculo'!AJ13,IF(AJ18=100,($C$21*AJ18*$B$2)-SUM($C$23:AI23),IF(AJ18&gt;AI19,((AJ18-AI19+1)*$B$2*$C$21),IF(AJ18&gt;=AI19,$C$21*$B$2))),0)</f>
        <v>0</v>
      </c>
      <c r="AK23" s="268" t="b">
        <f>IF('Hoja De Calculo'!AL13&gt;='Hoja De Calculo'!AK13,IF(AK18=100,($C$21*AK18*$B$2)-SUM($C$23:AJ23),IF(AK18&gt;AJ19,((AK18-AJ19+1)*$B$2*$C$21),IF(AK18&gt;=AJ19,$C$21*$B$2))),0)</f>
        <v>0</v>
      </c>
      <c r="AL23" s="268" t="b">
        <f>IF('Hoja De Calculo'!AM13&gt;='Hoja De Calculo'!AL13,IF(AL18=100,($C$21*AL18*$B$2)-SUM($C$23:AK23),IF(AL18&gt;AK19,((AL18-AK19+1)*$B$2*$C$21),IF(AL18&gt;=AK19,$C$21*$B$2))),0)</f>
        <v>0</v>
      </c>
      <c r="AM23" s="268" t="b">
        <f>IF('Hoja De Calculo'!AN13&gt;='Hoja De Calculo'!AM13,IF(AM18=100,($C$21*AM18*$B$2)-SUM($C$23:AL23),IF(AM18&gt;AL19,((AM18-AL19+1)*$B$2*$C$21),IF(AM18&gt;=AL19,$C$21*$B$2))),0)</f>
        <v>0</v>
      </c>
      <c r="AN23" s="268" t="b">
        <f>IF('Hoja De Calculo'!AO13&gt;='Hoja De Calculo'!AN13,IF(AN18=100,($C$21*AN18*$B$2)-SUM($C$23:AM23),IF(AN18&gt;AM19,((AN18-AM19+1)*$B$2*$C$21),IF(AN18&gt;=AM19,$C$21*$B$2))),0)</f>
        <v>0</v>
      </c>
      <c r="AO23" s="268" t="b">
        <f>IF('Hoja De Calculo'!AP13&gt;='Hoja De Calculo'!AO13,IF(AO18=100,($C$21*AO18*$B$2)-SUM($C$23:AN23),IF(AO18&gt;AN19,((AO18-AN19+1)*$B$2*$C$21),IF(AO18&gt;=AN19,$C$21*$B$2))),0)</f>
        <v>0</v>
      </c>
      <c r="AP23" s="268" t="b">
        <f>IF('Hoja De Calculo'!AQ13&gt;='Hoja De Calculo'!AP13,IF(AP18=100,($C$21*AP18*$B$2)-SUM($C$23:AO23),IF(AP18&gt;AO19,((AP18-AO19+1)*$B$2*$C$21),IF(AP18&gt;=AO19,$C$21*$B$2))),0)</f>
        <v>0</v>
      </c>
      <c r="AQ23" s="268" t="b">
        <f>IF('Hoja De Calculo'!AR13&gt;='Hoja De Calculo'!AQ13,IF(AQ18=100,($C$21*AQ18*$B$2)-SUM($C$23:AP23),IF(AQ18&gt;AP19,((AQ18-AP19+1)*$B$2*$C$21),IF(AQ18&gt;=AP19,$C$21*$B$2))),0)</f>
        <v>0</v>
      </c>
      <c r="AR23" s="268" t="b">
        <f>IF('Hoja De Calculo'!AS13&gt;='Hoja De Calculo'!AR13,IF(AR18=100,($C$21*AR18*$B$2)-SUM($C$23:AQ23),IF(AR18&gt;AQ19,((AR18-AQ19+1)*$B$2*$C$21),IF(AR18&gt;=AQ19,$C$21*$B$2))),0)</f>
        <v>0</v>
      </c>
      <c r="AS23" s="268" t="b">
        <f>IF('Hoja De Calculo'!AT13&gt;='Hoja De Calculo'!AS13,IF(AS18=100,($C$21*AS18*$B$2)-SUM($C$23:AR23),IF(AS18&gt;AR19,((AS18-AR19+1)*$B$2*$C$21),IF(AS18&gt;=AR19,$C$21*$B$2))),0)</f>
        <v>0</v>
      </c>
      <c r="AT23" s="268" t="b">
        <f>IF('Hoja De Calculo'!AU13&gt;='Hoja De Calculo'!AT13,IF(AT18=100,($C$21*AT18*$B$2)-SUM($C$23:AS23),IF(AT18&gt;AS19,((AT18-AS19+1)*$B$2*$C$21),IF(AT18&gt;=AS19,$C$21*$B$2))),0)</f>
        <v>0</v>
      </c>
      <c r="AU23" s="268" t="b">
        <f>IF('Hoja De Calculo'!AV13&gt;='Hoja De Calculo'!AU13,IF(AU18=100,($C$21*AU18*$B$2)-SUM($C$23:AT23),IF(AU18&gt;AT19,((AU18-AT19+1)*$B$2*$C$21),IF(AU18&gt;=AT19,$C$21*$B$2))),0)</f>
        <v>0</v>
      </c>
      <c r="AV23" s="268" t="b">
        <f>IF('Hoja De Calculo'!AW13&gt;='Hoja De Calculo'!AV13,IF(AV18=100,($C$21*AV18*$B$2)-SUM($C$23:AU23),IF(AV18&gt;AU19,((AV18-AU19+1)*$B$2*$C$21),IF(AV18&gt;=AU19,$C$21*$B$2))),0)</f>
        <v>0</v>
      </c>
      <c r="AW23" s="268" t="b">
        <f>IF('Hoja De Calculo'!AX13&gt;='Hoja De Calculo'!AW13,IF(AW18=100,($C$21*AW18*$B$2)-SUM($C$23:AV23),IF(AW18&gt;AV19,((AW18-AV19+1)*$B$2*$C$21),IF(AW18&gt;=AV19,$C$21*$B$2))),0)</f>
        <v>0</v>
      </c>
      <c r="AX23" s="268" t="b">
        <f>IF('Hoja De Calculo'!AY13&gt;='Hoja De Calculo'!AX13,IF(AX18=100,($C$21*AX18*$B$2)-SUM($C$23:AW23),IF(AX18&gt;AW19,((AX18-AW19+1)*$B$2*$C$21),IF(AX18&gt;=AW19,$C$21*$B$2))),0)</f>
        <v>0</v>
      </c>
      <c r="AY23" s="268" t="b">
        <f>IF('Hoja De Calculo'!AZ13&gt;='Hoja De Calculo'!AY13,IF(AY18=100,($C$21*AY18*$B$2)-SUM($C$23:AX23),IF(AY18&gt;AX19,((AY18-AX19+1)*$B$2*$C$21),IF(AY18&gt;=AX19,$C$21*$B$2))),0)</f>
        <v>0</v>
      </c>
      <c r="AZ23" s="268" t="b">
        <f>IF('Hoja De Calculo'!BA13&gt;='Hoja De Calculo'!AZ13,IF(AZ18=100,($C$21*AZ18*$B$2)-SUM($C$23:AY23),IF(AZ18&gt;AY19,((AZ18-AY19+1)*$B$2*$C$21),IF(AZ18&gt;=AY19,$C$21*$B$2))),0)</f>
        <v>0</v>
      </c>
      <c r="BA23" s="268" t="b">
        <f>IF('Hoja De Calculo'!BB13&gt;='Hoja De Calculo'!BA13,IF(BA18=100,($C$21*BA18*$B$2)-SUM($C$23:AZ23),IF(BA18&gt;AZ19,((BA18-AZ19+1)*$B$2*$C$21),IF(BA18&gt;=AZ19,$C$21*$B$2))),0)</f>
        <v>0</v>
      </c>
      <c r="BB23" s="268" t="b">
        <f>IF('Hoja De Calculo'!BC13&gt;='Hoja De Calculo'!BB13,IF(BB18=100,($C$21*BB18*$B$2)-SUM($C$23:BA23),IF(BB18&gt;BA19,((BB18-BA19+1)*$B$2*$C$21),IF(BB18&gt;=BA19,$C$21*$B$2))),0)</f>
        <v>0</v>
      </c>
      <c r="BC23" s="268" t="b">
        <f>IF('Hoja De Calculo'!BD13&gt;='Hoja De Calculo'!BC13,IF(BC18=100,($C$21*BC18*$B$2)-SUM($C$23:BB23),IF(BC18&gt;BB19,((BC18-BB19+1)*$B$2*$C$21),IF(BC18&gt;=BB19,$C$21*$B$2))),0)</f>
        <v>0</v>
      </c>
      <c r="BD23" s="268" t="b">
        <f>IF('Hoja De Calculo'!BE13&gt;='Hoja De Calculo'!BD13,IF(BD18=100,($C$21*BD18*$B$2)-SUM($C$23:BC23),IF(BD18&gt;BC19,((BD18-BC19+1)*$B$2*$C$21),IF(BD18&gt;=BC19,$C$21*$B$2))),0)</f>
        <v>0</v>
      </c>
      <c r="BE23" s="268" t="b">
        <f>IF('Hoja De Calculo'!BF13&gt;='Hoja De Calculo'!BE13,IF(BE18=100,($C$21*BE18*$B$2)-SUM($C$23:BD23),IF(BE18&gt;BD19,((BE18-BD19+1)*$B$2*$C$21),IF(BE18&gt;=BD19,$C$21*$B$2))),0)</f>
        <v>0</v>
      </c>
      <c r="BF23" s="268" t="b">
        <f>IF('Hoja De Calculo'!BG13&gt;='Hoja De Calculo'!BF13,IF(BF18=100,($C$21*BF18*$B$2)-SUM($C$23:BE23),IF(BF18&gt;BE19,((BF18-BE19+1)*$B$2*$C$21),IF(BF18&gt;=BE19,$C$21*$B$2))),0)</f>
        <v>0</v>
      </c>
      <c r="BG23" s="268" t="b">
        <f>IF('Hoja De Calculo'!BH13&gt;='Hoja De Calculo'!BG13,IF(BG18=100,($C$21*BG18*$B$2)-SUM($C$23:BF23),IF(BG18&gt;BF19,((BG18-BF19+1)*$B$2*$C$21),IF(BG18&gt;=BF19,$C$21*$B$2))),0)</f>
        <v>0</v>
      </c>
      <c r="BH23" s="268" t="b">
        <f>IF('Hoja De Calculo'!BI13&gt;='Hoja De Calculo'!BH13,IF(BH18=100,($C$21*BH18*$B$2)-SUM($C$23:BG23),IF(BH18&gt;BG19,((BH18-BG19+1)*$B$2*$C$21),IF(BH18&gt;=BG19,$C$21*$B$2))),0)</f>
        <v>0</v>
      </c>
      <c r="BI23" s="268" t="b">
        <f>IF('Hoja De Calculo'!BJ13&gt;='Hoja De Calculo'!BI13,IF(BI18=100,($C$21*BI18*$B$2)-SUM($C$23:BH23),IF(BI18&gt;BH19,((BI18-BH19+1)*$B$2*$C$21),IF(BI18&gt;=BH19,$C$21*$B$2))),0)</f>
        <v>0</v>
      </c>
      <c r="BJ23" s="268" t="b">
        <f>IF('Hoja De Calculo'!BK13&gt;='Hoja De Calculo'!BJ13,IF(BJ18=100,($C$21*BJ18*$B$2)-SUM($C$23:BI23),IF(BJ18&gt;BI19,((BJ18-BI19+1)*$B$2*$C$21),IF(BJ18&gt;=BI19,$C$21*$B$2))),0)</f>
        <v>0</v>
      </c>
      <c r="BK23" s="268" t="b">
        <f>IF('Hoja De Calculo'!BL13&gt;='Hoja De Calculo'!BK13,IF(BK18=100,($C$21*BK18*$B$2)-SUM($C$23:BJ23),IF(BK18&gt;BJ19,((BK18-BJ19+1)*$B$2*$C$21),IF(BK18&gt;=BJ19,$C$21*$B$2))),0)</f>
        <v>0</v>
      </c>
      <c r="BL23" s="268" t="b">
        <f>IF('Hoja De Calculo'!BM13&gt;='Hoja De Calculo'!BL13,IF(BL18=100,($C$21*BL18*$B$2)-SUM($C$23:BK23),IF(BL18&gt;BK19,((BL18-BK19+1)*$B$2*$C$21),IF(BL18&gt;=BK19,$C$21*$B$2))),0)</f>
        <v>0</v>
      </c>
      <c r="BM23" s="268" t="b">
        <f>IF('Hoja De Calculo'!BN13&gt;='Hoja De Calculo'!BM13,IF(BM18=100,($C$21*BM18*$B$2)-SUM($C$23:BL23),IF(BM18&gt;BL19,((BM18-BL19+1)*$B$2*$C$21),IF(BM18&gt;=BL19,$C$21*$B$2))),0)</f>
        <v>0</v>
      </c>
      <c r="BN23" s="268" t="b">
        <f>IF('Hoja De Calculo'!BO13&gt;='Hoja De Calculo'!BN13,IF(BN18=100,($C$21*BN18*$B$2)-SUM($C$23:BM23),IF(BN18&gt;BM19,((BN18-BM19+1)*$B$2*$C$21),IF(BN18&gt;=BM19,$C$21*$B$2))),0)</f>
        <v>0</v>
      </c>
      <c r="BO23" s="268" t="b">
        <f>IF('Hoja De Calculo'!BP13&gt;='Hoja De Calculo'!BO13,IF(BO18=100,($C$21*BO18*$B$2)-SUM($C$23:BN23),IF(BO18&gt;BN19,((BO18-BN19+1)*$B$2*$C$21),IF(BO18&gt;=BN19,$C$21*$B$2))),0)</f>
        <v>0</v>
      </c>
      <c r="BP23" s="268" t="b">
        <f>IF('Hoja De Calculo'!BQ13&gt;='Hoja De Calculo'!BP13,IF(BP18=100,($C$21*BP18*$B$2)-SUM($C$23:BO23),IF(BP18&gt;BO19,((BP18-BO19+1)*$B$2*$C$21),IF(BP18&gt;=BO19,$C$21*$B$2))),0)</f>
        <v>0</v>
      </c>
      <c r="BQ23" s="268" t="b">
        <f>IF('Hoja De Calculo'!BR13&gt;='Hoja De Calculo'!BQ13,IF(BQ18=100,($C$21*BQ18*$B$2)-SUM($C$23:BP23),IF(BQ18&gt;BP19,((BQ18-BP19+1)*$B$2*$C$21),IF(BQ18&gt;=BP19,$C$21*$B$2))),0)</f>
        <v>0</v>
      </c>
      <c r="BR23" s="268" t="b">
        <f>IF('Hoja De Calculo'!BS13&gt;='Hoja De Calculo'!BR13,IF(BR18=100,($C$21*BR18*$B$2)-SUM($C$23:BQ23),IF(BR18&gt;BQ19,((BR18-BQ19+1)*$B$2*$C$21),IF(BR18&gt;=BQ19,$C$21*$B$2))),0)</f>
        <v>0</v>
      </c>
      <c r="BS23" s="268" t="b">
        <f>IF('Hoja De Calculo'!BT13&gt;='Hoja De Calculo'!BS13,IF(BS18=100,($C$21*BS18*$B$2)-SUM($C$23:BR23),IF(BS18&gt;BR19,((BS18-BR19+1)*$B$2*$C$21),IF(BS18&gt;=BR19,$C$21*$B$2))),0)</f>
        <v>0</v>
      </c>
      <c r="BT23" s="268" t="b">
        <f>IF('Hoja De Calculo'!BU13&gt;='Hoja De Calculo'!BT13,IF(BT18=100,($C$21*BT18*$B$2)-SUM($C$23:BS23),IF(BT18&gt;BS19,((BT18-BS19+1)*$B$2*$C$21),IF(BT18&gt;=BS19,$C$21*$B$2))),0)</f>
        <v>0</v>
      </c>
      <c r="BU23" s="268" t="b">
        <f>IF('Hoja De Calculo'!BV13&gt;='Hoja De Calculo'!BU13,IF(BU18=100,($C$21*BU18*$B$2)-SUM($C$23:BT23),IF(BU18&gt;BT19,((BU18-BT19+1)*$B$2*$C$21),IF(BU18&gt;=BT19,$C$21*$B$2))),0)</f>
        <v>0</v>
      </c>
      <c r="BV23" s="268" t="b">
        <f>IF('Hoja De Calculo'!BW13&gt;='Hoja De Calculo'!BV13,IF(BV18=100,($C$21*BV18*$B$2)-SUM($C$23:BU23),IF(BV18&gt;BU19,((BV18-BU19+1)*$B$2*$C$21),IF(BV18&gt;=BU19,$C$21*$B$2))),0)</f>
        <v>0</v>
      </c>
      <c r="BW23" s="268" t="b">
        <f>IF('Hoja De Calculo'!BX13&gt;='Hoja De Calculo'!BW13,IF(BW18=100,($C$21*BW18*$B$2)-SUM($C$23:BV23),IF(BW18&gt;BV19,((BW18-BV19+1)*$B$2*$C$21),IF(BW18&gt;=BV19,$C$21*$B$2))),0)</f>
        <v>0</v>
      </c>
      <c r="BX23" s="268" t="b">
        <f>IF('Hoja De Calculo'!BY13&gt;='Hoja De Calculo'!BX13,IF(BX18=100,($C$21*BX18*$B$2)-SUM($C$23:BW23),IF(BX18&gt;BW19,((BX18-BW19+1)*$B$2*$C$21),IF(BX18&gt;=BW19,$C$21*$B$2))),0)</f>
        <v>0</v>
      </c>
      <c r="BY23" s="268" t="b">
        <f>IF('Hoja De Calculo'!BZ13&gt;='Hoja De Calculo'!BY13,IF(BY18=100,($C$21*BY18*$B$2)-SUM($C$23:BX23),IF(BY18&gt;BX19,((BY18-BX19+1)*$B$2*$C$21),IF(BY18&gt;=BX19,$C$21*$B$2))),0)</f>
        <v>0</v>
      </c>
      <c r="BZ23" s="268" t="b">
        <f>IF('Hoja De Calculo'!CA13&gt;='Hoja De Calculo'!BZ13,IF(BZ18=100,($C$21*BZ18*$B$2)-SUM($C$23:BY23),IF(BZ18&gt;BY19,((BZ18-BY19+1)*$B$2*$C$21),IF(BZ18&gt;=BY19,$C$21*$B$2))),0)</f>
        <v>0</v>
      </c>
      <c r="CA23" s="268" t="b">
        <f>IF('Hoja De Calculo'!CB13&gt;='Hoja De Calculo'!CA13,IF(CA18=100,($C$21*CA18*$B$2)-SUM($C$23:BZ23),IF(CA18&gt;BZ19,((CA18-BZ19+1)*$B$2*$C$21),IF(CA18&gt;=BZ19,$C$21*$B$2))),0)</f>
        <v>0</v>
      </c>
      <c r="CB23" s="268" t="b">
        <f>IF('Hoja De Calculo'!CC13&gt;='Hoja De Calculo'!CB13,IF(CB18=100,($C$21*CB18*$B$2)-SUM($C$23:CA23),IF(CB18&gt;CA19,((CB18-CA19+1)*$B$2*$C$21),IF(CB18&gt;=CA19,$C$21*$B$2))),0)</f>
        <v>0</v>
      </c>
      <c r="CC23" s="268" t="b">
        <f>IF('Hoja De Calculo'!CD13&gt;='Hoja De Calculo'!CC13,IF(CC18=100,($C$21*CC18*$B$2)-SUM($C$23:CB23),IF(CC18&gt;CB19,((CC18-CB19+1)*$B$2*$C$21),IF(CC18&gt;=CB19,$C$21*$B$2))),0)</f>
        <v>0</v>
      </c>
      <c r="CD23" s="268" t="b">
        <f>IF('Hoja De Calculo'!CE13&gt;='Hoja De Calculo'!CD13,IF(CD18=100,($C$21*CD18*$B$2)-SUM($C$23:CC23),IF(CD18&gt;CC19,((CD18-CC19+1)*$B$2*$C$21),IF(CD18&gt;=CC19,$C$21*$B$2))),0)</f>
        <v>0</v>
      </c>
      <c r="CE23" s="268" t="b">
        <f>IF('Hoja De Calculo'!CF13&gt;='Hoja De Calculo'!CE13,IF(CE18=100,($C$21*CE18*$B$2)-SUM($C$23:CD23),IF(CE18&gt;CD19,((CE18-CD19+1)*$B$2*$C$21),IF(CE18&gt;=CD19,$C$21*$B$2))),0)</f>
        <v>0</v>
      </c>
      <c r="CF23" s="268" t="b">
        <f>IF('Hoja De Calculo'!CG13&gt;='Hoja De Calculo'!CF13,IF(CF18=100,($C$21*CF18*$B$2)-SUM($C$23:CE23),IF(CF18&gt;CE19,((CF18-CE19+1)*$B$2*$C$21),IF(CF18&gt;=CE19,$C$21*$B$2))),0)</f>
        <v>0</v>
      </c>
      <c r="CG23" s="268" t="b">
        <f>IF('Hoja De Calculo'!CH13&gt;='Hoja De Calculo'!CG13,IF(CG18=100,($C$21*CG18*$B$2)-SUM($C$23:CF23),IF(CG18&gt;CF19,((CG18-CF19+1)*$B$2*$C$21),IF(CG18&gt;=CF19,$C$21*$B$2))),0)</f>
        <v>0</v>
      </c>
      <c r="CH23" s="268" t="b">
        <f>IF('Hoja De Calculo'!CI13&gt;='Hoja De Calculo'!CH13,IF(CH18=100,($C$21*CH18*$B$2)-SUM($C$23:CG23),IF(CH18&gt;CG19,((CH18-CG19+1)*$B$2*$C$21),IF(CH18&gt;=CG19,$C$21*$B$2))),0)</f>
        <v>0</v>
      </c>
      <c r="CI23" s="268" t="b">
        <f>IF('Hoja De Calculo'!CJ13&gt;='Hoja De Calculo'!CI13,IF(CI18=100,($C$21*CI18*$B$2)-SUM($C$23:CH23),IF(CI18&gt;CH19,((CI18-CH19+1)*$B$2*$C$21),IF(CI18&gt;=CH19,$C$21*$B$2))),0)</f>
        <v>0</v>
      </c>
      <c r="CJ23" s="268" t="b">
        <f>IF('Hoja De Calculo'!CK13&gt;='Hoja De Calculo'!CJ13,IF(CJ18=100,($C$21*CJ18*$B$2)-SUM($C$23:CI23),IF(CJ18&gt;CI19,((CJ18-CI19+1)*$B$2*$C$21),IF(CJ18&gt;=CI19,$C$21*$B$2))),0)</f>
        <v>0</v>
      </c>
      <c r="CK23" s="268" t="b">
        <f>IF('Hoja De Calculo'!CL13&gt;='Hoja De Calculo'!CK13,IF(CK18=100,($C$21*CK18*$B$2)-SUM($C$23:CJ23),IF(CK18&gt;CJ19,((CK18-CJ19+1)*$B$2*$C$21),IF(CK18&gt;=CJ19,$C$21*$B$2))),0)</f>
        <v>0</v>
      </c>
      <c r="CL23" s="268" t="b">
        <f>IF('Hoja De Calculo'!CM13&gt;='Hoja De Calculo'!CL13,IF(CL18=100,($C$21*CL18*$B$2)-SUM($C$23:CK23),IF(CL18&gt;CK19,((CL18-CK19+1)*$B$2*$C$21),IF(CL18&gt;=CK19,$C$21*$B$2))),0)</f>
        <v>0</v>
      </c>
      <c r="CM23" s="268" t="b">
        <f>IF('Hoja De Calculo'!CN13&gt;='Hoja De Calculo'!CM13,IF(CM18=100,($C$21*CM18*$B$2)-SUM($C$23:CL23),IF(CM18&gt;CL19,((CM18-CL19+1)*$B$2*$C$21),IF(CM18&gt;=CL19,$C$21*$B$2))),0)</f>
        <v>0</v>
      </c>
      <c r="CN23" s="268" t="b">
        <f>IF('Hoja De Calculo'!CO13&gt;='Hoja De Calculo'!CN13,IF(CN18=100,($C$21*CN18*$B$2)-SUM($C$23:CM23),IF(CN18&gt;CM19,((CN18-CM19+1)*$B$2*$C$21),IF(CN18&gt;=CM19,$C$21*$B$2))),0)</f>
        <v>0</v>
      </c>
      <c r="CO23" s="268" t="b">
        <f>IF('Hoja De Calculo'!CP13&gt;='Hoja De Calculo'!CO13,IF(CO18=100,($C$21*CO18*$B$2)-SUM($C$23:CN23),IF(CO18&gt;CN19,((CO18-CN19+1)*$B$2*$C$21),IF(CO18&gt;=CN19,$C$21*$B$2))),0)</f>
        <v>0</v>
      </c>
      <c r="CP23" s="268" t="b">
        <f>IF('Hoja De Calculo'!CQ13&gt;='Hoja De Calculo'!CP13,IF(CP18=100,($C$21*CP18*$B$2)-SUM($C$23:CO23),IF(CP18&gt;CO19,((CP18-CO19+1)*$B$2*$C$21),IF(CP18&gt;=CO19,$C$21*$B$2))),0)</f>
        <v>0</v>
      </c>
      <c r="CQ23" s="268" t="b">
        <f>IF('Hoja De Calculo'!CR13&gt;='Hoja De Calculo'!CQ13,IF(CQ18=100,($C$21*CQ18*$B$2)-SUM($C$23:CP23),IF(CQ18&gt;CP19,((CQ18-CP19+1)*$B$2*$C$21),IF(CQ18&gt;=CP19,$C$21*$B$2))),0)</f>
        <v>0</v>
      </c>
      <c r="CR23" s="268" t="b">
        <f>IF('Hoja De Calculo'!CS13&gt;='Hoja De Calculo'!CR13,IF(CR18=100,($C$21*CR18*$B$2)-SUM($C$23:CQ23),IF(CR18&gt;CQ19,((CR18-CQ19+1)*$B$2*$C$21),IF(CR18&gt;=CQ19,$C$21*$B$2))),0)</f>
        <v>0</v>
      </c>
      <c r="CS23" s="268" t="b">
        <f>IF('Hoja De Calculo'!CT13&gt;='Hoja De Calculo'!CS13,IF(CS18=100,($C$21*CS18*$B$2)-SUM($C$23:CR23),IF(CS18&gt;CR19,((CS18-CR19+1)*$B$2*$C$21),IF(CS18&gt;=CR19,$C$21*$B$2))),0)</f>
        <v>0</v>
      </c>
      <c r="CT23" s="268" t="b">
        <f>IF('Hoja De Calculo'!CU13&gt;='Hoja De Calculo'!CT13,IF(CT18=100,($C$21*CT18*$B$2)-SUM($C$23:CS23),IF(CT18&gt;CS19,((CT18-CS19+1)*$B$2*$C$21),IF(CT18&gt;=CS19,$C$21*$B$2))),0)</f>
        <v>0</v>
      </c>
      <c r="CU23" s="268" t="b">
        <f>IF('Hoja De Calculo'!CV13&gt;='Hoja De Calculo'!CU13,IF(CU18=100,($C$21*CU18*$B$2)-SUM($C$23:CT23),IF(CU18&gt;CT19,((CU18-CT19+1)*$B$2*$C$21),IF(CU18&gt;=CT19,$C$21*$B$2))),0)</f>
        <v>0</v>
      </c>
      <c r="CV23" s="268" t="b">
        <f>IF('Hoja De Calculo'!CW13&gt;='Hoja De Calculo'!CV13,IF(CV18=100,($C$21*CV18*$B$2)-SUM($C$23:CU23),IF(CV18&gt;CU19,((CV18-CU19+1)*$B$2*$C$21),IF(CV18&gt;=CU19,$C$21*$B$2))),0)</f>
        <v>0</v>
      </c>
      <c r="CW23" s="268" t="b">
        <f>IF('Hoja De Calculo'!CX13&gt;='Hoja De Calculo'!CW13,IF(CW18=100,($C$21*CW18*$B$2)-SUM($C$23:CV23),IF(CW18&gt;CV19,((CW18-CV19+1)*$B$2*$C$21),IF(CW18&gt;=CV19,$C$21*$B$2))),0)</f>
        <v>0</v>
      </c>
    </row>
    <row r="24" spans="1:101" x14ac:dyDescent="0.3">
      <c r="A24" t="s">
        <v>161</v>
      </c>
      <c r="B24" s="267"/>
      <c r="C24" s="274"/>
      <c r="D24" s="275">
        <f>($D$21*$B$2*(D19+(IF(D19=100,0,1))))</f>
        <v>328420</v>
      </c>
      <c r="E24" s="275">
        <f>IF('Hoja De Calculo'!F13&gt;='Hoja De Calculo'!E13,IF(E18=100,($D$21*E18*$B$2)-SUM($D$24:D24),IF(E18&gt;D19,((E18-D19+1)*$B$2*$D$21),IF(E18&gt;=D19,$D$21*$B$2))),0)</f>
        <v>0</v>
      </c>
      <c r="F24" s="275" t="b">
        <f>IF('Hoja De Calculo'!G13&gt;='Hoja De Calculo'!F13,IF(F18=100,($D$21*F18*$B$2)-SUM($D$24:E24),IF(F18&gt;E19,((F18-E19+1)*$B$2*$D$21),IF(F18&gt;=E19,$D$21*$B$2))),0)</f>
        <v>0</v>
      </c>
      <c r="G24" s="275" t="b">
        <f>IF('Hoja De Calculo'!H13&gt;='Hoja De Calculo'!G13,IF(G18=100,($D$21*G18*$B$2)-SUM($D$24:F24),IF(G18&gt;F19,((G18-F19+1)*$B$2*$D$21),IF(G18&gt;=F19,$D$21*$B$2))),0)</f>
        <v>0</v>
      </c>
      <c r="H24" s="275" t="b">
        <f>IF('Hoja De Calculo'!I13&gt;='Hoja De Calculo'!H13,IF(H18=100,($D$21*H18*$B$2)-SUM($D$24:G24),IF(H18&gt;G19,((H18-G19+1)*$B$2*$D$21),IF(H18&gt;=G19,$D$21*$B$2))),0)</f>
        <v>0</v>
      </c>
      <c r="I24" s="275" t="b">
        <f>IF('Hoja De Calculo'!J13&gt;='Hoja De Calculo'!I13,IF(I18=100,($D$21*I18*$B$2)-SUM($D$24:H24),IF(I18&gt;H19,((I18-H19+1)*$B$2*$D$21),IF(I18&gt;=H19,$D$21*$B$2))),0)</f>
        <v>0</v>
      </c>
      <c r="J24" s="275" t="b">
        <f>IF('Hoja De Calculo'!K13&gt;='Hoja De Calculo'!J13,IF(J18=100,($D$21*J18*$B$2)-SUM($D$24:I24),IF(J18&gt;I19,((J18-I19+1)*$B$2*$D$21),IF(J18&gt;=I19,$D$21*$B$2))),0)</f>
        <v>0</v>
      </c>
      <c r="K24" s="275" t="b">
        <f>IF('Hoja De Calculo'!L13&gt;='Hoja De Calculo'!K13,IF(K18=100,($D$21*K18*$B$2)-SUM($D$24:J24),IF(K18&gt;J19,((K18-J19+1)*$B$2*$D$21),IF(K18&gt;=J19,$D$21*$B$2))),0)</f>
        <v>0</v>
      </c>
      <c r="L24" s="275" t="b">
        <f>IF('Hoja De Calculo'!M13&gt;='Hoja De Calculo'!L13,IF(L18=100,($D$21*L18*$B$2)-SUM($D$24:K24),IF(L18&gt;K19,((L18-K19+1)*$B$2*$D$21),IF(L18&gt;=K19,$D$21*$B$2))),0)</f>
        <v>0</v>
      </c>
      <c r="M24" s="275" t="b">
        <f>IF('Hoja De Calculo'!N13&gt;='Hoja De Calculo'!M13,IF(M18=100,($D$21*M18*$B$2)-SUM($D$24:L24),IF(M18&gt;L19,((M18-L19+1)*$B$2*$D$21),IF(M18&gt;=L19,$D$21*$B$2))),0)</f>
        <v>0</v>
      </c>
      <c r="N24" s="275" t="b">
        <f>IF('Hoja De Calculo'!O13&gt;='Hoja De Calculo'!N13,IF(N18=100,($D$21*N18*$B$2)-SUM($D$24:M24),IF(N18&gt;M19,((N18-M19+1)*$B$2*$D$21),IF(N18&gt;=M19,$D$21*$B$2))),0)</f>
        <v>0</v>
      </c>
      <c r="O24" s="275" t="b">
        <f>IF('Hoja De Calculo'!P13&gt;='Hoja De Calculo'!O13,IF(O18=100,($D$21*O18*$B$2)-SUM($D$24:N24),IF(O18&gt;N19,((O18-N19+1)*$B$2*$D$21),IF(O18&gt;=N19,$D$21*$B$2))),0)</f>
        <v>0</v>
      </c>
      <c r="P24" s="275" t="b">
        <f>IF('Hoja De Calculo'!Q13&gt;='Hoja De Calculo'!P13,IF(P18=100,($D$21*P18*$B$2)-SUM($D$24:O24),IF(P18&gt;O19,((P18-O19+1)*$B$2*$D$21),IF(P18&gt;=O19,$D$21*$B$2))),0)</f>
        <v>0</v>
      </c>
      <c r="Q24" s="275" t="b">
        <f>IF('Hoja De Calculo'!R13&gt;='Hoja De Calculo'!Q13,IF(Q18=100,($D$21*Q18*$B$2)-SUM($D$24:P24),IF(Q18&gt;P19,((Q18-P19+1)*$B$2*$D$21),IF(Q18&gt;=P19,$D$21*$B$2))),0)</f>
        <v>0</v>
      </c>
      <c r="R24" s="275" t="b">
        <f>IF('Hoja De Calculo'!S13&gt;='Hoja De Calculo'!R13,IF(R18=100,($D$21*R18*$B$2)-SUM($D$24:Q24),IF(R18&gt;Q19,((R18-Q19+1)*$B$2*$D$21),IF(R18&gt;=Q19,$D$21*$B$2))),0)</f>
        <v>0</v>
      </c>
      <c r="S24" s="275" t="b">
        <f>IF('Hoja De Calculo'!T13&gt;='Hoja De Calculo'!S13,IF(S18=100,($D$21*S18*$B$2)-SUM($D$24:R24),IF(S18&gt;R19,((S18-R19+1)*$B$2*$D$21),IF(S18&gt;=R19,$D$21*$B$2))),0)</f>
        <v>0</v>
      </c>
      <c r="T24" s="275" t="b">
        <f>IF('Hoja De Calculo'!U13&gt;='Hoja De Calculo'!T13,IF(T18=100,($D$21*T18*$B$2)-SUM($D$24:S24),IF(T18&gt;S19,((T18-S19+1)*$B$2*$D$21),IF(T18&gt;=S19,$D$21*$B$2))),0)</f>
        <v>0</v>
      </c>
      <c r="U24" s="275" t="b">
        <f>IF('Hoja De Calculo'!V13&gt;='Hoja De Calculo'!U13,IF(U18=100,($D$21*U18*$B$2)-SUM($D$24:T24),IF(U18&gt;T19,((U18-T19+1)*$B$2*$D$21),IF(U18&gt;=T19,$D$21*$B$2))),0)</f>
        <v>0</v>
      </c>
      <c r="V24" s="275" t="b">
        <f>IF('Hoja De Calculo'!W13&gt;='Hoja De Calculo'!V13,IF(V18=100,($D$21*V18*$B$2)-SUM($D$24:U24),IF(V18&gt;U19,((V18-U19+1)*$B$2*$D$21),IF(V18&gt;=U19,$D$21*$B$2))),0)</f>
        <v>0</v>
      </c>
      <c r="W24" s="275" t="b">
        <f>IF('Hoja De Calculo'!X13&gt;='Hoja De Calculo'!W13,IF(W18=100,($D$21*W18*$B$2)-SUM($D$24:V24),IF(W18&gt;V19,((W18-V19+1)*$B$2*$D$21),IF(W18&gt;=V19,$D$21*$B$2))),0)</f>
        <v>0</v>
      </c>
      <c r="X24" s="275" t="b">
        <f>IF('Hoja De Calculo'!Y13&gt;='Hoja De Calculo'!X13,IF(X18=100,($D$21*X18*$B$2)-SUM($D$24:W24),IF(X18&gt;W19,((X18-W19+1)*$B$2*$D$21),IF(X18&gt;=W19,$D$21*$B$2))),0)</f>
        <v>0</v>
      </c>
      <c r="Y24" s="275" t="b">
        <f>IF('Hoja De Calculo'!Z13&gt;='Hoja De Calculo'!Y13,IF(Y18=100,($D$21*Y18*$B$2)-SUM($D$24:X24),IF(Y18&gt;X19,((Y18-X19+1)*$B$2*$D$21),IF(Y18&gt;=X19,$D$21*$B$2))),0)</f>
        <v>0</v>
      </c>
      <c r="Z24" s="275" t="b">
        <f>IF('Hoja De Calculo'!AA13&gt;='Hoja De Calculo'!Z13,IF(Z18=100,($D$21*Z18*$B$2)-SUM($D$24:Y24),IF(Z18&gt;Y19,((Z18-Y19+1)*$B$2*$D$21),IF(Z18&gt;=Y19,$D$21*$B$2))),0)</f>
        <v>0</v>
      </c>
      <c r="AA24" s="275" t="b">
        <f>IF('Hoja De Calculo'!AB13&gt;='Hoja De Calculo'!AA13,IF(AA18=100,($D$21*AA18*$B$2)-SUM($D$24:Z24),IF(AA18&gt;Z19,((AA18-Z19+1)*$B$2*$D$21),IF(AA18&gt;=Z19,$D$21*$B$2))),0)</f>
        <v>0</v>
      </c>
      <c r="AB24" s="275" t="b">
        <f>IF('Hoja De Calculo'!AC13&gt;='Hoja De Calculo'!AB13,IF(AB18=100,($D$21*AB18*$B$2)-SUM($D$24:AA24),IF(AB18&gt;AA19,((AB18-AA19+1)*$B$2*$D$21),IF(AB18&gt;=AA19,$D$21*$B$2))),0)</f>
        <v>0</v>
      </c>
      <c r="AC24" s="275" t="b">
        <f>IF('Hoja De Calculo'!AD13&gt;='Hoja De Calculo'!AC13,IF(AC18=100,($D$21*AC18*$B$2)-SUM($D$24:AB24),IF(AC18&gt;AB19,((AC18-AB19+1)*$B$2*$D$21),IF(AC18&gt;=AB19,$D$21*$B$2))),0)</f>
        <v>0</v>
      </c>
      <c r="AD24" s="275" t="b">
        <f>IF('Hoja De Calculo'!AE13&gt;='Hoja De Calculo'!AD13,IF(AD18=100,($D$21*AD18*$B$2)-SUM($D$24:AC24),IF(AD18&gt;AC19,((AD18-AC19+1)*$B$2*$D$21),IF(AD18&gt;=AC19,$D$21*$B$2))),0)</f>
        <v>0</v>
      </c>
      <c r="AE24" s="275" t="b">
        <f>IF('Hoja De Calculo'!AF13&gt;='Hoja De Calculo'!AE13,IF(AE18=100,($D$21*AE18*$B$2)-SUM($D$24:AD24),IF(AE18&gt;AD19,((AE18-AD19+1)*$B$2*$D$21),IF(AE18&gt;=AD19,$D$21*$B$2))),0)</f>
        <v>0</v>
      </c>
      <c r="AF24" s="275" t="b">
        <f>IF('Hoja De Calculo'!AG13&gt;='Hoja De Calculo'!AF13,IF(AF18=100,($D$21*AF18*$B$2)-SUM($D$24:AE24),IF(AF18&gt;AE19,((AF18-AE19+1)*$B$2*$D$21),IF(AF18&gt;=AE19,$D$21*$B$2))),0)</f>
        <v>0</v>
      </c>
      <c r="AG24" s="275" t="b">
        <f>IF('Hoja De Calculo'!AH13&gt;='Hoja De Calculo'!AG13,IF(AG18=100,($D$21*AG18*$B$2)-SUM($D$24:AF24),IF(AG18&gt;AF19,((AG18-AF19+1)*$B$2*$D$21),IF(AG18&gt;=AF19,$D$21*$B$2))),0)</f>
        <v>0</v>
      </c>
      <c r="AH24" s="275" t="b">
        <f>IF('Hoja De Calculo'!AI13&gt;='Hoja De Calculo'!AH13,IF(AH18=100,($D$21*AH18*$B$2)-SUM($D$24:AG24),IF(AH18&gt;AG19,((AH18-AG19+1)*$B$2*$D$21),IF(AH18&gt;=AG19,$D$21*$B$2))),0)</f>
        <v>0</v>
      </c>
      <c r="AI24" s="275" t="b">
        <f>IF('Hoja De Calculo'!AJ13&gt;='Hoja De Calculo'!AI13,IF(AI18=100,($D$21*AI18*$B$2)-SUM($D$24:AH24),IF(AI18&gt;AH19,((AI18-AH19+1)*$B$2*$D$21),IF(AI18&gt;=AH19,$D$21*$B$2))),0)</f>
        <v>0</v>
      </c>
      <c r="AJ24" s="275" t="b">
        <f>IF('Hoja De Calculo'!AK13&gt;='Hoja De Calculo'!AJ13,IF(AJ18=100,($D$21*AJ18*$B$2)-SUM($D$24:AI24),IF(AJ18&gt;AI19,((AJ18-AI19+1)*$B$2*$D$21),IF(AJ18&gt;=AI19,$D$21*$B$2))),0)</f>
        <v>0</v>
      </c>
      <c r="AK24" s="275" t="b">
        <f>IF('Hoja De Calculo'!AL13&gt;='Hoja De Calculo'!AK13,IF(AK18=100,($D$21*AK18*$B$2)-SUM($D$24:AJ24),IF(AK18&gt;AJ19,((AK18-AJ19+1)*$B$2*$D$21),IF(AK18&gt;=AJ19,$D$21*$B$2))),0)</f>
        <v>0</v>
      </c>
      <c r="AL24" s="275" t="b">
        <f>IF('Hoja De Calculo'!AM13&gt;='Hoja De Calculo'!AL13,IF(AL18=100,($D$21*AL18*$B$2)-SUM($D$24:AK24),IF(AL18&gt;AK19,((AL18-AK19+1)*$B$2*$D$21),IF(AL18&gt;=AK19,$D$21*$B$2))),0)</f>
        <v>0</v>
      </c>
      <c r="AM24" s="275" t="b">
        <f>IF('Hoja De Calculo'!AN13&gt;='Hoja De Calculo'!AM13,IF(AM18=100,($D$21*AM18*$B$2)-SUM($D$24:AL24),IF(AM18&gt;AL19,((AM18-AL19+1)*$B$2*$D$21),IF(AM18&gt;=AL19,$D$21*$B$2))),0)</f>
        <v>0</v>
      </c>
      <c r="AN24" s="275" t="b">
        <f>IF('Hoja De Calculo'!AO13&gt;='Hoja De Calculo'!AN13,IF(AN18=100,($D$21*AN18*$B$2)-SUM($D$24:AM24),IF(AN18&gt;AM19,((AN18-AM19+1)*$B$2*$D$21),IF(AN18&gt;=AM19,$D$21*$B$2))),0)</f>
        <v>0</v>
      </c>
      <c r="AO24" s="275" t="b">
        <f>IF('Hoja De Calculo'!AP13&gt;='Hoja De Calculo'!AO13,IF(AO18=100,($D$21*AO18*$B$2)-SUM($D$24:AN24),IF(AO18&gt;AN19,((AO18-AN19+1)*$B$2*$D$21),IF(AO18&gt;=AN19,$D$21*$B$2))),0)</f>
        <v>0</v>
      </c>
      <c r="AP24" s="275" t="b">
        <f>IF('Hoja De Calculo'!AQ13&gt;='Hoja De Calculo'!AP13,IF(AP18=100,($D$21*AP18*$B$2)-SUM($D$24:AO24),IF(AP18&gt;AO19,((AP18-AO19+1)*$B$2*$D$21),IF(AP18&gt;=AO19,$D$21*$B$2))),0)</f>
        <v>0</v>
      </c>
      <c r="AQ24" s="275" t="b">
        <f>IF('Hoja De Calculo'!AR13&gt;='Hoja De Calculo'!AQ13,IF(AQ18=100,($D$21*AQ18*$B$2)-SUM($D$24:AP24),IF(AQ18&gt;AP19,((AQ18-AP19+1)*$B$2*$D$21),IF(AQ18&gt;=AP19,$D$21*$B$2))),0)</f>
        <v>0</v>
      </c>
      <c r="AR24" s="275" t="b">
        <f>IF('Hoja De Calculo'!AS13&gt;='Hoja De Calculo'!AR13,IF(AR18=100,($D$21*AR18*$B$2)-SUM($D$24:AQ24),IF(AR18&gt;AQ19,((AR18-AQ19+1)*$B$2*$D$21),IF(AR18&gt;=AQ19,$D$21*$B$2))),0)</f>
        <v>0</v>
      </c>
      <c r="AS24" s="275" t="b">
        <f>IF('Hoja De Calculo'!AT13&gt;='Hoja De Calculo'!AS13,IF(AS18=100,($D$21*AS18*$B$2)-SUM($D$24:AR24),IF(AS18&gt;AR19,((AS18-AR19+1)*$B$2*$D$21),IF(AS18&gt;=AR19,$D$21*$B$2))),0)</f>
        <v>0</v>
      </c>
      <c r="AT24" s="275" t="b">
        <f>IF('Hoja De Calculo'!AU13&gt;='Hoja De Calculo'!AT13,IF(AT18=100,($D$21*AT18*$B$2)-SUM($D$24:AS24),IF(AT18&gt;AS19,((AT18-AS19+1)*$B$2*$D$21),IF(AT18&gt;=AS19,$D$21*$B$2))),0)</f>
        <v>0</v>
      </c>
      <c r="AU24" s="275" t="b">
        <f>IF('Hoja De Calculo'!AV13&gt;='Hoja De Calculo'!AU13,IF(AU18=100,($D$21*AU18*$B$2)-SUM($D$24:AT24),IF(AU18&gt;AT19,((AU18-AT19+1)*$B$2*$D$21),IF(AU18&gt;=AT19,$D$21*$B$2))),0)</f>
        <v>0</v>
      </c>
      <c r="AV24" s="275" t="b">
        <f>IF('Hoja De Calculo'!AW13&gt;='Hoja De Calculo'!AV13,IF(AV18=100,($D$21*AV18*$B$2)-SUM($D$24:AU24),IF(AV18&gt;AU19,((AV18-AU19+1)*$B$2*$D$21),IF(AV18&gt;=AU19,$D$21*$B$2))),0)</f>
        <v>0</v>
      </c>
      <c r="AW24" s="275" t="b">
        <f>IF('Hoja De Calculo'!AX13&gt;='Hoja De Calculo'!AW13,IF(AW18=100,($D$21*AW18*$B$2)-SUM($D$24:AV24),IF(AW18&gt;AV19,((AW18-AV19+1)*$B$2*$D$21),IF(AW18&gt;=AV19,$D$21*$B$2))),0)</f>
        <v>0</v>
      </c>
      <c r="AX24" s="275" t="b">
        <f>IF('Hoja De Calculo'!AY13&gt;='Hoja De Calculo'!AX13,IF(AX18=100,($D$21*AX18*$B$2)-SUM($D$24:AW24),IF(AX18&gt;AW19,((AX18-AW19+1)*$B$2*$D$21),IF(AX18&gt;=AW19,$D$21*$B$2))),0)</f>
        <v>0</v>
      </c>
      <c r="AY24" s="275" t="b">
        <f>IF('Hoja De Calculo'!AZ13&gt;='Hoja De Calculo'!AY13,IF(AY18=100,($D$21*AY18*$B$2)-SUM($D$24:AX24),IF(AY18&gt;AX19,((AY18-AX19+1)*$B$2*$D$21),IF(AY18&gt;=AX19,$D$21*$B$2))),0)</f>
        <v>0</v>
      </c>
      <c r="AZ24" s="275" t="b">
        <f>IF('Hoja De Calculo'!BA13&gt;='Hoja De Calculo'!AZ13,IF(AZ18=100,($D$21*AZ18*$B$2)-SUM($D$24:AY24),IF(AZ18&gt;AY19,((AZ18-AY19+1)*$B$2*$D$21),IF(AZ18&gt;=AY19,$D$21*$B$2))),0)</f>
        <v>0</v>
      </c>
      <c r="BA24" s="275" t="b">
        <f>IF('Hoja De Calculo'!BB13&gt;='Hoja De Calculo'!BA13,IF(BA18=100,($D$21*BA18*$B$2)-SUM($D$24:AZ24),IF(BA18&gt;AZ19,((BA18-AZ19+1)*$B$2*$D$21),IF(BA18&gt;=AZ19,$D$21*$B$2))),0)</f>
        <v>0</v>
      </c>
      <c r="BB24" s="275" t="b">
        <f>IF('Hoja De Calculo'!BC13&gt;='Hoja De Calculo'!BB13,IF(BB18=100,($D$21*BB18*$B$2)-SUM($D$24:BA24),IF(BB18&gt;BA19,((BB18-BA19+1)*$B$2*$D$21),IF(BB18&gt;=BA19,$D$21*$B$2))),0)</f>
        <v>0</v>
      </c>
      <c r="BC24" s="275" t="b">
        <f>IF('Hoja De Calculo'!BD13&gt;='Hoja De Calculo'!BC13,IF(BC18=100,($D$21*BC18*$B$2)-SUM($D$24:BB24),IF(BC18&gt;BB19,((BC18-BB19+1)*$B$2*$D$21),IF(BC18&gt;=BB19,$D$21*$B$2))),0)</f>
        <v>0</v>
      </c>
      <c r="BD24" s="275" t="b">
        <f>IF('Hoja De Calculo'!BE13&gt;='Hoja De Calculo'!BD13,IF(BD18=100,($D$21*BD18*$B$2)-SUM($D$24:BC24),IF(BD18&gt;BC19,((BD18-BC19+1)*$B$2*$D$21),IF(BD18&gt;=BC19,$D$21*$B$2))),0)</f>
        <v>0</v>
      </c>
      <c r="BE24" s="275" t="b">
        <f>IF('Hoja De Calculo'!BF13&gt;='Hoja De Calculo'!BE13,IF(BE18=100,($D$21*BE18*$B$2)-SUM($D$24:BD24),IF(BE18&gt;BD19,((BE18-BD19+1)*$B$2*$D$21),IF(BE18&gt;=BD19,$D$21*$B$2))),0)</f>
        <v>0</v>
      </c>
      <c r="BF24" s="275" t="b">
        <f>IF('Hoja De Calculo'!BG13&gt;='Hoja De Calculo'!BF13,IF(BF18=100,($D$21*BF18*$B$2)-SUM($D$24:BE24),IF(BF18&gt;BE19,((BF18-BE19+1)*$B$2*$D$21),IF(BF18&gt;=BE19,$D$21*$B$2))),0)</f>
        <v>0</v>
      </c>
      <c r="BG24" s="275" t="b">
        <f>IF('Hoja De Calculo'!BH13&gt;='Hoja De Calculo'!BG13,IF(BG18=100,($D$21*BG18*$B$2)-SUM($D$24:BF24),IF(BG18&gt;BF19,((BG18-BF19+1)*$B$2*$D$21),IF(BG18&gt;=BF19,$D$21*$B$2))),0)</f>
        <v>0</v>
      </c>
      <c r="BH24" s="275" t="b">
        <f>IF('Hoja De Calculo'!BI13&gt;='Hoja De Calculo'!BH13,IF(BH18=100,($D$21*BH18*$B$2)-SUM($D$24:BG24),IF(BH18&gt;BG19,((BH18-BG19+1)*$B$2*$D$21),IF(BH18&gt;=BG19,$D$21*$B$2))),0)</f>
        <v>0</v>
      </c>
      <c r="BI24" s="275" t="b">
        <f>IF('Hoja De Calculo'!BJ13&gt;='Hoja De Calculo'!BI13,IF(BI18=100,($D$21*BI18*$B$2)-SUM($D$24:BH24),IF(BI18&gt;BH19,((BI18-BH19+1)*$B$2*$D$21),IF(BI18&gt;=BH19,$D$21*$B$2))),0)</f>
        <v>0</v>
      </c>
      <c r="BJ24" s="275" t="b">
        <f>IF('Hoja De Calculo'!BK13&gt;='Hoja De Calculo'!BJ13,IF(BJ18=100,($D$21*BJ18*$B$2)-SUM($D$24:BI24),IF(BJ18&gt;BI19,((BJ18-BI19+1)*$B$2*$D$21),IF(BJ18&gt;=BI19,$D$21*$B$2))),0)</f>
        <v>0</v>
      </c>
      <c r="BK24" s="275" t="b">
        <f>IF('Hoja De Calculo'!BL13&gt;='Hoja De Calculo'!BK13,IF(BK18=100,($D$21*BK18*$B$2)-SUM($D$24:BJ24),IF(BK18&gt;BJ19,((BK18-BJ19+1)*$B$2*$D$21),IF(BK18&gt;=BJ19,$D$21*$B$2))),0)</f>
        <v>0</v>
      </c>
      <c r="BL24" s="275" t="b">
        <f>IF('Hoja De Calculo'!BM13&gt;='Hoja De Calculo'!BL13,IF(BL18=100,($D$21*BL18*$B$2)-SUM($D$24:BK24),IF(BL18&gt;BK19,((BL18-BK19+1)*$B$2*$D$21),IF(BL18&gt;=BK19,$D$21*$B$2))),0)</f>
        <v>0</v>
      </c>
      <c r="BM24" s="275" t="b">
        <f>IF('Hoja De Calculo'!BN13&gt;='Hoja De Calculo'!BM13,IF(BM18=100,($D$21*BM18*$B$2)-SUM($D$24:BL24),IF(BM18&gt;BL19,((BM18-BL19+1)*$B$2*$D$21),IF(BM18&gt;=BL19,$D$21*$B$2))),0)</f>
        <v>0</v>
      </c>
      <c r="BN24" s="275" t="b">
        <f>IF('Hoja De Calculo'!BO13&gt;='Hoja De Calculo'!BN13,IF(BN18=100,($D$21*BN18*$B$2)-SUM($D$24:BM24),IF(BN18&gt;BM19,((BN18-BM19+1)*$B$2*$D$21),IF(BN18&gt;=BM19,$D$21*$B$2))),0)</f>
        <v>0</v>
      </c>
      <c r="BO24" s="275" t="b">
        <f>IF('Hoja De Calculo'!BP13&gt;='Hoja De Calculo'!BO13,IF(BO18=100,($D$21*BO18*$B$2)-SUM($D$24:BN24),IF(BO18&gt;BN19,((BO18-BN19+1)*$B$2*$D$21),IF(BO18&gt;=BN19,$D$21*$B$2))),0)</f>
        <v>0</v>
      </c>
      <c r="BP24" s="275" t="b">
        <f>IF('Hoja De Calculo'!BQ13&gt;='Hoja De Calculo'!BP13,IF(BP18=100,($D$21*BP18*$B$2)-SUM($D$24:BO24),IF(BP18&gt;BO19,((BP18-BO19+1)*$B$2*$D$21),IF(BP18&gt;=BO19,$D$21*$B$2))),0)</f>
        <v>0</v>
      </c>
      <c r="BQ24" s="275" t="b">
        <f>IF('Hoja De Calculo'!BR13&gt;='Hoja De Calculo'!BQ13,IF(BQ18=100,($D$21*BQ18*$B$2)-SUM($D$24:BP24),IF(BQ18&gt;BP19,((BQ18-BP19+1)*$B$2*$D$21),IF(BQ18&gt;=BP19,$D$21*$B$2))),0)</f>
        <v>0</v>
      </c>
      <c r="BR24" s="275" t="b">
        <f>IF('Hoja De Calculo'!BS13&gt;='Hoja De Calculo'!BR13,IF(BR18=100,($D$21*BR18*$B$2)-SUM($D$24:BQ24),IF(BR18&gt;BQ19,((BR18-BQ19+1)*$B$2*$D$21),IF(BR18&gt;=BQ19,$D$21*$B$2))),0)</f>
        <v>0</v>
      </c>
      <c r="BS24" s="275" t="b">
        <f>IF('Hoja De Calculo'!BT13&gt;='Hoja De Calculo'!BS13,IF(BS18=100,($D$21*BS18*$B$2)-SUM($D$24:BR24),IF(BS18&gt;BR19,((BS18-BR19+1)*$B$2*$D$21),IF(BS18&gt;=BR19,$D$21*$B$2))),0)</f>
        <v>0</v>
      </c>
      <c r="BT24" s="275" t="b">
        <f>IF('Hoja De Calculo'!BU13&gt;='Hoja De Calculo'!BT13,IF(BT18=100,($D$21*BT18*$B$2)-SUM($D$24:BS24),IF(BT18&gt;BS19,((BT18-BS19+1)*$B$2*$D$21),IF(BT18&gt;=BS19,$D$21*$B$2))),0)</f>
        <v>0</v>
      </c>
      <c r="BU24" s="275" t="b">
        <f>IF('Hoja De Calculo'!BV13&gt;='Hoja De Calculo'!BU13,IF(BU18=100,($D$21*BU18*$B$2)-SUM($D$24:BT24),IF(BU18&gt;BT19,((BU18-BT19+1)*$B$2*$D$21),IF(BU18&gt;=BT19,$D$21*$B$2))),0)</f>
        <v>0</v>
      </c>
      <c r="BV24" s="275" t="b">
        <f>IF('Hoja De Calculo'!BW13&gt;='Hoja De Calculo'!BV13,IF(BV18=100,($D$21*BV18*$B$2)-SUM($D$24:BU24),IF(BV18&gt;BU19,((BV18-BU19+1)*$B$2*$D$21),IF(BV18&gt;=BU19,$D$21*$B$2))),0)</f>
        <v>0</v>
      </c>
      <c r="BW24" s="275" t="b">
        <f>IF('Hoja De Calculo'!BX13&gt;='Hoja De Calculo'!BW13,IF(BW18=100,($D$21*BW18*$B$2)-SUM($D$24:BV24),IF(BW18&gt;BV19,((BW18-BV19+1)*$B$2*$D$21),IF(BW18&gt;=BV19,$D$21*$B$2))),0)</f>
        <v>0</v>
      </c>
      <c r="BX24" s="275" t="b">
        <f>IF('Hoja De Calculo'!BY13&gt;='Hoja De Calculo'!BX13,IF(BX18=100,($D$21*BX18*$B$2)-SUM($D$24:BW24),IF(BX18&gt;BW19,((BX18-BW19+1)*$B$2*$D$21),IF(BX18&gt;=BW19,$D$21*$B$2))),0)</f>
        <v>0</v>
      </c>
      <c r="BY24" s="275" t="b">
        <f>IF('Hoja De Calculo'!BZ13&gt;='Hoja De Calculo'!BY13,IF(BY18=100,($D$21*BY18*$B$2)-SUM($D$24:BX24),IF(BY18&gt;BX19,((BY18-BX19+1)*$B$2*$D$21),IF(BY18&gt;=BX19,$D$21*$B$2))),0)</f>
        <v>0</v>
      </c>
      <c r="BZ24" s="275" t="b">
        <f>IF('Hoja De Calculo'!CA13&gt;='Hoja De Calculo'!BZ13,IF(BZ18=100,($D$21*BZ18*$B$2)-SUM($D$24:BY24),IF(BZ18&gt;BY19,((BZ18-BY19+1)*$B$2*$D$21),IF(BZ18&gt;=BY19,$D$21*$B$2))),0)</f>
        <v>0</v>
      </c>
      <c r="CA24" s="275" t="b">
        <f>IF('Hoja De Calculo'!CB13&gt;='Hoja De Calculo'!CA13,IF(CA18=100,($D$21*CA18*$B$2)-SUM($D$24:BZ24),IF(CA18&gt;BZ19,((CA18-BZ19+1)*$B$2*$D$21),IF(CA18&gt;=BZ19,$D$21*$B$2))),0)</f>
        <v>0</v>
      </c>
      <c r="CB24" s="275" t="b">
        <f>IF('Hoja De Calculo'!CC13&gt;='Hoja De Calculo'!CB13,IF(CB18=100,($D$21*CB18*$B$2)-SUM($D$24:CA24),IF(CB18&gt;CA19,((CB18-CA19+1)*$B$2*$D$21),IF(CB18&gt;=CA19,$D$21*$B$2))),0)</f>
        <v>0</v>
      </c>
      <c r="CC24" s="275" t="b">
        <f>IF('Hoja De Calculo'!CD13&gt;='Hoja De Calculo'!CC13,IF(CC18=100,($D$21*CC18*$B$2)-SUM($D$24:CB24),IF(CC18&gt;CB19,((CC18-CB19+1)*$B$2*$D$21),IF(CC18&gt;=CB19,$D$21*$B$2))),0)</f>
        <v>0</v>
      </c>
      <c r="CD24" s="275" t="b">
        <f>IF('Hoja De Calculo'!CE13&gt;='Hoja De Calculo'!CD13,IF(CD18=100,($D$21*CD18*$B$2)-SUM($D$24:CC24),IF(CD18&gt;CC19,((CD18-CC19+1)*$B$2*$D$21),IF(CD18&gt;=CC19,$D$21*$B$2))),0)</f>
        <v>0</v>
      </c>
      <c r="CE24" s="275" t="b">
        <f>IF('Hoja De Calculo'!CF13&gt;='Hoja De Calculo'!CE13,IF(CE18=100,($D$21*CE18*$B$2)-SUM($D$24:CD24),IF(CE18&gt;CD19,((CE18-CD19+1)*$B$2*$D$21),IF(CE18&gt;=CD19,$D$21*$B$2))),0)</f>
        <v>0</v>
      </c>
      <c r="CF24" s="275" t="b">
        <f>IF('Hoja De Calculo'!CG13&gt;='Hoja De Calculo'!CF13,IF(CF18=100,($D$21*CF18*$B$2)-SUM($D$24:CE24),IF(CF18&gt;CE19,((CF18-CE19+1)*$B$2*$D$21),IF(CF18&gt;=CE19,$D$21*$B$2))),0)</f>
        <v>0</v>
      </c>
      <c r="CG24" s="275" t="b">
        <f>IF('Hoja De Calculo'!CH13&gt;='Hoja De Calculo'!CG13,IF(CG18=100,($D$21*CG18*$B$2)-SUM($D$24:CF24),IF(CG18&gt;CF19,((CG18-CF19+1)*$B$2*$D$21),IF(CG18&gt;=CF19,$D$21*$B$2))),0)</f>
        <v>0</v>
      </c>
      <c r="CH24" s="275" t="b">
        <f>IF('Hoja De Calculo'!CI13&gt;='Hoja De Calculo'!CH13,IF(CH18=100,($D$21*CH18*$B$2)-SUM($D$24:CG24),IF(CH18&gt;CG19,((CH18-CG19+1)*$B$2*$D$21),IF(CH18&gt;=CG19,$D$21*$B$2))),0)</f>
        <v>0</v>
      </c>
      <c r="CI24" s="275" t="b">
        <f>IF('Hoja De Calculo'!CJ13&gt;='Hoja De Calculo'!CI13,IF(CI18=100,($D$21*CI18*$B$2)-SUM($D$24:CH24),IF(CI18&gt;CH19,((CI18-CH19+1)*$B$2*$D$21),IF(CI18&gt;=CH19,$D$21*$B$2))),0)</f>
        <v>0</v>
      </c>
      <c r="CJ24" s="275" t="b">
        <f>IF('Hoja De Calculo'!CK13&gt;='Hoja De Calculo'!CJ13,IF(CJ18=100,($D$21*CJ18*$B$2)-SUM($D$24:CI24),IF(CJ18&gt;CI19,((CJ18-CI19+1)*$B$2*$D$21),IF(CJ18&gt;=CI19,$D$21*$B$2))),0)</f>
        <v>0</v>
      </c>
      <c r="CK24" s="275" t="b">
        <f>IF('Hoja De Calculo'!CL13&gt;='Hoja De Calculo'!CK13,IF(CK18=100,($D$21*CK18*$B$2)-SUM($D$24:CJ24),IF(CK18&gt;CJ19,((CK18-CJ19+1)*$B$2*$D$21),IF(CK18&gt;=CJ19,$D$21*$B$2))),0)</f>
        <v>0</v>
      </c>
      <c r="CL24" s="275" t="b">
        <f>IF('Hoja De Calculo'!CM13&gt;='Hoja De Calculo'!CL13,IF(CL18=100,($D$21*CL18*$B$2)-SUM($D$24:CK24),IF(CL18&gt;CK19,((CL18-CK19+1)*$B$2*$D$21),IF(CL18&gt;=CK19,$D$21*$B$2))),0)</f>
        <v>0</v>
      </c>
      <c r="CM24" s="275" t="b">
        <f>IF('Hoja De Calculo'!CN13&gt;='Hoja De Calculo'!CM13,IF(CM18=100,($D$21*CM18*$B$2)-SUM($D$24:CL24),IF(CM18&gt;CL19,((CM18-CL19+1)*$B$2*$D$21),IF(CM18&gt;=CL19,$D$21*$B$2))),0)</f>
        <v>0</v>
      </c>
      <c r="CN24" s="275" t="b">
        <f>IF('Hoja De Calculo'!CO13&gt;='Hoja De Calculo'!CN13,IF(CN18=100,($D$21*CN18*$B$2)-SUM($D$24:CM24),IF(CN18&gt;CM19,((CN18-CM19+1)*$B$2*$D$21),IF(CN18&gt;=CM19,$D$21*$B$2))),0)</f>
        <v>0</v>
      </c>
      <c r="CO24" s="275" t="b">
        <f>IF('Hoja De Calculo'!CP13&gt;='Hoja De Calculo'!CO13,IF(CO18=100,($D$21*CO18*$B$2)-SUM($D$24:CN24),IF(CO18&gt;CN19,((CO18-CN19+1)*$B$2*$D$21),IF(CO18&gt;=CN19,$D$21*$B$2))),0)</f>
        <v>0</v>
      </c>
      <c r="CP24" s="275" t="b">
        <f>IF('Hoja De Calculo'!CQ13&gt;='Hoja De Calculo'!CP13,IF(CP18=100,($D$21*CP18*$B$2)-SUM($D$24:CO24),IF(CP18&gt;CO19,((CP18-CO19+1)*$B$2*$D$21),IF(CP18&gt;=CO19,$D$21*$B$2))),0)</f>
        <v>0</v>
      </c>
      <c r="CQ24" s="275" t="b">
        <f>IF('Hoja De Calculo'!CR13&gt;='Hoja De Calculo'!CQ13,IF(CQ18=100,($D$21*CQ18*$B$2)-SUM($D$24:CP24),IF(CQ18&gt;CP19,((CQ18-CP19+1)*$B$2*$D$21),IF(CQ18&gt;=CP19,$D$21*$B$2))),0)</f>
        <v>0</v>
      </c>
      <c r="CR24" s="275" t="b">
        <f>IF('Hoja De Calculo'!CS13&gt;='Hoja De Calculo'!CR13,IF(CR18=100,($D$21*CR18*$B$2)-SUM($D$24:CQ24),IF(CR18&gt;CQ19,((CR18-CQ19+1)*$B$2*$D$21),IF(CR18&gt;=CQ19,$D$21*$B$2))),0)</f>
        <v>0</v>
      </c>
      <c r="CS24" s="275" t="b">
        <f>IF('Hoja De Calculo'!CT13&gt;='Hoja De Calculo'!CS13,IF(CS18=100,($D$21*CS18*$B$2)-SUM($D$24:CR24),IF(CS18&gt;CR19,((CS18-CR19+1)*$B$2*$D$21),IF(CS18&gt;=CR19,$D$21*$B$2))),0)</f>
        <v>0</v>
      </c>
      <c r="CT24" s="275" t="b">
        <f>IF('Hoja De Calculo'!CU13&gt;='Hoja De Calculo'!CT13,IF(CT18=100,($D$21*CT18*$B$2)-SUM($D$24:CS24),IF(CT18&gt;CS19,((CT18-CS19+1)*$B$2*$D$21),IF(CT18&gt;=CS19,$D$21*$B$2))),0)</f>
        <v>0</v>
      </c>
      <c r="CU24" s="275" t="b">
        <f>IF('Hoja De Calculo'!CV13&gt;='Hoja De Calculo'!CU13,IF(CU18=100,($D$21*CU18*$B$2)-SUM($D$24:CT24),IF(CU18&gt;CT19,((CU18-CT19+1)*$B$2*$D$21),IF(CU18&gt;=CT19,$D$21*$B$2))),0)</f>
        <v>0</v>
      </c>
      <c r="CV24" s="275" t="b">
        <f>IF('Hoja De Calculo'!CW13&gt;='Hoja De Calculo'!CV13,IF(CV18=100,($D$21*CV18*$B$2)-SUM($D$24:CU24),IF(CV18&gt;CU19,((CV18-CU19+1)*$B$2*$D$21),IF(CV18&gt;=CU19,$D$21*$B$2))),0)</f>
        <v>0</v>
      </c>
      <c r="CW24" s="275" t="b">
        <f>IF('Hoja De Calculo'!CX13&gt;='Hoja De Calculo'!CW13,IF(CW18=100,($D$21*CW18*$B$2)-SUM($D$24:CV24),IF(CW18&gt;CV19,((CW18-CV19+1)*$B$2*$D$21),IF(CW18&gt;=CV19,$D$21*$B$2))),0)</f>
        <v>0</v>
      </c>
    </row>
    <row r="25" spans="1:101" x14ac:dyDescent="0.3">
      <c r="A25" t="s">
        <v>162</v>
      </c>
      <c r="B25" s="267"/>
      <c r="C25" s="274"/>
      <c r="D25" s="274"/>
      <c r="E25" s="281">
        <f>(E$21*$B$2*(E$19+(IF(E$19=100,0,1))))</f>
        <v>0</v>
      </c>
      <c r="F25" s="281" t="b">
        <f>IF('Hoja De Calculo'!G13&gt;='Hoja De Calculo'!F13,IF(F18=100,($E$21*F18*$B$2)-SUM($E$25:E25),IF(F18&gt;E19,((F18-E19+1)*$B$2*$E$21),IF(F18&gt;=E19,$E$21*$B$2))),0)</f>
        <v>0</v>
      </c>
      <c r="G25" s="281" t="b">
        <f>IF('Hoja De Calculo'!H13&gt;='Hoja De Calculo'!G13,IF(G18=100,($E$21*G18*$B$2)-SUM($E$25:F25),IF(G18&gt;F19,((G18-F19+1)*$B$2*$E$21),IF(G18&gt;=F19,$E$21*$B$2))),0)</f>
        <v>0</v>
      </c>
      <c r="H25" s="281" t="b">
        <f>IF('Hoja De Calculo'!I13&gt;='Hoja De Calculo'!H13,IF(H18=100,($E$21*H18*$B$2)-SUM($E$25:G25),IF(H18&gt;G19,((H18-G19+1)*$B$2*$E$21),IF(H18&gt;=G19,$E$21*$B$2))),0)</f>
        <v>0</v>
      </c>
      <c r="I25" s="281" t="b">
        <f>IF('Hoja De Calculo'!J13&gt;='Hoja De Calculo'!I13,IF(I18=100,($E$21*I18*$B$2)-SUM($E$25:H25),IF(I18&gt;H19,((I18-H19+1)*$B$2*$E$21),IF(I18&gt;=H19,$E$21*$B$2))),0)</f>
        <v>0</v>
      </c>
      <c r="J25" s="281" t="b">
        <f>IF('Hoja De Calculo'!K13&gt;='Hoja De Calculo'!J13,IF(J18=100,($E$21*J18*$B$2)-SUM($E$25:I25),IF(J18&gt;I19,((J18-I19+1)*$B$2*$E$21),IF(J18&gt;=I19,$E$21*$B$2))),0)</f>
        <v>0</v>
      </c>
      <c r="K25" s="281" t="b">
        <f>IF('Hoja De Calculo'!L13&gt;='Hoja De Calculo'!K13,IF(K18=100,($E$21*K18*$B$2)-SUM($E$25:J25),IF(K18&gt;J19,((K18-J19+1)*$B$2*$E$21),IF(K18&gt;=J19,$E$21*$B$2))),0)</f>
        <v>0</v>
      </c>
      <c r="L25" s="281" t="b">
        <f>IF('Hoja De Calculo'!M13&gt;='Hoja De Calculo'!L13,IF(L18=100,($E$21*L18*$B$2)-SUM($E$25:K25),IF(L18&gt;K19,((L18-K19+1)*$B$2*$E$21),IF(L18&gt;=K19,$E$21*$B$2))),0)</f>
        <v>0</v>
      </c>
      <c r="M25" s="281" t="b">
        <f>IF('Hoja De Calculo'!N13&gt;='Hoja De Calculo'!M13,IF(M18=100,($E$21*M18*$B$2)-SUM($E$25:L25),IF(M18&gt;L19,((M18-L19+1)*$B$2*$E$21),IF(M18&gt;=L19,$E$21*$B$2))),0)</f>
        <v>0</v>
      </c>
      <c r="N25" s="281" t="b">
        <f>IF('Hoja De Calculo'!O13&gt;='Hoja De Calculo'!N13,IF(N18=100,($E$21*N18*$B$2)-SUM($E$25:M25),IF(N18&gt;M19,((N18-M19+1)*$B$2*$E$21),IF(N18&gt;=M19,$E$21*$B$2))),0)</f>
        <v>0</v>
      </c>
      <c r="O25" s="281" t="b">
        <f>IF('Hoja De Calculo'!P13&gt;='Hoja De Calculo'!O13,IF(O18=100,($E$21*O18*$B$2)-SUM($E$25:N25),IF(O18&gt;N19,((O18-N19+1)*$B$2*$E$21),IF(O18&gt;=N19,$E$21*$B$2))),0)</f>
        <v>0</v>
      </c>
      <c r="P25" s="281" t="b">
        <f>IF('Hoja De Calculo'!Q13&gt;='Hoja De Calculo'!P13,IF(P18=100,($E$21*P18*$B$2)-SUM($E$25:O25),IF(P18&gt;O19,((P18-O19+1)*$B$2*$E$21),IF(P18&gt;=O19,$E$21*$B$2))),0)</f>
        <v>0</v>
      </c>
      <c r="Q25" s="281" t="b">
        <f>IF('Hoja De Calculo'!R13&gt;='Hoja De Calculo'!Q13,IF(Q18=100,($E$21*Q18*$B$2)-SUM($E$25:P25),IF(Q18&gt;P19,((Q18-P19+1)*$B$2*$E$21),IF(Q18&gt;=P19,$E$21*$B$2))),0)</f>
        <v>0</v>
      </c>
      <c r="R25" s="281" t="b">
        <f>IF('Hoja De Calculo'!S13&gt;='Hoja De Calculo'!R13,IF(R18=100,($E$21*R18*$B$2)-SUM($E$25:Q25),IF(R18&gt;Q19,((R18-Q19+1)*$B$2*$E$21),IF(R18&gt;=Q19,$E$21*$B$2))),0)</f>
        <v>0</v>
      </c>
      <c r="S25" s="281" t="b">
        <f>IF('Hoja De Calculo'!T13&gt;='Hoja De Calculo'!S13,IF(S18=100,($E$21*S18*$B$2)-SUM($E$25:R25),IF(S18&gt;R19,((S18-R19+1)*$B$2*$E$21),IF(S18&gt;=R19,$E$21*$B$2))),0)</f>
        <v>0</v>
      </c>
      <c r="T25" s="281" t="b">
        <f>IF('Hoja De Calculo'!U13&gt;='Hoja De Calculo'!T13,IF(T18=100,($E$21*T18*$B$2)-SUM($E$25:S25),IF(T18&gt;S19,((T18-S19+1)*$B$2*$E$21),IF(T18&gt;=S19,$E$21*$B$2))),0)</f>
        <v>0</v>
      </c>
      <c r="U25" s="281" t="b">
        <f>IF('Hoja De Calculo'!V13&gt;='Hoja De Calculo'!U13,IF(U18=100,($E$21*U18*$B$2)-SUM($E$25:T25),IF(U18&gt;T19,((U18-T19+1)*$B$2*$E$21),IF(U18&gt;=T19,$E$21*$B$2))),0)</f>
        <v>0</v>
      </c>
      <c r="V25" s="281" t="b">
        <f>IF('Hoja De Calculo'!W13&gt;='Hoja De Calculo'!V13,IF(V18=100,($E$21*V18*$B$2)-SUM($E$25:U25),IF(V18&gt;U19,((V18-U19+1)*$B$2*$E$21),IF(V18&gt;=U19,$E$21*$B$2))),0)</f>
        <v>0</v>
      </c>
      <c r="W25" s="281" t="b">
        <f>IF('Hoja De Calculo'!X13&gt;='Hoja De Calculo'!W13,IF(W18=100,($E$21*W18*$B$2)-SUM($E$25:V25),IF(W18&gt;V19,((W18-V19+1)*$B$2*$E$21),IF(W18&gt;=V19,$E$21*$B$2))),0)</f>
        <v>0</v>
      </c>
      <c r="X25" s="281" t="b">
        <f>IF('Hoja De Calculo'!Y13&gt;='Hoja De Calculo'!X13,IF(X18=100,($E$21*X18*$B$2)-SUM($E$25:W25),IF(X18&gt;W19,((X18-W19+1)*$B$2*$E$21),IF(X18&gt;=W19,$E$21*$B$2))),0)</f>
        <v>0</v>
      </c>
      <c r="Y25" s="281" t="b">
        <f>IF('Hoja De Calculo'!Z13&gt;='Hoja De Calculo'!Y13,IF(Y18=100,($E$21*Y18*$B$2)-SUM($E$25:X25),IF(Y18&gt;X19,((Y18-X19+1)*$B$2*$E$21),IF(Y18&gt;=X19,$E$21*$B$2))),0)</f>
        <v>0</v>
      </c>
      <c r="Z25" s="281" t="b">
        <f>IF('Hoja De Calculo'!AA13&gt;='Hoja De Calculo'!Z13,IF(Z18=100,($E$21*Z18*$B$2)-SUM($E$25:Y25),IF(Z18&gt;Y19,((Z18-Y19+1)*$B$2*$E$21),IF(Z18&gt;=Y19,$E$21*$B$2))),0)</f>
        <v>0</v>
      </c>
      <c r="AA25" s="281" t="b">
        <f>IF('Hoja De Calculo'!AB13&gt;='Hoja De Calculo'!AA13,IF(AA18=100,($E$21*AA18*$B$2)-SUM($E$25:Z25),IF(AA18&gt;Z19,((AA18-Z19+1)*$B$2*$E$21),IF(AA18&gt;=Z19,$E$21*$B$2))),0)</f>
        <v>0</v>
      </c>
      <c r="AB25" s="281" t="b">
        <f>IF('Hoja De Calculo'!AC13&gt;='Hoja De Calculo'!AB13,IF(AB18=100,($E$21*AB18*$B$2)-SUM($E$25:AA25),IF(AB18&gt;AA19,((AB18-AA19+1)*$B$2*$E$21),IF(AB18&gt;=AA19,$E$21*$B$2))),0)</f>
        <v>0</v>
      </c>
      <c r="AC25" s="281" t="b">
        <f>IF('Hoja De Calculo'!AD13&gt;='Hoja De Calculo'!AC13,IF(AC18=100,($E$21*AC18*$B$2)-SUM($E$25:AB25),IF(AC18&gt;AB19,((AC18-AB19+1)*$B$2*$E$21),IF(AC18&gt;=AB19,$E$21*$B$2))),0)</f>
        <v>0</v>
      </c>
      <c r="AD25" s="281" t="b">
        <f>IF('Hoja De Calculo'!AE13&gt;='Hoja De Calculo'!AD13,IF(AD18=100,($E$21*AD18*$B$2)-SUM($E$25:AC25),IF(AD18&gt;AC19,((AD18-AC19+1)*$B$2*$E$21),IF(AD18&gt;=AC19,$E$21*$B$2))),0)</f>
        <v>0</v>
      </c>
      <c r="AE25" s="281" t="b">
        <f>IF('Hoja De Calculo'!AF13&gt;='Hoja De Calculo'!AE13,IF(AE18=100,($E$21*AE18*$B$2)-SUM($E$25:AD25),IF(AE18&gt;AD19,((AE18-AD19+1)*$B$2*$E$21),IF(AE18&gt;=AD19,$E$21*$B$2))),0)</f>
        <v>0</v>
      </c>
      <c r="AF25" s="281" t="b">
        <f>IF('Hoja De Calculo'!AG13&gt;='Hoja De Calculo'!AF13,IF(AF18=100,($E$21*AF18*$B$2)-SUM($E$25:AE25),IF(AF18&gt;AE19,((AF18-AE19+1)*$B$2*$E$21),IF(AF18&gt;=AE19,$E$21*$B$2))),0)</f>
        <v>0</v>
      </c>
      <c r="AG25" s="281" t="b">
        <f>IF('Hoja De Calculo'!AH13&gt;='Hoja De Calculo'!AG13,IF(AG18=100,($E$21*AG18*$B$2)-SUM($E$25:AF25),IF(AG18&gt;AF19,((AG18-AF19+1)*$B$2*$E$21),IF(AG18&gt;=AF19,$E$21*$B$2))),0)</f>
        <v>0</v>
      </c>
      <c r="AH25" s="281" t="b">
        <f>IF('Hoja De Calculo'!AI13&gt;='Hoja De Calculo'!AH13,IF(AH18=100,($E$21*AH18*$B$2)-SUM($E$25:AG25),IF(AH18&gt;AG19,((AH18-AG19+1)*$B$2*$E$21),IF(AH18&gt;=AG19,$E$21*$B$2))),0)</f>
        <v>0</v>
      </c>
      <c r="AI25" s="281" t="b">
        <f>IF('Hoja De Calculo'!AJ13&gt;='Hoja De Calculo'!AI13,IF(AI18=100,($E$21*AI18*$B$2)-SUM($E$25:AH25),IF(AI18&gt;AH19,((AI18-AH19+1)*$B$2*$E$21),IF(AI18&gt;=AH19,$E$21*$B$2))),0)</f>
        <v>0</v>
      </c>
      <c r="AJ25" s="281" t="b">
        <f>IF('Hoja De Calculo'!AK13&gt;='Hoja De Calculo'!AJ13,IF(AJ18=100,($E$21*AJ18*$B$2)-SUM($E$25:AI25),IF(AJ18&gt;AI19,((AJ18-AI19+1)*$B$2*$E$21),IF(AJ18&gt;=AI19,$E$21*$B$2))),0)</f>
        <v>0</v>
      </c>
      <c r="AK25" s="281" t="b">
        <f>IF('Hoja De Calculo'!AL13&gt;='Hoja De Calculo'!AK13,IF(AK18=100,($E$21*AK18*$B$2)-SUM($E$25:AJ25),IF(AK18&gt;AJ19,((AK18-AJ19+1)*$B$2*$E$21),IF(AK18&gt;=AJ19,$E$21*$B$2))),0)</f>
        <v>0</v>
      </c>
      <c r="AL25" s="281" t="b">
        <f>IF('Hoja De Calculo'!AM13&gt;='Hoja De Calculo'!AL13,IF(AL18=100,($E$21*AL18*$B$2)-SUM($E$25:AK25),IF(AL18&gt;AK19,((AL18-AK19+1)*$B$2*$E$21),IF(AL18&gt;=AK19,$E$21*$B$2))),0)</f>
        <v>0</v>
      </c>
      <c r="AM25" s="281" t="b">
        <f>IF('Hoja De Calculo'!AN13&gt;='Hoja De Calculo'!AM13,IF(AM18=100,($E$21*AM18*$B$2)-SUM($E$25:AL25),IF(AM18&gt;AL19,((AM18-AL19+1)*$B$2*$E$21),IF(AM18&gt;=AL19,$E$21*$B$2))),0)</f>
        <v>0</v>
      </c>
      <c r="AN25" s="281" t="b">
        <f>IF('Hoja De Calculo'!AO13&gt;='Hoja De Calculo'!AN13,IF(AN18=100,($E$21*AN18*$B$2)-SUM($E$25:AM25),IF(AN18&gt;AM19,((AN18-AM19+1)*$B$2*$E$21),IF(AN18&gt;=AM19,$E$21*$B$2))),0)</f>
        <v>0</v>
      </c>
      <c r="AO25" s="281" t="b">
        <f>IF('Hoja De Calculo'!AP13&gt;='Hoja De Calculo'!AO13,IF(AO18=100,($E$21*AO18*$B$2)-SUM($E$25:AN25),IF(AO18&gt;AN19,((AO18-AN19+1)*$B$2*$E$21),IF(AO18&gt;=AN19,$E$21*$B$2))),0)</f>
        <v>0</v>
      </c>
      <c r="AP25" s="281" t="b">
        <f>IF('Hoja De Calculo'!AQ13&gt;='Hoja De Calculo'!AP13,IF(AP18=100,($E$21*AP18*$B$2)-SUM($E$25:AO25),IF(AP18&gt;AO19,((AP18-AO19+1)*$B$2*$E$21),IF(AP18&gt;=AO19,$E$21*$B$2))),0)</f>
        <v>0</v>
      </c>
      <c r="AQ25" s="281" t="b">
        <f>IF('Hoja De Calculo'!AR13&gt;='Hoja De Calculo'!AQ13,IF(AQ18=100,($E$21*AQ18*$B$2)-SUM($E$25:AP25),IF(AQ18&gt;AP19,((AQ18-AP19+1)*$B$2*$E$21),IF(AQ18&gt;=AP19,$E$21*$B$2))),0)</f>
        <v>0</v>
      </c>
      <c r="AR25" s="281" t="b">
        <f>IF('Hoja De Calculo'!AS13&gt;='Hoja De Calculo'!AR13,IF(AR18=100,($E$21*AR18*$B$2)-SUM($E$25:AQ25),IF(AR18&gt;AQ19,((AR18-AQ19+1)*$B$2*$E$21),IF(AR18&gt;=AQ19,$E$21*$B$2))),0)</f>
        <v>0</v>
      </c>
      <c r="AS25" s="281" t="b">
        <f>IF('Hoja De Calculo'!AT13&gt;='Hoja De Calculo'!AS13,IF(AS18=100,($E$21*AS18*$B$2)-SUM($E$25:AR25),IF(AS18&gt;AR19,((AS18-AR19+1)*$B$2*$E$21),IF(AS18&gt;=AR19,$E$21*$B$2))),0)</f>
        <v>0</v>
      </c>
      <c r="AT25" s="281" t="b">
        <f>IF('Hoja De Calculo'!AU13&gt;='Hoja De Calculo'!AT13,IF(AT18=100,($E$21*AT18*$B$2)-SUM($E$25:AS25),IF(AT18&gt;AS19,((AT18-AS19+1)*$B$2*$E$21),IF(AT18&gt;=AS19,$E$21*$B$2))),0)</f>
        <v>0</v>
      </c>
      <c r="AU25" s="281" t="b">
        <f>IF('Hoja De Calculo'!AV13&gt;='Hoja De Calculo'!AU13,IF(AU18=100,($E$21*AU18*$B$2)-SUM($E$25:AT25),IF(AU18&gt;AT19,((AU18-AT19+1)*$B$2*$E$21),IF(AU18&gt;=AT19,$E$21*$B$2))),0)</f>
        <v>0</v>
      </c>
      <c r="AV25" s="281" t="b">
        <f>IF('Hoja De Calculo'!AW13&gt;='Hoja De Calculo'!AV13,IF(AV18=100,($E$21*AV18*$B$2)-SUM($E$25:AU25),IF(AV18&gt;AU19,((AV18-AU19+1)*$B$2*$E$21),IF(AV18&gt;=AU19,$E$21*$B$2))),0)</f>
        <v>0</v>
      </c>
      <c r="AW25" s="281" t="b">
        <f>IF('Hoja De Calculo'!AX13&gt;='Hoja De Calculo'!AW13,IF(AW18=100,($E$21*AW18*$B$2)-SUM($E$25:AV25),IF(AW18&gt;AV19,((AW18-AV19+1)*$B$2*$E$21),IF(AW18&gt;=AV19,$E$21*$B$2))),0)</f>
        <v>0</v>
      </c>
      <c r="AX25" s="281" t="b">
        <f>IF('Hoja De Calculo'!AY13&gt;='Hoja De Calculo'!AX13,IF(AX18=100,($E$21*AX18*$B$2)-SUM($E$25:AW25),IF(AX18&gt;AW19,((AX18-AW19+1)*$B$2*$E$21),IF(AX18&gt;=AW19,$E$21*$B$2))),0)</f>
        <v>0</v>
      </c>
      <c r="AY25" s="281" t="b">
        <f>IF('Hoja De Calculo'!AZ13&gt;='Hoja De Calculo'!AY13,IF(AY18=100,($E$21*AY18*$B$2)-SUM($E$25:AX25),IF(AY18&gt;AX19,((AY18-AX19+1)*$B$2*$E$21),IF(AY18&gt;=AX19,$E$21*$B$2))),0)</f>
        <v>0</v>
      </c>
      <c r="AZ25" s="281" t="b">
        <f>IF('Hoja De Calculo'!BA13&gt;='Hoja De Calculo'!AZ13,IF(AZ18=100,($E$21*AZ18*$B$2)-SUM($E$25:AY25),IF(AZ18&gt;AY19,((AZ18-AY19+1)*$B$2*$E$21),IF(AZ18&gt;=AY19,$E$21*$B$2))),0)</f>
        <v>0</v>
      </c>
      <c r="BA25" s="281" t="b">
        <f>IF('Hoja De Calculo'!BB13&gt;='Hoja De Calculo'!BA13,IF(BA18=100,($E$21*BA18*$B$2)-SUM($E$25:AZ25),IF(BA18&gt;AZ19,((BA18-AZ19+1)*$B$2*$E$21),IF(BA18&gt;=AZ19,$E$21*$B$2))),0)</f>
        <v>0</v>
      </c>
      <c r="BB25" s="281" t="b">
        <f>IF('Hoja De Calculo'!BC13&gt;='Hoja De Calculo'!BB13,IF(BB18=100,($E$21*BB18*$B$2)-SUM($E$25:BA25),IF(BB18&gt;BA19,((BB18-BA19+1)*$B$2*$E$21),IF(BB18&gt;=BA19,$E$21*$B$2))),0)</f>
        <v>0</v>
      </c>
      <c r="BC25" s="281" t="b">
        <f>IF('Hoja De Calculo'!BD13&gt;='Hoja De Calculo'!BC13,IF(BC18=100,($E$21*BC18*$B$2)-SUM($E$25:BB25),IF(BC18&gt;BB19,((BC18-BB19+1)*$B$2*$E$21),IF(BC18&gt;=BB19,$E$21*$B$2))),0)</f>
        <v>0</v>
      </c>
      <c r="BD25" s="281" t="b">
        <f>IF('Hoja De Calculo'!BE13&gt;='Hoja De Calculo'!BD13,IF(BD18=100,($E$21*BD18*$B$2)-SUM($E$25:BC25),IF(BD18&gt;BC19,((BD18-BC19+1)*$B$2*$E$21),IF(BD18&gt;=BC19,$E$21*$B$2))),0)</f>
        <v>0</v>
      </c>
      <c r="BE25" s="281" t="b">
        <f>IF('Hoja De Calculo'!BF13&gt;='Hoja De Calculo'!BE13,IF(BE18=100,($E$21*BE18*$B$2)-SUM($E$25:BD25),IF(BE18&gt;BD19,((BE18-BD19+1)*$B$2*$E$21),IF(BE18&gt;=BD19,$E$21*$B$2))),0)</f>
        <v>0</v>
      </c>
      <c r="BF25" s="281" t="b">
        <f>IF('Hoja De Calculo'!BG13&gt;='Hoja De Calculo'!BF13,IF(BF18=100,($E$21*BF18*$B$2)-SUM($E$25:BE25),IF(BF18&gt;BE19,((BF18-BE19+1)*$B$2*$E$21),IF(BF18&gt;=BE19,$E$21*$B$2))),0)</f>
        <v>0</v>
      </c>
      <c r="BG25" s="281" t="b">
        <f>IF('Hoja De Calculo'!BH13&gt;='Hoja De Calculo'!BG13,IF(BG18=100,($E$21*BG18*$B$2)-SUM($E$25:BF25),IF(BG18&gt;BF19,((BG18-BF19+1)*$B$2*$E$21),IF(BG18&gt;=BF19,$E$21*$B$2))),0)</f>
        <v>0</v>
      </c>
      <c r="BH25" s="281" t="b">
        <f>IF('Hoja De Calculo'!BI13&gt;='Hoja De Calculo'!BH13,IF(BH18=100,($E$21*BH18*$B$2)-SUM($E$25:BG25),IF(BH18&gt;BG19,((BH18-BG19+1)*$B$2*$E$21),IF(BH18&gt;=BG19,$E$21*$B$2))),0)</f>
        <v>0</v>
      </c>
      <c r="BI25" s="281" t="b">
        <f>IF('Hoja De Calculo'!BJ13&gt;='Hoja De Calculo'!BI13,IF(BI18=100,($E$21*BI18*$B$2)-SUM($E$25:BH25),IF(BI18&gt;BH19,((BI18-BH19+1)*$B$2*$E$21),IF(BI18&gt;=BH19,$E$21*$B$2))),0)</f>
        <v>0</v>
      </c>
      <c r="BJ25" s="281" t="b">
        <f>IF('Hoja De Calculo'!BK13&gt;='Hoja De Calculo'!BJ13,IF(BJ18=100,($E$21*BJ18*$B$2)-SUM($E$25:BI25),IF(BJ18&gt;BI19,((BJ18-BI19+1)*$B$2*$E$21),IF(BJ18&gt;=BI19,$E$21*$B$2))),0)</f>
        <v>0</v>
      </c>
      <c r="BK25" s="281" t="b">
        <f>IF('Hoja De Calculo'!BL13&gt;='Hoja De Calculo'!BK13,IF(BK18=100,($E$21*BK18*$B$2)-SUM($E$25:BJ25),IF(BK18&gt;BJ19,((BK18-BJ19+1)*$B$2*$E$21),IF(BK18&gt;=BJ19,$E$21*$B$2))),0)</f>
        <v>0</v>
      </c>
      <c r="BL25" s="281" t="b">
        <f>IF('Hoja De Calculo'!BM13&gt;='Hoja De Calculo'!BL13,IF(BL18=100,($E$21*BL18*$B$2)-SUM($E$25:BK25),IF(BL18&gt;BK19,((BL18-BK19+1)*$B$2*$E$21),IF(BL18&gt;=BK19,$E$21*$B$2))),0)</f>
        <v>0</v>
      </c>
      <c r="BM25" s="281" t="b">
        <f>IF('Hoja De Calculo'!BN13&gt;='Hoja De Calculo'!BM13,IF(BM18=100,($E$21*BM18*$B$2)-SUM($E$25:BL25),IF(BM18&gt;BL19,((BM18-BL19+1)*$B$2*$E$21),IF(BM18&gt;=BL19,$E$21*$B$2))),0)</f>
        <v>0</v>
      </c>
      <c r="BN25" s="281" t="b">
        <f>IF('Hoja De Calculo'!BO13&gt;='Hoja De Calculo'!BN13,IF(BN18=100,($E$21*BN18*$B$2)-SUM($E$25:BM25),IF(BN18&gt;BM19,((BN18-BM19+1)*$B$2*$E$21),IF(BN18&gt;=BM19,$E$21*$B$2))),0)</f>
        <v>0</v>
      </c>
      <c r="BO25" s="281" t="b">
        <f>IF('Hoja De Calculo'!BP13&gt;='Hoja De Calculo'!BO13,IF(BO18=100,($E$21*BO18*$B$2)-SUM($E$25:BN25),IF(BO18&gt;BN19,((BO18-BN19+1)*$B$2*$E$21),IF(BO18&gt;=BN19,$E$21*$B$2))),0)</f>
        <v>0</v>
      </c>
      <c r="BP25" s="281" t="b">
        <f>IF('Hoja De Calculo'!BQ13&gt;='Hoja De Calculo'!BP13,IF(BP18=100,($E$21*BP18*$B$2)-SUM($E$25:BO25),IF(BP18&gt;BO19,((BP18-BO19+1)*$B$2*$E$21),IF(BP18&gt;=BO19,$E$21*$B$2))),0)</f>
        <v>0</v>
      </c>
      <c r="BQ25" s="281" t="b">
        <f>IF('Hoja De Calculo'!BR13&gt;='Hoja De Calculo'!BQ13,IF(BQ18=100,($E$21*BQ18*$B$2)-SUM($E$25:BP25),IF(BQ18&gt;BP19,((BQ18-BP19+1)*$B$2*$E$21),IF(BQ18&gt;=BP19,$E$21*$B$2))),0)</f>
        <v>0</v>
      </c>
      <c r="BR25" s="281" t="b">
        <f>IF('Hoja De Calculo'!BS13&gt;='Hoja De Calculo'!BR13,IF(BR18=100,($E$21*BR18*$B$2)-SUM($E$25:BQ25),IF(BR18&gt;BQ19,((BR18-BQ19+1)*$B$2*$E$21),IF(BR18&gt;=BQ19,$E$21*$B$2))),0)</f>
        <v>0</v>
      </c>
      <c r="BS25" s="281" t="b">
        <f>IF('Hoja De Calculo'!BT13&gt;='Hoja De Calculo'!BS13,IF(BS18=100,($E$21*BS18*$B$2)-SUM($E$25:BR25),IF(BS18&gt;BR19,((BS18-BR19+1)*$B$2*$E$21),IF(BS18&gt;=BR19,$E$21*$B$2))),0)</f>
        <v>0</v>
      </c>
      <c r="BT25" s="281" t="b">
        <f>IF('Hoja De Calculo'!BU13&gt;='Hoja De Calculo'!BT13,IF(BT18=100,($E$21*BT18*$B$2)-SUM($E$25:BS25),IF(BT18&gt;BS19,((BT18-BS19+1)*$B$2*$E$21),IF(BT18&gt;=BS19,$E$21*$B$2))),0)</f>
        <v>0</v>
      </c>
      <c r="BU25" s="281" t="b">
        <f>IF('Hoja De Calculo'!BV13&gt;='Hoja De Calculo'!BU13,IF(BU18=100,($E$21*BU18*$B$2)-SUM($E$25:BT25),IF(BU18&gt;BT19,((BU18-BT19+1)*$B$2*$E$21),IF(BU18&gt;=BT19,$E$21*$B$2))),0)</f>
        <v>0</v>
      </c>
      <c r="BV25" s="281" t="b">
        <f>IF('Hoja De Calculo'!BW13&gt;='Hoja De Calculo'!BV13,IF(BV18=100,($E$21*BV18*$B$2)-SUM($E$25:BU25),IF(BV18&gt;BU19,((BV18-BU19+1)*$B$2*$E$21),IF(BV18&gt;=BU19,$E$21*$B$2))),0)</f>
        <v>0</v>
      </c>
      <c r="BW25" s="281" t="b">
        <f>IF('Hoja De Calculo'!BX13&gt;='Hoja De Calculo'!BW13,IF(BW18=100,($E$21*BW18*$B$2)-SUM($E$25:BV25),IF(BW18&gt;BV19,((BW18-BV19+1)*$B$2*$E$21),IF(BW18&gt;=BV19,$E$21*$B$2))),0)</f>
        <v>0</v>
      </c>
      <c r="BX25" s="281" t="b">
        <f>IF('Hoja De Calculo'!BY13&gt;='Hoja De Calculo'!BX13,IF(BX18=100,($E$21*BX18*$B$2)-SUM($E$25:BW25),IF(BX18&gt;BW19,((BX18-BW19+1)*$B$2*$E$21),IF(BX18&gt;=BW19,$E$21*$B$2))),0)</f>
        <v>0</v>
      </c>
      <c r="BY25" s="281" t="b">
        <f>IF('Hoja De Calculo'!BZ13&gt;='Hoja De Calculo'!BY13,IF(BY18=100,($E$21*BY18*$B$2)-SUM($E$25:BX25),IF(BY18&gt;BX19,((BY18-BX19+1)*$B$2*$E$21),IF(BY18&gt;=BX19,$E$21*$B$2))),0)</f>
        <v>0</v>
      </c>
      <c r="BZ25" s="281" t="b">
        <f>IF('Hoja De Calculo'!CA13&gt;='Hoja De Calculo'!BZ13,IF(BZ18=100,($E$21*BZ18*$B$2)-SUM($E$25:BY25),IF(BZ18&gt;BY19,((BZ18-BY19+1)*$B$2*$E$21),IF(BZ18&gt;=BY19,$E$21*$B$2))),0)</f>
        <v>0</v>
      </c>
      <c r="CA25" s="281" t="b">
        <f>IF('Hoja De Calculo'!CB13&gt;='Hoja De Calculo'!CA13,IF(CA18=100,($E$21*CA18*$B$2)-SUM($E$25:BZ25),IF(CA18&gt;BZ19,((CA18-BZ19+1)*$B$2*$E$21),IF(CA18&gt;=BZ19,$E$21*$B$2))),0)</f>
        <v>0</v>
      </c>
      <c r="CB25" s="281" t="b">
        <f>IF('Hoja De Calculo'!CC13&gt;='Hoja De Calculo'!CB13,IF(CB18=100,($E$21*CB18*$B$2)-SUM($E$25:CA25),IF(CB18&gt;CA19,((CB18-CA19+1)*$B$2*$E$21),IF(CB18&gt;=CA19,$E$21*$B$2))),0)</f>
        <v>0</v>
      </c>
      <c r="CC25" s="281" t="b">
        <f>IF('Hoja De Calculo'!CD13&gt;='Hoja De Calculo'!CC13,IF(CC18=100,($E$21*CC18*$B$2)-SUM($E$25:CB25),IF(CC18&gt;CB19,((CC18-CB19+1)*$B$2*$E$21),IF(CC18&gt;=CB19,$E$21*$B$2))),0)</f>
        <v>0</v>
      </c>
      <c r="CD25" s="281" t="b">
        <f>IF('Hoja De Calculo'!CE13&gt;='Hoja De Calculo'!CD13,IF(CD18=100,($E$21*CD18*$B$2)-SUM($E$25:CC25),IF(CD18&gt;CC19,((CD18-CC19+1)*$B$2*$E$21),IF(CD18&gt;=CC19,$E$21*$B$2))),0)</f>
        <v>0</v>
      </c>
      <c r="CE25" s="281" t="b">
        <f>IF('Hoja De Calculo'!CF13&gt;='Hoja De Calculo'!CE13,IF(CE18=100,($E$21*CE18*$B$2)-SUM($E$25:CD25),IF(CE18&gt;CD19,((CE18-CD19+1)*$B$2*$E$21),IF(CE18&gt;=CD19,$E$21*$B$2))),0)</f>
        <v>0</v>
      </c>
      <c r="CF25" s="281" t="b">
        <f>IF('Hoja De Calculo'!CG13&gt;='Hoja De Calculo'!CF13,IF(CF18=100,($E$21*CF18*$B$2)-SUM($E$25:CE25),IF(CF18&gt;CE19,((CF18-CE19+1)*$B$2*$E$21),IF(CF18&gt;=CE19,$E$21*$B$2))),0)</f>
        <v>0</v>
      </c>
      <c r="CG25" s="281" t="b">
        <f>IF('Hoja De Calculo'!CH13&gt;='Hoja De Calculo'!CG13,IF(CG18=100,($E$21*CG18*$B$2)-SUM($E$25:CF25),IF(CG18&gt;CF19,((CG18-CF19+1)*$B$2*$E$21),IF(CG18&gt;=CF19,$E$21*$B$2))),0)</f>
        <v>0</v>
      </c>
      <c r="CH25" s="281" t="b">
        <f>IF('Hoja De Calculo'!CI13&gt;='Hoja De Calculo'!CH13,IF(CH18=100,($E$21*CH18*$B$2)-SUM($E$25:CG25),IF(CH18&gt;CG19,((CH18-CG19+1)*$B$2*$E$21),IF(CH18&gt;=CG19,$E$21*$B$2))),0)</f>
        <v>0</v>
      </c>
      <c r="CI25" s="281" t="b">
        <f>IF('Hoja De Calculo'!CJ13&gt;='Hoja De Calculo'!CI13,IF(CI18=100,($E$21*CI18*$B$2)-SUM($E$25:CH25),IF(CI18&gt;CH19,((CI18-CH19+1)*$B$2*$E$21),IF(CI18&gt;=CH19,$E$21*$B$2))),0)</f>
        <v>0</v>
      </c>
      <c r="CJ25" s="281" t="b">
        <f>IF('Hoja De Calculo'!CK13&gt;='Hoja De Calculo'!CJ13,IF(CJ18=100,($E$21*CJ18*$B$2)-SUM($E$25:CI25),IF(CJ18&gt;CI19,((CJ18-CI19+1)*$B$2*$E$21),IF(CJ18&gt;=CI19,$E$21*$B$2))),0)</f>
        <v>0</v>
      </c>
      <c r="CK25" s="281" t="b">
        <f>IF('Hoja De Calculo'!CL13&gt;='Hoja De Calculo'!CK13,IF(CK18=100,($E$21*CK18*$B$2)-SUM($E$25:CJ25),IF(CK18&gt;CJ19,((CK18-CJ19+1)*$B$2*$E$21),IF(CK18&gt;=CJ19,$E$21*$B$2))),0)</f>
        <v>0</v>
      </c>
      <c r="CL25" s="281" t="b">
        <f>IF('Hoja De Calculo'!CM13&gt;='Hoja De Calculo'!CL13,IF(CL18=100,($E$21*CL18*$B$2)-SUM($E$25:CK25),IF(CL18&gt;CK19,((CL18-CK19+1)*$B$2*$E$21),IF(CL18&gt;=CK19,$E$21*$B$2))),0)</f>
        <v>0</v>
      </c>
      <c r="CM25" s="281" t="b">
        <f>IF('Hoja De Calculo'!CN13&gt;='Hoja De Calculo'!CM13,IF(CM18=100,($E$21*CM18*$B$2)-SUM($E$25:CL25),IF(CM18&gt;CL19,((CM18-CL19+1)*$B$2*$E$21),IF(CM18&gt;=CL19,$E$21*$B$2))),0)</f>
        <v>0</v>
      </c>
      <c r="CN25" s="281" t="b">
        <f>IF('Hoja De Calculo'!CO13&gt;='Hoja De Calculo'!CN13,IF(CN18=100,($E$21*CN18*$B$2)-SUM($E$25:CM25),IF(CN18&gt;CM19,((CN18-CM19+1)*$B$2*$E$21),IF(CN18&gt;=CM19,$E$21*$B$2))),0)</f>
        <v>0</v>
      </c>
      <c r="CO25" s="281" t="b">
        <f>IF('Hoja De Calculo'!CP13&gt;='Hoja De Calculo'!CO13,IF(CO18=100,($E$21*CO18*$B$2)-SUM($E$25:CN25),IF(CO18&gt;CN19,((CO18-CN19+1)*$B$2*$E$21),IF(CO18&gt;=CN19,$E$21*$B$2))),0)</f>
        <v>0</v>
      </c>
      <c r="CP25" s="281" t="b">
        <f>IF('Hoja De Calculo'!CQ13&gt;='Hoja De Calculo'!CP13,IF(CP18=100,($E$21*CP18*$B$2)-SUM($E$25:CO25),IF(CP18&gt;CO19,((CP18-CO19+1)*$B$2*$E$21),IF(CP18&gt;=CO19,$E$21*$B$2))),0)</f>
        <v>0</v>
      </c>
      <c r="CQ25" s="281" t="b">
        <f>IF('Hoja De Calculo'!CR13&gt;='Hoja De Calculo'!CQ13,IF(CQ18=100,($E$21*CQ18*$B$2)-SUM($E$25:CP25),IF(CQ18&gt;CP19,((CQ18-CP19+1)*$B$2*$E$21),IF(CQ18&gt;=CP19,$E$21*$B$2))),0)</f>
        <v>0</v>
      </c>
      <c r="CR25" s="281" t="b">
        <f>IF('Hoja De Calculo'!CS13&gt;='Hoja De Calculo'!CR13,IF(CR18=100,($E$21*CR18*$B$2)-SUM($E$25:CQ25),IF(CR18&gt;CQ19,((CR18-CQ19+1)*$B$2*$E$21),IF(CR18&gt;=CQ19,$E$21*$B$2))),0)</f>
        <v>0</v>
      </c>
      <c r="CS25" s="281" t="b">
        <f>IF('Hoja De Calculo'!CT13&gt;='Hoja De Calculo'!CS13,IF(CS18=100,($E$21*CS18*$B$2)-SUM($E$25:CR25),IF(CS18&gt;CR19,((CS18-CR19+1)*$B$2*$E$21),IF(CS18&gt;=CR19,$E$21*$B$2))),0)</f>
        <v>0</v>
      </c>
      <c r="CT25" s="281" t="b">
        <f>IF('Hoja De Calculo'!CU13&gt;='Hoja De Calculo'!CT13,IF(CT18=100,($E$21*CT18*$B$2)-SUM($E$25:CS25),IF(CT18&gt;CS19,((CT18-CS19+1)*$B$2*$E$21),IF(CT18&gt;=CS19,$E$21*$B$2))),0)</f>
        <v>0</v>
      </c>
      <c r="CU25" s="281" t="b">
        <f>IF('Hoja De Calculo'!CV13&gt;='Hoja De Calculo'!CU13,IF(CU18=100,($E$21*CU18*$B$2)-SUM($E$25:CT25),IF(CU18&gt;CT19,((CU18-CT19+1)*$B$2*$E$21),IF(CU18&gt;=CT19,$E$21*$B$2))),0)</f>
        <v>0</v>
      </c>
      <c r="CV25" s="281" t="b">
        <f>IF('Hoja De Calculo'!CW13&gt;='Hoja De Calculo'!CV13,IF(CV18=100,($E$21*CV18*$B$2)-SUM($E$25:CU25),IF(CV18&gt;CU19,((CV18-CU19+1)*$B$2*$E$21),IF(CV18&gt;=CU19,$E$21*$B$2))),0)</f>
        <v>0</v>
      </c>
      <c r="CW25" s="281" t="b">
        <f>IF('Hoja De Calculo'!CX13&gt;='Hoja De Calculo'!CW13,IF(CW18=100,($E$21*CW18*$B$2)-SUM($E$25:CV25),IF(CW18&gt;CV19,((CW18-CV19+1)*$B$2*$E$21),IF(CW18&gt;=CV19,$E$21*$B$2))),0)</f>
        <v>0</v>
      </c>
    </row>
    <row r="26" spans="1:101" x14ac:dyDescent="0.3">
      <c r="A26" t="s">
        <v>163</v>
      </c>
      <c r="B26" s="267"/>
      <c r="C26" s="274"/>
      <c r="D26" s="274"/>
      <c r="E26" s="274"/>
      <c r="F26" s="287">
        <f>(F$21*$B$2*(F$19+(IF(F$19=100,0,1))))</f>
        <v>0</v>
      </c>
      <c r="G26" s="287" t="b">
        <f>IF('Hoja De Calculo'!H13&gt;='Hoja De Calculo'!G13,IF(G18=100,($F$21*G18*$B$2)-SUM($F$26:F26),IF(G18&gt;F19,((G18-F19+1)*$B$2*$F$21),IF(G18&gt;=F19,$F$21*$B$2))),0)</f>
        <v>0</v>
      </c>
      <c r="H26" s="287" t="b">
        <f>IF('Hoja De Calculo'!I13&gt;='Hoja De Calculo'!H13,IF(H18=100,($F$21*H18*$B$2)-SUM($F$26:G26),IF(H18&gt;G19,((H18-G19+1)*$B$2*$F$21),IF(H18&gt;=G19,$F$21*$B$2))),0)</f>
        <v>0</v>
      </c>
      <c r="I26" s="287" t="b">
        <f>IF('Hoja De Calculo'!J13&gt;='Hoja De Calculo'!I13,IF(I18=100,($F$21*I18*$B$2)-SUM($F$26:H26),IF(I18&gt;H19,((I18-H19+1)*$B$2*$F$21),IF(I18&gt;=H19,$F$21*$B$2))),0)</f>
        <v>0</v>
      </c>
      <c r="J26" s="287" t="b">
        <f>IF('Hoja De Calculo'!K13&gt;='Hoja De Calculo'!J13,IF(J18=100,($F$21*J18*$B$2)-SUM($F$26:I26),IF(J18&gt;I19,((J18-I19+1)*$B$2*$F$21),IF(J18&gt;=I19,$F$21*$B$2))),0)</f>
        <v>0</v>
      </c>
      <c r="K26" s="287" t="b">
        <f>IF('Hoja De Calculo'!L13&gt;='Hoja De Calculo'!K13,IF(K18=100,($F$21*K18*$B$2)-SUM($F$26:J26),IF(K18&gt;J19,((K18-J19+1)*$B$2*$F$21),IF(K18&gt;=J19,$F$21*$B$2))),0)</f>
        <v>0</v>
      </c>
      <c r="L26" s="287" t="b">
        <f>IF('Hoja De Calculo'!M13&gt;='Hoja De Calculo'!L13,IF(L18=100,($F$21*L18*$B$2)-SUM($F$26:K26),IF(L18&gt;K19,((L18-K19+1)*$B$2*$F$21),IF(L18&gt;=K19,$F$21*$B$2))),0)</f>
        <v>0</v>
      </c>
      <c r="M26" s="287" t="b">
        <f>IF('Hoja De Calculo'!N13&gt;='Hoja De Calculo'!M13,IF(M18=100,($F$21*M18*$B$2)-SUM($F$26:L26),IF(M18&gt;L19,((M18-L19+1)*$B$2*$F$21),IF(M18&gt;=L19,$F$21*$B$2))),0)</f>
        <v>0</v>
      </c>
      <c r="N26" s="287" t="b">
        <f>IF('Hoja De Calculo'!O13&gt;='Hoja De Calculo'!N13,IF(N18=100,($F$21*N18*$B$2)-SUM($F$26:M26),IF(N18&gt;M19,((N18-M19+1)*$B$2*$F$21),IF(N18&gt;=M19,$F$21*$B$2))),0)</f>
        <v>0</v>
      </c>
      <c r="O26" s="287" t="b">
        <f>IF('Hoja De Calculo'!P13&gt;='Hoja De Calculo'!O13,IF(O18=100,($F$21*O18*$B$2)-SUM($F$26:N26),IF(O18&gt;N19,((O18-N19+1)*$B$2*$F$21),IF(O18&gt;=N19,$F$21*$B$2))),0)</f>
        <v>0</v>
      </c>
      <c r="P26" s="287" t="b">
        <f>IF('Hoja De Calculo'!Q13&gt;='Hoja De Calculo'!P13,IF(P18=100,($F$21*P18*$B$2)-SUM($F$26:O26),IF(P18&gt;O19,((P18-O19+1)*$B$2*$F$21),IF(P18&gt;=O19,$F$21*$B$2))),0)</f>
        <v>0</v>
      </c>
      <c r="Q26" s="287" t="b">
        <f>IF('Hoja De Calculo'!R13&gt;='Hoja De Calculo'!Q13,IF(Q18=100,($F$21*Q18*$B$2)-SUM($F$26:P26),IF(Q18&gt;P19,((Q18-P19+1)*$B$2*$F$21),IF(Q18&gt;=P19,$F$21*$B$2))),0)</f>
        <v>0</v>
      </c>
      <c r="R26" s="287" t="b">
        <f>IF('Hoja De Calculo'!S13&gt;='Hoja De Calculo'!R13,IF(R18=100,($F$21*R18*$B$2)-SUM($F$26:Q26),IF(R18&gt;Q19,((R18-Q19+1)*$B$2*$F$21),IF(R18&gt;=Q19,$F$21*$B$2))),0)</f>
        <v>0</v>
      </c>
      <c r="S26" s="287" t="b">
        <f>IF('Hoja De Calculo'!T13&gt;='Hoja De Calculo'!S13,IF(S18=100,($F$21*S18*$B$2)-SUM($F$26:R26),IF(S18&gt;R19,((S18-R19+1)*$B$2*$F$21),IF(S18&gt;=R19,$F$21*$B$2))),0)</f>
        <v>0</v>
      </c>
      <c r="T26" s="287" t="b">
        <f>IF('Hoja De Calculo'!U13&gt;='Hoja De Calculo'!T13,IF(T18=100,($F$21*T18*$B$2)-SUM($F$26:S26),IF(T18&gt;S19,((T18-S19+1)*$B$2*$F$21),IF(T18&gt;=S19,$F$21*$B$2))),0)</f>
        <v>0</v>
      </c>
      <c r="U26" s="287" t="b">
        <f>IF('Hoja De Calculo'!V13&gt;='Hoja De Calculo'!U13,IF(U18=100,($F$21*U18*$B$2)-SUM($F$26:T26),IF(U18&gt;T19,((U18-T19+1)*$B$2*$F$21),IF(U18&gt;=T19,$F$21*$B$2))),0)</f>
        <v>0</v>
      </c>
      <c r="V26" s="287" t="b">
        <f>IF('Hoja De Calculo'!W13&gt;='Hoja De Calculo'!V13,IF(V18=100,($F$21*V18*$B$2)-SUM($F$26:U26),IF(V18&gt;U19,((V18-U19+1)*$B$2*$F$21),IF(V18&gt;=U19,$F$21*$B$2))),0)</f>
        <v>0</v>
      </c>
      <c r="W26" s="287" t="b">
        <f>IF('Hoja De Calculo'!X13&gt;='Hoja De Calculo'!W13,IF(W18=100,($F$21*W18*$B$2)-SUM($F$26:V26),IF(W18&gt;V19,((W18-V19+1)*$B$2*$F$21),IF(W18&gt;=V19,$F$21*$B$2))),0)</f>
        <v>0</v>
      </c>
      <c r="X26" s="287" t="b">
        <f>IF('Hoja De Calculo'!Y13&gt;='Hoja De Calculo'!X13,IF(X18=100,($F$21*X18*$B$2)-SUM($F$26:W26),IF(X18&gt;W19,((X18-W19+1)*$B$2*$F$21),IF(X18&gt;=W19,$F$21*$B$2))),0)</f>
        <v>0</v>
      </c>
      <c r="Y26" s="287" t="b">
        <f>IF('Hoja De Calculo'!Z13&gt;='Hoja De Calculo'!Y13,IF(Y18=100,($F$21*Y18*$B$2)-SUM($F$26:X26),IF(Y18&gt;X19,((Y18-X19+1)*$B$2*$F$21),IF(Y18&gt;=X19,$F$21*$B$2))),0)</f>
        <v>0</v>
      </c>
      <c r="Z26" s="287" t="b">
        <f>IF('Hoja De Calculo'!AA13&gt;='Hoja De Calculo'!Z13,IF(Z18=100,($F$21*Z18*$B$2)-SUM($F$26:Y26),IF(Z18&gt;Y19,((Z18-Y19+1)*$B$2*$F$21),IF(Z18&gt;=Y19,$F$21*$B$2))),0)</f>
        <v>0</v>
      </c>
      <c r="AA26" s="287" t="b">
        <f>IF('Hoja De Calculo'!AB13&gt;='Hoja De Calculo'!AA13,IF(AA18=100,($F$21*AA18*$B$2)-SUM($F$26:Z26),IF(AA18&gt;Z19,((AA18-Z19+1)*$B$2*$F$21),IF(AA18&gt;=Z19,$F$21*$B$2))),0)</f>
        <v>0</v>
      </c>
      <c r="AB26" s="287" t="b">
        <f>IF('Hoja De Calculo'!AC13&gt;='Hoja De Calculo'!AB13,IF(AB18=100,($F$21*AB18*$B$2)-SUM($F$26:AA26),IF(AB18&gt;AA19,((AB18-AA19+1)*$B$2*$F$21),IF(AB18&gt;=AA19,$F$21*$B$2))),0)</f>
        <v>0</v>
      </c>
      <c r="AC26" s="287" t="b">
        <f>IF('Hoja De Calculo'!AD13&gt;='Hoja De Calculo'!AC13,IF(AC18=100,($F$21*AC18*$B$2)-SUM($F$26:AB26),IF(AC18&gt;AB19,((AC18-AB19+1)*$B$2*$F$21),IF(AC18&gt;=AB19,$F$21*$B$2))),0)</f>
        <v>0</v>
      </c>
      <c r="AD26" s="287" t="b">
        <f>IF('Hoja De Calculo'!AE13&gt;='Hoja De Calculo'!AD13,IF(AD18=100,($F$21*AD18*$B$2)-SUM($F$26:AC26),IF(AD18&gt;AC19,((AD18-AC19+1)*$B$2*$F$21),IF(AD18&gt;=AC19,$F$21*$B$2))),0)</f>
        <v>0</v>
      </c>
      <c r="AE26" s="287" t="b">
        <f>IF('Hoja De Calculo'!AF13&gt;='Hoja De Calculo'!AE13,IF(AE18=100,($F$21*AE18*$B$2)-SUM($F$26:AD26),IF(AE18&gt;AD19,((AE18-AD19+1)*$B$2*$F$21),IF(AE18&gt;=AD19,$F$21*$B$2))),0)</f>
        <v>0</v>
      </c>
      <c r="AF26" s="287" t="b">
        <f>IF('Hoja De Calculo'!AG13&gt;='Hoja De Calculo'!AF13,IF(AF18=100,($F$21*AF18*$B$2)-SUM($F$26:AE26),IF(AF18&gt;AE19,((AF18-AE19+1)*$B$2*$F$21),IF(AF18&gt;=AE19,$F$21*$B$2))),0)</f>
        <v>0</v>
      </c>
      <c r="AG26" s="287" t="b">
        <f>IF('Hoja De Calculo'!AH13&gt;='Hoja De Calculo'!AG13,IF(AG18=100,($F$21*AG18*$B$2)-SUM($F$26:AF26),IF(AG18&gt;AF19,((AG18-AF19+1)*$B$2*$F$21),IF(AG18&gt;=AF19,$F$21*$B$2))),0)</f>
        <v>0</v>
      </c>
      <c r="AH26" s="287" t="b">
        <f>IF('Hoja De Calculo'!AI13&gt;='Hoja De Calculo'!AH13,IF(AH18=100,($F$21*AH18*$B$2)-SUM($F$26:AG26),IF(AH18&gt;AG19,((AH18-AG19+1)*$B$2*$F$21),IF(AH18&gt;=AG19,$F$21*$B$2))),0)</f>
        <v>0</v>
      </c>
      <c r="AI26" s="287" t="b">
        <f>IF('Hoja De Calculo'!AJ13&gt;='Hoja De Calculo'!AI13,IF(AI18=100,($F$21*AI18*$B$2)-SUM($F$26:AH26),IF(AI18&gt;AH19,((AI18-AH19+1)*$B$2*$F$21),IF(AI18&gt;=AH19,$F$21*$B$2))),0)</f>
        <v>0</v>
      </c>
      <c r="AJ26" s="287" t="b">
        <f>IF('Hoja De Calculo'!AK13&gt;='Hoja De Calculo'!AJ13,IF(AJ18=100,($F$21*AJ18*$B$2)-SUM($F$26:AI26),IF(AJ18&gt;AI19,((AJ18-AI19+1)*$B$2*$F$21),IF(AJ18&gt;=AI19,$F$21*$B$2))),0)</f>
        <v>0</v>
      </c>
      <c r="AK26" s="287" t="b">
        <f>IF('Hoja De Calculo'!AL13&gt;='Hoja De Calculo'!AK13,IF(AK18=100,($F$21*AK18*$B$2)-SUM($F$26:AJ26),IF(AK18&gt;AJ19,((AK18-AJ19+1)*$B$2*$F$21),IF(AK18&gt;=AJ19,$F$21*$B$2))),0)</f>
        <v>0</v>
      </c>
      <c r="AL26" s="287" t="b">
        <f>IF('Hoja De Calculo'!AM13&gt;='Hoja De Calculo'!AL13,IF(AL18=100,($F$21*AL18*$B$2)-SUM($F$26:AK26),IF(AL18&gt;AK19,((AL18-AK19+1)*$B$2*$F$21),IF(AL18&gt;=AK19,$F$21*$B$2))),0)</f>
        <v>0</v>
      </c>
      <c r="AM26" s="287" t="b">
        <f>IF('Hoja De Calculo'!AN13&gt;='Hoja De Calculo'!AM13,IF(AM18=100,($F$21*AM18*$B$2)-SUM($F$26:AL26),IF(AM18&gt;AL19,((AM18-AL19+1)*$B$2*$F$21),IF(AM18&gt;=AL19,$F$21*$B$2))),0)</f>
        <v>0</v>
      </c>
      <c r="AN26" s="287" t="b">
        <f>IF('Hoja De Calculo'!AO13&gt;='Hoja De Calculo'!AN13,IF(AN18=100,($F$21*AN18*$B$2)-SUM($F$26:AM26),IF(AN18&gt;AM19,((AN18-AM19+1)*$B$2*$F$21),IF(AN18&gt;=AM19,$F$21*$B$2))),0)</f>
        <v>0</v>
      </c>
      <c r="AO26" s="287" t="b">
        <f>IF('Hoja De Calculo'!AP13&gt;='Hoja De Calculo'!AO13,IF(AO18=100,($F$21*AO18*$B$2)-SUM($F$26:AN26),IF(AO18&gt;AN19,((AO18-AN19+1)*$B$2*$F$21),IF(AO18&gt;=AN19,$F$21*$B$2))),0)</f>
        <v>0</v>
      </c>
      <c r="AP26" s="287" t="b">
        <f>IF('Hoja De Calculo'!AQ13&gt;='Hoja De Calculo'!AP13,IF(AP18=100,($F$21*AP18*$B$2)-SUM($F$26:AO26),IF(AP18&gt;AO19,((AP18-AO19+1)*$B$2*$F$21),IF(AP18&gt;=AO19,$F$21*$B$2))),0)</f>
        <v>0</v>
      </c>
      <c r="AQ26" s="287" t="b">
        <f>IF('Hoja De Calculo'!AR13&gt;='Hoja De Calculo'!AQ13,IF(AQ18=100,($F$21*AQ18*$B$2)-SUM($F$26:AP26),IF(AQ18&gt;AP19,((AQ18-AP19+1)*$B$2*$F$21),IF(AQ18&gt;=AP19,$F$21*$B$2))),0)</f>
        <v>0</v>
      </c>
      <c r="AR26" s="287" t="b">
        <f>IF('Hoja De Calculo'!AS13&gt;='Hoja De Calculo'!AR13,IF(AR18=100,($F$21*AR18*$B$2)-SUM($F$26:AQ26),IF(AR18&gt;AQ19,((AR18-AQ19+1)*$B$2*$F$21),IF(AR18&gt;=AQ19,$F$21*$B$2))),0)</f>
        <v>0</v>
      </c>
      <c r="AS26" s="287" t="b">
        <f>IF('Hoja De Calculo'!AT13&gt;='Hoja De Calculo'!AS13,IF(AS18=100,($F$21*AS18*$B$2)-SUM($F$26:AR26),IF(AS18&gt;AR19,((AS18-AR19+1)*$B$2*$F$21),IF(AS18&gt;=AR19,$F$21*$B$2))),0)</f>
        <v>0</v>
      </c>
      <c r="AT26" s="287" t="b">
        <f>IF('Hoja De Calculo'!AU13&gt;='Hoja De Calculo'!AT13,IF(AT18=100,($F$21*AT18*$B$2)-SUM($F$26:AS26),IF(AT18&gt;AS19,((AT18-AS19+1)*$B$2*$F$21),IF(AT18&gt;=AS19,$F$21*$B$2))),0)</f>
        <v>0</v>
      </c>
      <c r="AU26" s="287" t="b">
        <f>IF('Hoja De Calculo'!AV13&gt;='Hoja De Calculo'!AU13,IF(AU18=100,($F$21*AU18*$B$2)-SUM($F$26:AT26),IF(AU18&gt;AT19,((AU18-AT19+1)*$B$2*$F$21),IF(AU18&gt;=AT19,$F$21*$B$2))),0)</f>
        <v>0</v>
      </c>
      <c r="AV26" s="287" t="b">
        <f>IF('Hoja De Calculo'!AW13&gt;='Hoja De Calculo'!AV13,IF(AV18=100,($F$21*AV18*$B$2)-SUM($F$26:AU26),IF(AV18&gt;AU19,((AV18-AU19+1)*$B$2*$F$21),IF(AV18&gt;=AU19,$F$21*$B$2))),0)</f>
        <v>0</v>
      </c>
      <c r="AW26" s="287" t="b">
        <f>IF('Hoja De Calculo'!AX13&gt;='Hoja De Calculo'!AW13,IF(AW18=100,($F$21*AW18*$B$2)-SUM($F$26:AV26),IF(AW18&gt;AV19,((AW18-AV19+1)*$B$2*$F$21),IF(AW18&gt;=AV19,$F$21*$B$2))),0)</f>
        <v>0</v>
      </c>
      <c r="AX26" s="287" t="b">
        <f>IF('Hoja De Calculo'!AY13&gt;='Hoja De Calculo'!AX13,IF(AX18=100,($F$21*AX18*$B$2)-SUM($F$26:AW26),IF(AX18&gt;AW19,((AX18-AW19+1)*$B$2*$F$21),IF(AX18&gt;=AW19,$F$21*$B$2))),0)</f>
        <v>0</v>
      </c>
      <c r="AY26" s="287" t="b">
        <f>IF('Hoja De Calculo'!AZ13&gt;='Hoja De Calculo'!AY13,IF(AY18=100,($F$21*AY18*$B$2)-SUM($F$26:AX26),IF(AY18&gt;AX19,((AY18-AX19+1)*$B$2*$F$21),IF(AY18&gt;=AX19,$F$21*$B$2))),0)</f>
        <v>0</v>
      </c>
      <c r="AZ26" s="287" t="b">
        <f>IF('Hoja De Calculo'!BA13&gt;='Hoja De Calculo'!AZ13,IF(AZ18=100,($F$21*AZ18*$B$2)-SUM($F$26:AY26),IF(AZ18&gt;AY19,((AZ18-AY19+1)*$B$2*$F$21),IF(AZ18&gt;=AY19,$F$21*$B$2))),0)</f>
        <v>0</v>
      </c>
      <c r="BA26" s="287" t="b">
        <f>IF('Hoja De Calculo'!BB13&gt;='Hoja De Calculo'!BA13,IF(BA18=100,($F$21*BA18*$B$2)-SUM($F$26:AZ26),IF(BA18&gt;AZ19,((BA18-AZ19+1)*$B$2*$F$21),IF(BA18&gt;=AZ19,$F$21*$B$2))),0)</f>
        <v>0</v>
      </c>
      <c r="BB26" s="287" t="b">
        <f>IF('Hoja De Calculo'!BC13&gt;='Hoja De Calculo'!BB13,IF(BB18=100,($F$21*BB18*$B$2)-SUM($F$26:BA26),IF(BB18&gt;BA19,((BB18-BA19+1)*$B$2*$F$21),IF(BB18&gt;=BA19,$F$21*$B$2))),0)</f>
        <v>0</v>
      </c>
      <c r="BC26" s="287" t="b">
        <f>IF('Hoja De Calculo'!BD13&gt;='Hoja De Calculo'!BC13,IF(BC18=100,($F$21*BC18*$B$2)-SUM($F$26:BB26),IF(BC18&gt;BB19,((BC18-BB19+1)*$B$2*$F$21),IF(BC18&gt;=BB19,$F$21*$B$2))),0)</f>
        <v>0</v>
      </c>
      <c r="BD26" s="287" t="b">
        <f>IF('Hoja De Calculo'!BE13&gt;='Hoja De Calculo'!BD13,IF(BD18=100,($F$21*BD18*$B$2)-SUM($F$26:BC26),IF(BD18&gt;BC19,((BD18-BC19+1)*$B$2*$F$21),IF(BD18&gt;=BC19,$F$21*$B$2))),0)</f>
        <v>0</v>
      </c>
      <c r="BE26" s="287" t="b">
        <f>IF('Hoja De Calculo'!BF13&gt;='Hoja De Calculo'!BE13,IF(BE18=100,($F$21*BE18*$B$2)-SUM($F$26:BD26),IF(BE18&gt;BD19,((BE18-BD19+1)*$B$2*$F$21),IF(BE18&gt;=BD19,$F$21*$B$2))),0)</f>
        <v>0</v>
      </c>
      <c r="BF26" s="287" t="b">
        <f>IF('Hoja De Calculo'!BG13&gt;='Hoja De Calculo'!BF13,IF(BF18=100,($F$21*BF18*$B$2)-SUM($F$26:BE26),IF(BF18&gt;BE19,((BF18-BE19+1)*$B$2*$F$21),IF(BF18&gt;=BE19,$F$21*$B$2))),0)</f>
        <v>0</v>
      </c>
      <c r="BG26" s="287" t="b">
        <f>IF('Hoja De Calculo'!BH13&gt;='Hoja De Calculo'!BG13,IF(BG18=100,($F$21*BG18*$B$2)-SUM($F$26:BF26),IF(BG18&gt;BF19,((BG18-BF19+1)*$B$2*$F$21),IF(BG18&gt;=BF19,$F$21*$B$2))),0)</f>
        <v>0</v>
      </c>
      <c r="BH26" s="287" t="b">
        <f>IF('Hoja De Calculo'!BI13&gt;='Hoja De Calculo'!BH13,IF(BH18=100,($F$21*BH18*$B$2)-SUM($F$26:BG26),IF(BH18&gt;BG19,((BH18-BG19+1)*$B$2*$F$21),IF(BH18&gt;=BG19,$F$21*$B$2))),0)</f>
        <v>0</v>
      </c>
      <c r="BI26" s="287" t="b">
        <f>IF('Hoja De Calculo'!BJ13&gt;='Hoja De Calculo'!BI13,IF(BI18=100,($F$21*BI18*$B$2)-SUM($F$26:BH26),IF(BI18&gt;BH19,((BI18-BH19+1)*$B$2*$F$21),IF(BI18&gt;=BH19,$F$21*$B$2))),0)</f>
        <v>0</v>
      </c>
      <c r="BJ26" s="287" t="b">
        <f>IF('Hoja De Calculo'!BK13&gt;='Hoja De Calculo'!BJ13,IF(BJ18=100,($F$21*BJ18*$B$2)-SUM($F$26:BI26),IF(BJ18&gt;BI19,((BJ18-BI19+1)*$B$2*$F$21),IF(BJ18&gt;=BI19,$F$21*$B$2))),0)</f>
        <v>0</v>
      </c>
      <c r="BK26" s="287" t="b">
        <f>IF('Hoja De Calculo'!BL13&gt;='Hoja De Calculo'!BK13,IF(BK18=100,($F$21*BK18*$B$2)-SUM($F$26:BJ26),IF(BK18&gt;BJ19,((BK18-BJ19+1)*$B$2*$F$21),IF(BK18&gt;=BJ19,$F$21*$B$2))),0)</f>
        <v>0</v>
      </c>
      <c r="BL26" s="287" t="b">
        <f>IF('Hoja De Calculo'!BM13&gt;='Hoja De Calculo'!BL13,IF(BL18=100,($F$21*BL18*$B$2)-SUM($F$26:BK26),IF(BL18&gt;BK19,((BL18-BK19+1)*$B$2*$F$21),IF(BL18&gt;=BK19,$F$21*$B$2))),0)</f>
        <v>0</v>
      </c>
      <c r="BM26" s="287" t="b">
        <f>IF('Hoja De Calculo'!BN13&gt;='Hoja De Calculo'!BM13,IF(BM18=100,($F$21*BM18*$B$2)-SUM($F$26:BL26),IF(BM18&gt;BL19,((BM18-BL19+1)*$B$2*$F$21),IF(BM18&gt;=BL19,$F$21*$B$2))),0)</f>
        <v>0</v>
      </c>
      <c r="BN26" s="287" t="b">
        <f>IF('Hoja De Calculo'!BO13&gt;='Hoja De Calculo'!BN13,IF(BN18=100,($F$21*BN18*$B$2)-SUM($F$26:BM26),IF(BN18&gt;BM19,((BN18-BM19+1)*$B$2*$F$21),IF(BN18&gt;=BM19,$F$21*$B$2))),0)</f>
        <v>0</v>
      </c>
      <c r="BO26" s="287" t="b">
        <f>IF('Hoja De Calculo'!BP13&gt;='Hoja De Calculo'!BO13,IF(BO18=100,($F$21*BO18*$B$2)-SUM($F$26:BN26),IF(BO18&gt;BN19,((BO18-BN19+1)*$B$2*$F$21),IF(BO18&gt;=BN19,$F$21*$B$2))),0)</f>
        <v>0</v>
      </c>
      <c r="BP26" s="287" t="b">
        <f>IF('Hoja De Calculo'!BQ13&gt;='Hoja De Calculo'!BP13,IF(BP18=100,($F$21*BP18*$B$2)-SUM($F$26:BO26),IF(BP18&gt;BO19,((BP18-BO19+1)*$B$2*$F$21),IF(BP18&gt;=BO19,$F$21*$B$2))),0)</f>
        <v>0</v>
      </c>
      <c r="BQ26" s="287" t="b">
        <f>IF('Hoja De Calculo'!BR13&gt;='Hoja De Calculo'!BQ13,IF(BQ18=100,($F$21*BQ18*$B$2)-SUM($F$26:BP26),IF(BQ18&gt;BP19,((BQ18-BP19+1)*$B$2*$F$21),IF(BQ18&gt;=BP19,$F$21*$B$2))),0)</f>
        <v>0</v>
      </c>
      <c r="BR26" s="287" t="b">
        <f>IF('Hoja De Calculo'!BS13&gt;='Hoja De Calculo'!BR13,IF(BR18=100,($F$21*BR18*$B$2)-SUM($F$26:BQ26),IF(BR18&gt;BQ19,((BR18-BQ19+1)*$B$2*$F$21),IF(BR18&gt;=BQ19,$F$21*$B$2))),0)</f>
        <v>0</v>
      </c>
      <c r="BS26" s="287" t="b">
        <f>IF('Hoja De Calculo'!BT13&gt;='Hoja De Calculo'!BS13,IF(BS18=100,($F$21*BS18*$B$2)-SUM($F$26:BR26),IF(BS18&gt;BR19,((BS18-BR19+1)*$B$2*$F$21),IF(BS18&gt;=BR19,$F$21*$B$2))),0)</f>
        <v>0</v>
      </c>
      <c r="BT26" s="287" t="b">
        <f>IF('Hoja De Calculo'!BU13&gt;='Hoja De Calculo'!BT13,IF(BT18=100,($F$21*BT18*$B$2)-SUM($F$26:BS26),IF(BT18&gt;BS19,((BT18-BS19+1)*$B$2*$F$21),IF(BT18&gt;=BS19,$F$21*$B$2))),0)</f>
        <v>0</v>
      </c>
      <c r="BU26" s="287" t="b">
        <f>IF('Hoja De Calculo'!BV13&gt;='Hoja De Calculo'!BU13,IF(BU18=100,($F$21*BU18*$B$2)-SUM($F$26:BT26),IF(BU18&gt;BT19,((BU18-BT19+1)*$B$2*$F$21),IF(BU18&gt;=BT19,$F$21*$B$2))),0)</f>
        <v>0</v>
      </c>
      <c r="BV26" s="287" t="b">
        <f>IF('Hoja De Calculo'!BW13&gt;='Hoja De Calculo'!BV13,IF(BV18=100,($F$21*BV18*$B$2)-SUM($F$26:BU26),IF(BV18&gt;BU19,((BV18-BU19+1)*$B$2*$F$21),IF(BV18&gt;=BU19,$F$21*$B$2))),0)</f>
        <v>0</v>
      </c>
      <c r="BW26" s="287" t="b">
        <f>IF('Hoja De Calculo'!BX13&gt;='Hoja De Calculo'!BW13,IF(BW18=100,($F$21*BW18*$B$2)-SUM($F$26:BV26),IF(BW18&gt;BV19,((BW18-BV19+1)*$B$2*$F$21),IF(BW18&gt;=BV19,$F$21*$B$2))),0)</f>
        <v>0</v>
      </c>
      <c r="BX26" s="287" t="b">
        <f>IF('Hoja De Calculo'!BY13&gt;='Hoja De Calculo'!BX13,IF(BX18=100,($F$21*BX18*$B$2)-SUM($F$26:BW26),IF(BX18&gt;BW19,((BX18-BW19+1)*$B$2*$F$21),IF(BX18&gt;=BW19,$F$21*$B$2))),0)</f>
        <v>0</v>
      </c>
      <c r="BY26" s="287" t="b">
        <f>IF('Hoja De Calculo'!BZ13&gt;='Hoja De Calculo'!BY13,IF(BY18=100,($F$21*BY18*$B$2)-SUM($F$26:BX26),IF(BY18&gt;BX19,((BY18-BX19+1)*$B$2*$F$21),IF(BY18&gt;=BX19,$F$21*$B$2))),0)</f>
        <v>0</v>
      </c>
      <c r="BZ26" s="287" t="b">
        <f>IF('Hoja De Calculo'!CA13&gt;='Hoja De Calculo'!BZ13,IF(BZ18=100,($F$21*BZ18*$B$2)-SUM($F$26:BY26),IF(BZ18&gt;BY19,((BZ18-BY19+1)*$B$2*$F$21),IF(BZ18&gt;=BY19,$F$21*$B$2))),0)</f>
        <v>0</v>
      </c>
      <c r="CA26" s="287" t="b">
        <f>IF('Hoja De Calculo'!CB13&gt;='Hoja De Calculo'!CA13,IF(CA18=100,($F$21*CA18*$B$2)-SUM($F$26:BZ26),IF(CA18&gt;BZ19,((CA18-BZ19+1)*$B$2*$F$21),IF(CA18&gt;=BZ19,$F$21*$B$2))),0)</f>
        <v>0</v>
      </c>
      <c r="CB26" s="287" t="b">
        <f>IF('Hoja De Calculo'!CC13&gt;='Hoja De Calculo'!CB13,IF(CB18=100,($F$21*CB18*$B$2)-SUM($F$26:CA26),IF(CB18&gt;CA19,((CB18-CA19+1)*$B$2*$F$21),IF(CB18&gt;=CA19,$F$21*$B$2))),0)</f>
        <v>0</v>
      </c>
      <c r="CC26" s="287" t="b">
        <f>IF('Hoja De Calculo'!CD13&gt;='Hoja De Calculo'!CC13,IF(CC18=100,($F$21*CC18*$B$2)-SUM($F$26:CB26),IF(CC18&gt;CB19,((CC18-CB19+1)*$B$2*$F$21),IF(CC18&gt;=CB19,$F$21*$B$2))),0)</f>
        <v>0</v>
      </c>
      <c r="CD26" s="287" t="b">
        <f>IF('Hoja De Calculo'!CE13&gt;='Hoja De Calculo'!CD13,IF(CD18=100,($F$21*CD18*$B$2)-SUM($F$26:CC26),IF(CD18&gt;CC19,((CD18-CC19+1)*$B$2*$F$21),IF(CD18&gt;=CC19,$F$21*$B$2))),0)</f>
        <v>0</v>
      </c>
      <c r="CE26" s="287" t="b">
        <f>IF('Hoja De Calculo'!CF13&gt;='Hoja De Calculo'!CE13,IF(CE18=100,($F$21*CE18*$B$2)-SUM($F$26:CD26),IF(CE18&gt;CD19,((CE18-CD19+1)*$B$2*$F$21),IF(CE18&gt;=CD19,$F$21*$B$2))),0)</f>
        <v>0</v>
      </c>
      <c r="CF26" s="287" t="b">
        <f>IF('Hoja De Calculo'!CG13&gt;='Hoja De Calculo'!CF13,IF(CF18=100,($F$21*CF18*$B$2)-SUM($F$26:CE26),IF(CF18&gt;CE19,((CF18-CE19+1)*$B$2*$F$21),IF(CF18&gt;=CE19,$F$21*$B$2))),0)</f>
        <v>0</v>
      </c>
      <c r="CG26" s="287" t="b">
        <f>IF('Hoja De Calculo'!CH13&gt;='Hoja De Calculo'!CG13,IF(CG18=100,($F$21*CG18*$B$2)-SUM($F$26:CF26),IF(CG18&gt;CF19,((CG18-CF19+1)*$B$2*$F$21),IF(CG18&gt;=CF19,$F$21*$B$2))),0)</f>
        <v>0</v>
      </c>
      <c r="CH26" s="287" t="b">
        <f>IF('Hoja De Calculo'!CI13&gt;='Hoja De Calculo'!CH13,IF(CH18=100,($F$21*CH18*$B$2)-SUM($F$26:CG26),IF(CH18&gt;CG19,((CH18-CG19+1)*$B$2*$F$21),IF(CH18&gt;=CG19,$F$21*$B$2))),0)</f>
        <v>0</v>
      </c>
      <c r="CI26" s="287" t="b">
        <f>IF('Hoja De Calculo'!CJ13&gt;='Hoja De Calculo'!CI13,IF(CI18=100,($F$21*CI18*$B$2)-SUM($F$26:CH26),IF(CI18&gt;CH19,((CI18-CH19+1)*$B$2*$F$21),IF(CI18&gt;=CH19,$F$21*$B$2))),0)</f>
        <v>0</v>
      </c>
      <c r="CJ26" s="287" t="b">
        <f>IF('Hoja De Calculo'!CK13&gt;='Hoja De Calculo'!CJ13,IF(CJ18=100,($F$21*CJ18*$B$2)-SUM($F$26:CI26),IF(CJ18&gt;CI19,((CJ18-CI19+1)*$B$2*$F$21),IF(CJ18&gt;=CI19,$F$21*$B$2))),0)</f>
        <v>0</v>
      </c>
      <c r="CK26" s="287" t="b">
        <f>IF('Hoja De Calculo'!CL13&gt;='Hoja De Calculo'!CK13,IF(CK18=100,($F$21*CK18*$B$2)-SUM($F$26:CJ26),IF(CK18&gt;CJ19,((CK18-CJ19+1)*$B$2*$F$21),IF(CK18&gt;=CJ19,$F$21*$B$2))),0)</f>
        <v>0</v>
      </c>
      <c r="CL26" s="287" t="b">
        <f>IF('Hoja De Calculo'!CM13&gt;='Hoja De Calculo'!CL13,IF(CL18=100,($F$21*CL18*$B$2)-SUM($F$26:CK26),IF(CL18&gt;CK19,((CL18-CK19+1)*$B$2*$F$21),IF(CL18&gt;=CK19,$F$21*$B$2))),0)</f>
        <v>0</v>
      </c>
      <c r="CM26" s="287" t="b">
        <f>IF('Hoja De Calculo'!CN13&gt;='Hoja De Calculo'!CM13,IF(CM18=100,($F$21*CM18*$B$2)-SUM($F$26:CL26),IF(CM18&gt;CL19,((CM18-CL19+1)*$B$2*$F$21),IF(CM18&gt;=CL19,$F$21*$B$2))),0)</f>
        <v>0</v>
      </c>
      <c r="CN26" s="287" t="b">
        <f>IF('Hoja De Calculo'!CO13&gt;='Hoja De Calculo'!CN13,IF(CN18=100,($F$21*CN18*$B$2)-SUM($F$26:CM26),IF(CN18&gt;CM19,((CN18-CM19+1)*$B$2*$F$21),IF(CN18&gt;=CM19,$F$21*$B$2))),0)</f>
        <v>0</v>
      </c>
      <c r="CO26" s="287" t="b">
        <f>IF('Hoja De Calculo'!CP13&gt;='Hoja De Calculo'!CO13,IF(CO18=100,($F$21*CO18*$B$2)-SUM($F$26:CN26),IF(CO18&gt;CN19,((CO18-CN19+1)*$B$2*$F$21),IF(CO18&gt;=CN19,$F$21*$B$2))),0)</f>
        <v>0</v>
      </c>
      <c r="CP26" s="287" t="b">
        <f>IF('Hoja De Calculo'!CQ13&gt;='Hoja De Calculo'!CP13,IF(CP18=100,($F$21*CP18*$B$2)-SUM($F$26:CO26),IF(CP18&gt;CO19,((CP18-CO19+1)*$B$2*$F$21),IF(CP18&gt;=CO19,$F$21*$B$2))),0)</f>
        <v>0</v>
      </c>
      <c r="CQ26" s="287" t="b">
        <f>IF('Hoja De Calculo'!CR13&gt;='Hoja De Calculo'!CQ13,IF(CQ18=100,($F$21*CQ18*$B$2)-SUM($F$26:CP26),IF(CQ18&gt;CP19,((CQ18-CP19+1)*$B$2*$F$21),IF(CQ18&gt;=CP19,$F$21*$B$2))),0)</f>
        <v>0</v>
      </c>
      <c r="CR26" s="287" t="b">
        <f>IF('Hoja De Calculo'!CS13&gt;='Hoja De Calculo'!CR13,IF(CR18=100,($F$21*CR18*$B$2)-SUM($F$26:CQ26),IF(CR18&gt;CQ19,((CR18-CQ19+1)*$B$2*$F$21),IF(CR18&gt;=CQ19,$F$21*$B$2))),0)</f>
        <v>0</v>
      </c>
      <c r="CS26" s="287" t="b">
        <f>IF('Hoja De Calculo'!CT13&gt;='Hoja De Calculo'!CS13,IF(CS18=100,($F$21*CS18*$B$2)-SUM($F$26:CR26),IF(CS18&gt;CR19,((CS18-CR19+1)*$B$2*$F$21),IF(CS18&gt;=CR19,$F$21*$B$2))),0)</f>
        <v>0</v>
      </c>
      <c r="CT26" s="287" t="b">
        <f>IF('Hoja De Calculo'!CU13&gt;='Hoja De Calculo'!CT13,IF(CT18=100,($F$21*CT18*$B$2)-SUM($F$26:CS26),IF(CT18&gt;CS19,((CT18-CS19+1)*$B$2*$F$21),IF(CT18&gt;=CS19,$F$21*$B$2))),0)</f>
        <v>0</v>
      </c>
      <c r="CU26" s="287" t="b">
        <f>IF('Hoja De Calculo'!CV13&gt;='Hoja De Calculo'!CU13,IF(CU18=100,($F$21*CU18*$B$2)-SUM($F$26:CT26),IF(CU18&gt;CT19,((CU18-CT19+1)*$B$2*$F$21),IF(CU18&gt;=CT19,$F$21*$B$2))),0)</f>
        <v>0</v>
      </c>
      <c r="CV26" s="287" t="b">
        <f>IF('Hoja De Calculo'!CW13&gt;='Hoja De Calculo'!CV13,IF(CV18=100,($F$21*CV18*$B$2)-SUM($F$26:CU26),IF(CV18&gt;CU19,((CV18-CU19+1)*$B$2*$F$21),IF(CV18&gt;=CU19,$F$21*$B$2))),0)</f>
        <v>0</v>
      </c>
      <c r="CW26" s="287" t="b">
        <f>IF('Hoja De Calculo'!CX13&gt;='Hoja De Calculo'!CW13,IF(CW18=100,($F$21*CW18*$B$2)-SUM($F$26:CV26),IF(CW18&gt;CV19,((CW18-CV19+1)*$B$2*$F$21),IF(CW18&gt;=CV19,$F$21*$B$2))),0)</f>
        <v>0</v>
      </c>
    </row>
    <row r="27" spans="1:101" x14ac:dyDescent="0.3">
      <c r="A27" t="s">
        <v>164</v>
      </c>
      <c r="B27" s="267"/>
      <c r="C27" s="274"/>
      <c r="D27" s="274"/>
      <c r="E27" s="274"/>
      <c r="F27" s="274"/>
      <c r="G27" s="294">
        <f>(G$21*$B$2*(G$19+(IF(G$19=100,0,1))))</f>
        <v>0</v>
      </c>
      <c r="H27" s="294" t="b">
        <f>IF('Hoja De Calculo'!I13&gt;='Hoja De Calculo'!H13,IF(H18=100,($G$21*H18*$B$2)-SUM($G$27:G27),IF(H18&gt;G19,((H18-G19+1)*$B$2*$G$21),IF(H18&gt;=G19,$G$21*$B$2))),0)</f>
        <v>0</v>
      </c>
      <c r="I27" s="294" t="b">
        <f>IF('Hoja De Calculo'!J13&gt;='Hoja De Calculo'!I13,IF(I18=100,($G$21*I18*$B$2)-SUM($G$27:H27),IF(I18&gt;H19,((I18-H19+1)*$B$2*$G$21),IF(I18&gt;=H19,$G$21*$B$2))),0)</f>
        <v>0</v>
      </c>
      <c r="J27" s="294" t="b">
        <f>IF('Hoja De Calculo'!K13&gt;='Hoja De Calculo'!J13,IF(J18=100,($G$21*J18*$B$2)-SUM($G$27:I27),IF(J18&gt;I19,((J18-I19+1)*$B$2*$G$21),IF(J18&gt;=I19,$G$21*$B$2))),0)</f>
        <v>0</v>
      </c>
      <c r="K27" s="294" t="b">
        <f>IF('Hoja De Calculo'!L13&gt;='Hoja De Calculo'!K13,IF(K18=100,($G$21*K18*$B$2)-SUM($G$27:J27),IF(K18&gt;J19,((K18-J19+1)*$B$2*$G$21),IF(K18&gt;=J19,$G$21*$B$2))),0)</f>
        <v>0</v>
      </c>
      <c r="L27" s="294" t="b">
        <f>IF('Hoja De Calculo'!M13&gt;='Hoja De Calculo'!L13,IF(L18=100,($G$21*L18*$B$2)-SUM($G$27:K27),IF(L18&gt;K19,((L18-K19+1)*$B$2*$G$21),IF(L18&gt;=K19,$G$21*$B$2))),0)</f>
        <v>0</v>
      </c>
      <c r="M27" s="294" t="b">
        <f>IF('Hoja De Calculo'!N13&gt;='Hoja De Calculo'!M13,IF(M18=100,($G$21*M18*$B$2)-SUM($G$27:L27),IF(M18&gt;L19,((M18-L19+1)*$B$2*$G$21),IF(M18&gt;=L19,$G$21*$B$2))),0)</f>
        <v>0</v>
      </c>
      <c r="N27" s="294" t="b">
        <f>IF('Hoja De Calculo'!O13&gt;='Hoja De Calculo'!N13,IF(N18=100,($G$21*N18*$B$2)-SUM($G$27:M27),IF(N18&gt;M19,((N18-M19+1)*$B$2*$G$21),IF(N18&gt;=M19,$G$21*$B$2))),0)</f>
        <v>0</v>
      </c>
      <c r="O27" s="294" t="b">
        <f>IF('Hoja De Calculo'!P13&gt;='Hoja De Calculo'!O13,IF(O18=100,($G$21*O18*$B$2)-SUM($G$27:N27),IF(O18&gt;N19,((O18-N19+1)*$B$2*$G$21),IF(O18&gt;=N19,$G$21*$B$2))),0)</f>
        <v>0</v>
      </c>
      <c r="P27" s="294" t="b">
        <f>IF('Hoja De Calculo'!Q13&gt;='Hoja De Calculo'!P13,IF(P18=100,($G$21*P18*$B$2)-SUM($G$27:O27),IF(P18&gt;O19,((P18-O19+1)*$B$2*$G$21),IF(P18&gt;=O19,$G$21*$B$2))),0)</f>
        <v>0</v>
      </c>
      <c r="Q27" s="294" t="b">
        <f>IF('Hoja De Calculo'!R13&gt;='Hoja De Calculo'!Q13,IF(Q18=100,($G$21*Q18*$B$2)-SUM($G$27:P27),IF(Q18&gt;P19,((Q18-P19+1)*$B$2*$G$21),IF(Q18&gt;=P19,$G$21*$B$2))),0)</f>
        <v>0</v>
      </c>
      <c r="R27" s="294" t="b">
        <f>IF('Hoja De Calculo'!S13&gt;='Hoja De Calculo'!R13,IF(R18=100,($G$21*R18*$B$2)-SUM($G$27:Q27),IF(R18&gt;Q19,((R18-Q19+1)*$B$2*$G$21),IF(R18&gt;=Q19,$G$21*$B$2))),0)</f>
        <v>0</v>
      </c>
      <c r="S27" s="294" t="b">
        <f>IF('Hoja De Calculo'!T13&gt;='Hoja De Calculo'!S13,IF(S18=100,($G$21*S18*$B$2)-SUM($G$27:R27),IF(S18&gt;R19,((S18-R19+1)*$B$2*$G$21),IF(S18&gt;=R19,$G$21*$B$2))),0)</f>
        <v>0</v>
      </c>
      <c r="T27" s="294" t="b">
        <f>IF('Hoja De Calculo'!U13&gt;='Hoja De Calculo'!T13,IF(T18=100,($G$21*T18*$B$2)-SUM($G$27:S27),IF(T18&gt;S19,((T18-S19+1)*$B$2*$G$21),IF(T18&gt;=S19,$G$21*$B$2))),0)</f>
        <v>0</v>
      </c>
      <c r="U27" s="294" t="b">
        <f>IF('Hoja De Calculo'!V13&gt;='Hoja De Calculo'!U13,IF(U18=100,($G$21*U18*$B$2)-SUM($G$27:T27),IF(U18&gt;T19,((U18-T19+1)*$B$2*$G$21),IF(U18&gt;=T19,$G$21*$B$2))),0)</f>
        <v>0</v>
      </c>
      <c r="V27" s="294" t="b">
        <f>IF('Hoja De Calculo'!W13&gt;='Hoja De Calculo'!V13,IF(V18=100,($G$21*V18*$B$2)-SUM($G$27:U27),IF(V18&gt;U19,((V18-U19+1)*$B$2*$G$21),IF(V18&gt;=U19,$G$21*$B$2))),0)</f>
        <v>0</v>
      </c>
      <c r="W27" s="294" t="b">
        <f>IF('Hoja De Calculo'!X13&gt;='Hoja De Calculo'!W13,IF(W18=100,($G$21*W18*$B$2)-SUM($G$27:V27),IF(W18&gt;V19,((W18-V19+1)*$B$2*$G$21),IF(W18&gt;=V19,$G$21*$B$2))),0)</f>
        <v>0</v>
      </c>
      <c r="X27" s="294" t="b">
        <f>IF('Hoja De Calculo'!Y13&gt;='Hoja De Calculo'!X13,IF(X18=100,($G$21*X18*$B$2)-SUM($G$27:W27),IF(X18&gt;W19,((X18-W19+1)*$B$2*$G$21),IF(X18&gt;=W19,$G$21*$B$2))),0)</f>
        <v>0</v>
      </c>
      <c r="Y27" s="294" t="b">
        <f>IF('Hoja De Calculo'!Z13&gt;='Hoja De Calculo'!Y13,IF(Y18=100,($G$21*Y18*$B$2)-SUM($G$27:X27),IF(Y18&gt;X19,((Y18-X19+1)*$B$2*$G$21),IF(Y18&gt;=X19,$G$21*$B$2))),0)</f>
        <v>0</v>
      </c>
      <c r="Z27" s="294" t="b">
        <f>IF('Hoja De Calculo'!AA13&gt;='Hoja De Calculo'!Z13,IF(Z18=100,($G$21*Z18*$B$2)-SUM($G$27:Y27),IF(Z18&gt;Y19,((Z18-Y19+1)*$B$2*$G$21),IF(Z18&gt;=Y19,$G$21*$B$2))),0)</f>
        <v>0</v>
      </c>
      <c r="AA27" s="294" t="b">
        <f>IF('Hoja De Calculo'!AB13&gt;='Hoja De Calculo'!AA13,IF(AA18=100,($G$21*AA18*$B$2)-SUM($G$27:Z27),IF(AA18&gt;Z19,((AA18-Z19+1)*$B$2*$G$21),IF(AA18&gt;=Z19,$G$21*$B$2))),0)</f>
        <v>0</v>
      </c>
      <c r="AB27" s="294" t="b">
        <f>IF('Hoja De Calculo'!AC13&gt;='Hoja De Calculo'!AB13,IF(AB18=100,($G$21*AB18*$B$2)-SUM($G$27:AA27),IF(AB18&gt;AA19,((AB18-AA19+1)*$B$2*$G$21),IF(AB18&gt;=AA19,$G$21*$B$2))),0)</f>
        <v>0</v>
      </c>
      <c r="AC27" s="294" t="b">
        <f>IF('Hoja De Calculo'!AD13&gt;='Hoja De Calculo'!AC13,IF(AC18=100,($G$21*AC18*$B$2)-SUM($G$27:AB27),IF(AC18&gt;AB19,((AC18-AB19+1)*$B$2*$G$21),IF(AC18&gt;=AB19,$G$21*$B$2))),0)</f>
        <v>0</v>
      </c>
      <c r="AD27" s="294" t="b">
        <f>IF('Hoja De Calculo'!AE13&gt;='Hoja De Calculo'!AD13,IF(AD18=100,($G$21*AD18*$B$2)-SUM($G$27:AC27),IF(AD18&gt;AC19,((AD18-AC19+1)*$B$2*$G$21),IF(AD18&gt;=AC19,$G$21*$B$2))),0)</f>
        <v>0</v>
      </c>
      <c r="AE27" s="294" t="b">
        <f>IF('Hoja De Calculo'!AF13&gt;='Hoja De Calculo'!AE13,IF(AE18=100,($G$21*AE18*$B$2)-SUM($G$27:AD27),IF(AE18&gt;AD19,((AE18-AD19+1)*$B$2*$G$21),IF(AE18&gt;=AD19,$G$21*$B$2))),0)</f>
        <v>0</v>
      </c>
      <c r="AF27" s="294" t="b">
        <f>IF('Hoja De Calculo'!AG13&gt;='Hoja De Calculo'!AF13,IF(AF18=100,($G$21*AF18*$B$2)-SUM($G$27:AE27),IF(AF18&gt;AE19,((AF18-AE19+1)*$B$2*$G$21),IF(AF18&gt;=AE19,$G$21*$B$2))),0)</f>
        <v>0</v>
      </c>
      <c r="AG27" s="294" t="b">
        <f>IF('Hoja De Calculo'!AH13&gt;='Hoja De Calculo'!AG13,IF(AG18=100,($G$21*AG18*$B$2)-SUM($G$27:AF27),IF(AG18&gt;AF19,((AG18-AF19+1)*$B$2*$G$21),IF(AG18&gt;=AF19,$G$21*$B$2))),0)</f>
        <v>0</v>
      </c>
      <c r="AH27" s="294" t="b">
        <f>IF('Hoja De Calculo'!AI13&gt;='Hoja De Calculo'!AH13,IF(AH18=100,($G$21*AH18*$B$2)-SUM($G$27:AG27),IF(AH18&gt;AG19,((AH18-AG19+1)*$B$2*$G$21),IF(AH18&gt;=AG19,$G$21*$B$2))),0)</f>
        <v>0</v>
      </c>
      <c r="AI27" s="294" t="b">
        <f>IF('Hoja De Calculo'!AJ13&gt;='Hoja De Calculo'!AI13,IF(AI18=100,($G$21*AI18*$B$2)-SUM($G$27:AH27),IF(AI18&gt;AH19,((AI18-AH19+1)*$B$2*$G$21),IF(AI18&gt;=AH19,$G$21*$B$2))),0)</f>
        <v>0</v>
      </c>
      <c r="AJ27" s="294" t="b">
        <f>IF('Hoja De Calculo'!AK13&gt;='Hoja De Calculo'!AJ13,IF(AJ18=100,($G$21*AJ18*$B$2)-SUM($G$27:AI27),IF(AJ18&gt;AI19,((AJ18-AI19+1)*$B$2*$G$21),IF(AJ18&gt;=AI19,$G$21*$B$2))),0)</f>
        <v>0</v>
      </c>
      <c r="AK27" s="294" t="b">
        <f>IF('Hoja De Calculo'!AL13&gt;='Hoja De Calculo'!AK13,IF(AK18=100,($G$21*AK18*$B$2)-SUM($G$27:AJ27),IF(AK18&gt;AJ19,((AK18-AJ19+1)*$B$2*$G$21),IF(AK18&gt;=AJ19,$G$21*$B$2))),0)</f>
        <v>0</v>
      </c>
      <c r="AL27" s="294" t="b">
        <f>IF('Hoja De Calculo'!AM13&gt;='Hoja De Calculo'!AL13,IF(AL18=100,($G$21*AL18*$B$2)-SUM($G$27:AK27),IF(AL18&gt;AK19,((AL18-AK19+1)*$B$2*$G$21),IF(AL18&gt;=AK19,$G$21*$B$2))),0)</f>
        <v>0</v>
      </c>
      <c r="AM27" s="294" t="b">
        <f>IF('Hoja De Calculo'!AN13&gt;='Hoja De Calculo'!AM13,IF(AM18=100,($G$21*AM18*$B$2)-SUM($G$27:AL27),IF(AM18&gt;AL19,((AM18-AL19+1)*$B$2*$G$21),IF(AM18&gt;=AL19,$G$21*$B$2))),0)</f>
        <v>0</v>
      </c>
      <c r="AN27" s="294" t="b">
        <f>IF('Hoja De Calculo'!AO13&gt;='Hoja De Calculo'!AN13,IF(AN18=100,($G$21*AN18*$B$2)-SUM($G$27:AM27),IF(AN18&gt;AM19,((AN18-AM19+1)*$B$2*$G$21),IF(AN18&gt;=AM19,$G$21*$B$2))),0)</f>
        <v>0</v>
      </c>
      <c r="AO27" s="294" t="b">
        <f>IF('Hoja De Calculo'!AP13&gt;='Hoja De Calculo'!AO13,IF(AO18=100,($G$21*AO18*$B$2)-SUM($G$27:AN27),IF(AO18&gt;AN19,((AO18-AN19+1)*$B$2*$G$21),IF(AO18&gt;=AN19,$G$21*$B$2))),0)</f>
        <v>0</v>
      </c>
      <c r="AP27" s="294" t="b">
        <f>IF('Hoja De Calculo'!AQ13&gt;='Hoja De Calculo'!AP13,IF(AP18=100,($G$21*AP18*$B$2)-SUM($G$27:AO27),IF(AP18&gt;AO19,((AP18-AO19+1)*$B$2*$G$21),IF(AP18&gt;=AO19,$G$21*$B$2))),0)</f>
        <v>0</v>
      </c>
      <c r="AQ27" s="294" t="b">
        <f>IF('Hoja De Calculo'!AR13&gt;='Hoja De Calculo'!AQ13,IF(AQ18=100,($G$21*AQ18*$B$2)-SUM($G$27:AP27),IF(AQ18&gt;AP19,((AQ18-AP19+1)*$B$2*$G$21),IF(AQ18&gt;=AP19,$G$21*$B$2))),0)</f>
        <v>0</v>
      </c>
      <c r="AR27" s="294" t="b">
        <f>IF('Hoja De Calculo'!AS13&gt;='Hoja De Calculo'!AR13,IF(AR18=100,($G$21*AR18*$B$2)-SUM($G$27:AQ27),IF(AR18&gt;AQ19,((AR18-AQ19+1)*$B$2*$G$21),IF(AR18&gt;=AQ19,$G$21*$B$2))),0)</f>
        <v>0</v>
      </c>
      <c r="AS27" s="294" t="b">
        <f>IF('Hoja De Calculo'!AT13&gt;='Hoja De Calculo'!AS13,IF(AS18=100,($G$21*AS18*$B$2)-SUM($G$27:AR27),IF(AS18&gt;AR19,((AS18-AR19+1)*$B$2*$G$21),IF(AS18&gt;=AR19,$G$21*$B$2))),0)</f>
        <v>0</v>
      </c>
      <c r="AT27" s="294" t="b">
        <f>IF('Hoja De Calculo'!AU13&gt;='Hoja De Calculo'!AT13,IF(AT18=100,($G$21*AT18*$B$2)-SUM($G$27:AS27),IF(AT18&gt;AS19,((AT18-AS19+1)*$B$2*$G$21),IF(AT18&gt;=AS19,$G$21*$B$2))),0)</f>
        <v>0</v>
      </c>
      <c r="AU27" s="294" t="b">
        <f>IF('Hoja De Calculo'!AV13&gt;='Hoja De Calculo'!AU13,IF(AU18=100,($G$21*AU18*$B$2)-SUM($G$27:AT27),IF(AU18&gt;AT19,((AU18-AT19+1)*$B$2*$G$21),IF(AU18&gt;=AT19,$G$21*$B$2))),0)</f>
        <v>0</v>
      </c>
      <c r="AV27" s="294" t="b">
        <f>IF('Hoja De Calculo'!AW13&gt;='Hoja De Calculo'!AV13,IF(AV18=100,($G$21*AV18*$B$2)-SUM($G$27:AU27),IF(AV18&gt;AU19,((AV18-AU19+1)*$B$2*$G$21),IF(AV18&gt;=AU19,$G$21*$B$2))),0)</f>
        <v>0</v>
      </c>
      <c r="AW27" s="294" t="b">
        <f>IF('Hoja De Calculo'!AX13&gt;='Hoja De Calculo'!AW13,IF(AW18=100,($G$21*AW18*$B$2)-SUM($G$27:AV27),IF(AW18&gt;AV19,((AW18-AV19+1)*$B$2*$G$21),IF(AW18&gt;=AV19,$G$21*$B$2))),0)</f>
        <v>0</v>
      </c>
      <c r="AX27" s="294" t="b">
        <f>IF('Hoja De Calculo'!AY13&gt;='Hoja De Calculo'!AX13,IF(AX18=100,($G$21*AX18*$B$2)-SUM($G$27:AW27),IF(AX18&gt;AW19,((AX18-AW19+1)*$B$2*$G$21),IF(AX18&gt;=AW19,$G$21*$B$2))),0)</f>
        <v>0</v>
      </c>
      <c r="AY27" s="294" t="b">
        <f>IF('Hoja De Calculo'!AZ13&gt;='Hoja De Calculo'!AY13,IF(AY18=100,($G$21*AY18*$B$2)-SUM($G$27:AX27),IF(AY18&gt;AX19,((AY18-AX19+1)*$B$2*$G$21),IF(AY18&gt;=AX19,$G$21*$B$2))),0)</f>
        <v>0</v>
      </c>
      <c r="AZ27" s="294" t="b">
        <f>IF('Hoja De Calculo'!BA13&gt;='Hoja De Calculo'!AZ13,IF(AZ18=100,($G$21*AZ18*$B$2)-SUM($G$27:AY27),IF(AZ18&gt;AY19,((AZ18-AY19+1)*$B$2*$G$21),IF(AZ18&gt;=AY19,$G$21*$B$2))),0)</f>
        <v>0</v>
      </c>
      <c r="BA27" s="294" t="b">
        <f>IF('Hoja De Calculo'!BB13&gt;='Hoja De Calculo'!BA13,IF(BA18=100,($G$21*BA18*$B$2)-SUM($G$27:AZ27),IF(BA18&gt;AZ19,((BA18-AZ19+1)*$B$2*$G$21),IF(BA18&gt;=AZ19,$G$21*$B$2))),0)</f>
        <v>0</v>
      </c>
      <c r="BB27" s="294" t="b">
        <f>IF('Hoja De Calculo'!BC13&gt;='Hoja De Calculo'!BB13,IF(BB18=100,($G$21*BB18*$B$2)-SUM($G$27:BA27),IF(BB18&gt;BA19,((BB18-BA19+1)*$B$2*$G$21),IF(BB18&gt;=BA19,$G$21*$B$2))),0)</f>
        <v>0</v>
      </c>
      <c r="BC27" s="294" t="b">
        <f>IF('Hoja De Calculo'!BD13&gt;='Hoja De Calculo'!BC13,IF(BC18=100,($G$21*BC18*$B$2)-SUM($G$27:BB27),IF(BC18&gt;BB19,((BC18-BB19+1)*$B$2*$G$21),IF(BC18&gt;=BB19,$G$21*$B$2))),0)</f>
        <v>0</v>
      </c>
      <c r="BD27" s="294" t="b">
        <f>IF('Hoja De Calculo'!BE13&gt;='Hoja De Calculo'!BD13,IF(BD18=100,($G$21*BD18*$B$2)-SUM($G$27:BC27),IF(BD18&gt;BC19,((BD18-BC19+1)*$B$2*$G$21),IF(BD18&gt;=BC19,$G$21*$B$2))),0)</f>
        <v>0</v>
      </c>
      <c r="BE27" s="294" t="b">
        <f>IF('Hoja De Calculo'!BF13&gt;='Hoja De Calculo'!BE13,IF(BE18=100,($G$21*BE18*$B$2)-SUM($G$27:BD27),IF(BE18&gt;BD19,((BE18-BD19+1)*$B$2*$G$21),IF(BE18&gt;=BD19,$G$21*$B$2))),0)</f>
        <v>0</v>
      </c>
      <c r="BF27" s="294" t="b">
        <f>IF('Hoja De Calculo'!BG13&gt;='Hoja De Calculo'!BF13,IF(BF18=100,($G$21*BF18*$B$2)-SUM($G$27:BE27),IF(BF18&gt;BE19,((BF18-BE19+1)*$B$2*$G$21),IF(BF18&gt;=BE19,$G$21*$B$2))),0)</f>
        <v>0</v>
      </c>
      <c r="BG27" s="294" t="b">
        <f>IF('Hoja De Calculo'!BH13&gt;='Hoja De Calculo'!BG13,IF(BG18=100,($G$21*BG18*$B$2)-SUM($G$27:BF27),IF(BG18&gt;BF19,((BG18-BF19+1)*$B$2*$G$21),IF(BG18&gt;=BF19,$G$21*$B$2))),0)</f>
        <v>0</v>
      </c>
      <c r="BH27" s="294" t="b">
        <f>IF('Hoja De Calculo'!BI13&gt;='Hoja De Calculo'!BH13,IF(BH18=100,($G$21*BH18*$B$2)-SUM($G$27:BG27),IF(BH18&gt;BG19,((BH18-BG19+1)*$B$2*$G$21),IF(BH18&gt;=BG19,$G$21*$B$2))),0)</f>
        <v>0</v>
      </c>
      <c r="BI27" s="294" t="b">
        <f>IF('Hoja De Calculo'!BJ13&gt;='Hoja De Calculo'!BI13,IF(BI18=100,($G$21*BI18*$B$2)-SUM($G$27:BH27),IF(BI18&gt;BH19,((BI18-BH19+1)*$B$2*$G$21),IF(BI18&gt;=BH19,$G$21*$B$2))),0)</f>
        <v>0</v>
      </c>
      <c r="BJ27" s="294" t="b">
        <f>IF('Hoja De Calculo'!BK13&gt;='Hoja De Calculo'!BJ13,IF(BJ18=100,($G$21*BJ18*$B$2)-SUM($G$27:BI27),IF(BJ18&gt;BI19,((BJ18-BI19+1)*$B$2*$G$21),IF(BJ18&gt;=BI19,$G$21*$B$2))),0)</f>
        <v>0</v>
      </c>
      <c r="BK27" s="294" t="b">
        <f>IF('Hoja De Calculo'!BL13&gt;='Hoja De Calculo'!BK13,IF(BK18=100,($G$21*BK18*$B$2)-SUM($G$27:BJ27),IF(BK18&gt;BJ19,((BK18-BJ19+1)*$B$2*$G$21),IF(BK18&gt;=BJ19,$G$21*$B$2))),0)</f>
        <v>0</v>
      </c>
      <c r="BL27" s="294" t="b">
        <f>IF('Hoja De Calculo'!BM13&gt;='Hoja De Calculo'!BL13,IF(BL18=100,($G$21*BL18*$B$2)-SUM($G$27:BK27),IF(BL18&gt;BK19,((BL18-BK19+1)*$B$2*$G$21),IF(BL18&gt;=BK19,$G$21*$B$2))),0)</f>
        <v>0</v>
      </c>
      <c r="BM27" s="294" t="b">
        <f>IF('Hoja De Calculo'!BN13&gt;='Hoja De Calculo'!BM13,IF(BM18=100,($G$21*BM18*$B$2)-SUM($G$27:BL27),IF(BM18&gt;BL19,((BM18-BL19+1)*$B$2*$G$21),IF(BM18&gt;=BL19,$G$21*$B$2))),0)</f>
        <v>0</v>
      </c>
      <c r="BN27" s="294" t="b">
        <f>IF('Hoja De Calculo'!BO13&gt;='Hoja De Calculo'!BN13,IF(BN18=100,($G$21*BN18*$B$2)-SUM($G$27:BM27),IF(BN18&gt;BM19,((BN18-BM19+1)*$B$2*$G$21),IF(BN18&gt;=BM19,$G$21*$B$2))),0)</f>
        <v>0</v>
      </c>
      <c r="BO27" s="294" t="b">
        <f>IF('Hoja De Calculo'!BP13&gt;='Hoja De Calculo'!BO13,IF(BO18=100,($G$21*BO18*$B$2)-SUM($G$27:BN27),IF(BO18&gt;BN19,((BO18-BN19+1)*$B$2*$G$21),IF(BO18&gt;=BN19,$G$21*$B$2))),0)</f>
        <v>0</v>
      </c>
      <c r="BP27" s="294" t="b">
        <f>IF('Hoja De Calculo'!BQ13&gt;='Hoja De Calculo'!BP13,IF(BP18=100,($G$21*BP18*$B$2)-SUM($G$27:BO27),IF(BP18&gt;BO19,((BP18-BO19+1)*$B$2*$G$21),IF(BP18&gt;=BO19,$G$21*$B$2))),0)</f>
        <v>0</v>
      </c>
      <c r="BQ27" s="294" t="b">
        <f>IF('Hoja De Calculo'!BR13&gt;='Hoja De Calculo'!BQ13,IF(BQ18=100,($G$21*BQ18*$B$2)-SUM($G$27:BP27),IF(BQ18&gt;BP19,((BQ18-BP19+1)*$B$2*$G$21),IF(BQ18&gt;=BP19,$G$21*$B$2))),0)</f>
        <v>0</v>
      </c>
      <c r="BR27" s="294" t="b">
        <f>IF('Hoja De Calculo'!BS13&gt;='Hoja De Calculo'!BR13,IF(BR18=100,($G$21*BR18*$B$2)-SUM($G$27:BQ27),IF(BR18&gt;BQ19,((BR18-BQ19+1)*$B$2*$G$21),IF(BR18&gt;=BQ19,$G$21*$B$2))),0)</f>
        <v>0</v>
      </c>
      <c r="BS27" s="294" t="b">
        <f>IF('Hoja De Calculo'!BT13&gt;='Hoja De Calculo'!BS13,IF(BS18=100,($G$21*BS18*$B$2)-SUM($G$27:BR27),IF(BS18&gt;BR19,((BS18-BR19+1)*$B$2*$G$21),IF(BS18&gt;=BR19,$G$21*$B$2))),0)</f>
        <v>0</v>
      </c>
      <c r="BT27" s="294" t="b">
        <f>IF('Hoja De Calculo'!BU13&gt;='Hoja De Calculo'!BT13,IF(BT18=100,($G$21*BT18*$B$2)-SUM($G$27:BS27),IF(BT18&gt;BS19,((BT18-BS19+1)*$B$2*$G$21),IF(BT18&gt;=BS19,$G$21*$B$2))),0)</f>
        <v>0</v>
      </c>
      <c r="BU27" s="294" t="b">
        <f>IF('Hoja De Calculo'!BV13&gt;='Hoja De Calculo'!BU13,IF(BU18=100,($G$21*BU18*$B$2)-SUM($G$27:BT27),IF(BU18&gt;BT19,((BU18-BT19+1)*$B$2*$G$21),IF(BU18&gt;=BT19,$G$21*$B$2))),0)</f>
        <v>0</v>
      </c>
      <c r="BV27" s="294" t="b">
        <f>IF('Hoja De Calculo'!BW13&gt;='Hoja De Calculo'!BV13,IF(BV18=100,($G$21*BV18*$B$2)-SUM($G$27:BU27),IF(BV18&gt;BU19,((BV18-BU19+1)*$B$2*$G$21),IF(BV18&gt;=BU19,$G$21*$B$2))),0)</f>
        <v>0</v>
      </c>
      <c r="BW27" s="294" t="b">
        <f>IF('Hoja De Calculo'!BX13&gt;='Hoja De Calculo'!BW13,IF(BW18=100,($G$21*BW18*$B$2)-SUM($G$27:BV27),IF(BW18&gt;BV19,((BW18-BV19+1)*$B$2*$G$21),IF(BW18&gt;=BV19,$G$21*$B$2))),0)</f>
        <v>0</v>
      </c>
      <c r="BX27" s="294" t="b">
        <f>IF('Hoja De Calculo'!BY13&gt;='Hoja De Calculo'!BX13,IF(BX18=100,($G$21*BX18*$B$2)-SUM($G$27:BW27),IF(BX18&gt;BW19,((BX18-BW19+1)*$B$2*$G$21),IF(BX18&gt;=BW19,$G$21*$B$2))),0)</f>
        <v>0</v>
      </c>
      <c r="BY27" s="294" t="b">
        <f>IF('Hoja De Calculo'!BZ13&gt;='Hoja De Calculo'!BY13,IF(BY18=100,($G$21*BY18*$B$2)-SUM($G$27:BX27),IF(BY18&gt;BX19,((BY18-BX19+1)*$B$2*$G$21),IF(BY18&gt;=BX19,$G$21*$B$2))),0)</f>
        <v>0</v>
      </c>
      <c r="BZ27" s="294" t="b">
        <f>IF('Hoja De Calculo'!CA13&gt;='Hoja De Calculo'!BZ13,IF(BZ18=100,($G$21*BZ18*$B$2)-SUM($G$27:BY27),IF(BZ18&gt;BY19,((BZ18-BY19+1)*$B$2*$G$21),IF(BZ18&gt;=BY19,$G$21*$B$2))),0)</f>
        <v>0</v>
      </c>
      <c r="CA27" s="294" t="b">
        <f>IF('Hoja De Calculo'!CB13&gt;='Hoja De Calculo'!CA13,IF(CA18=100,($G$21*CA18*$B$2)-SUM($G$27:BZ27),IF(CA18&gt;BZ19,((CA18-BZ19+1)*$B$2*$G$21),IF(CA18&gt;=BZ19,$G$21*$B$2))),0)</f>
        <v>0</v>
      </c>
      <c r="CB27" s="294" t="b">
        <f>IF('Hoja De Calculo'!CC13&gt;='Hoja De Calculo'!CB13,IF(CB18=100,($G$21*CB18*$B$2)-SUM($G$27:CA27),IF(CB18&gt;CA19,((CB18-CA19+1)*$B$2*$G$21),IF(CB18&gt;=CA19,$G$21*$B$2))),0)</f>
        <v>0</v>
      </c>
      <c r="CC27" s="294" t="b">
        <f>IF('Hoja De Calculo'!CD13&gt;='Hoja De Calculo'!CC13,IF(CC18=100,($G$21*CC18*$B$2)-SUM($G$27:CB27),IF(CC18&gt;CB19,((CC18-CB19+1)*$B$2*$G$21),IF(CC18&gt;=CB19,$G$21*$B$2))),0)</f>
        <v>0</v>
      </c>
      <c r="CD27" s="294" t="b">
        <f>IF('Hoja De Calculo'!CE13&gt;='Hoja De Calculo'!CD13,IF(CD18=100,($G$21*CD18*$B$2)-SUM($G$27:CC27),IF(CD18&gt;CC19,((CD18-CC19+1)*$B$2*$G$21),IF(CD18&gt;=CC19,$G$21*$B$2))),0)</f>
        <v>0</v>
      </c>
      <c r="CE27" s="294" t="b">
        <f>IF('Hoja De Calculo'!CF13&gt;='Hoja De Calculo'!CE13,IF(CE18=100,($G$21*CE18*$B$2)-SUM($G$27:CD27),IF(CE18&gt;CD19,((CE18-CD19+1)*$B$2*$G$21),IF(CE18&gt;=CD19,$G$21*$B$2))),0)</f>
        <v>0</v>
      </c>
      <c r="CF27" s="294" t="b">
        <f>IF('Hoja De Calculo'!CG13&gt;='Hoja De Calculo'!CF13,IF(CF18=100,($G$21*CF18*$B$2)-SUM($G$27:CE27),IF(CF18&gt;CE19,((CF18-CE19+1)*$B$2*$G$21),IF(CF18&gt;=CE19,$G$21*$B$2))),0)</f>
        <v>0</v>
      </c>
      <c r="CG27" s="294" t="b">
        <f>IF('Hoja De Calculo'!CH13&gt;='Hoja De Calculo'!CG13,IF(CG18=100,($G$21*CG18*$B$2)-SUM($G$27:CF27),IF(CG18&gt;CF19,((CG18-CF19+1)*$B$2*$G$21),IF(CG18&gt;=CF19,$G$21*$B$2))),0)</f>
        <v>0</v>
      </c>
      <c r="CH27" s="294" t="b">
        <f>IF('Hoja De Calculo'!CI13&gt;='Hoja De Calculo'!CH13,IF(CH18=100,($G$21*CH18*$B$2)-SUM($G$27:CG27),IF(CH18&gt;CG19,((CH18-CG19+1)*$B$2*$G$21),IF(CH18&gt;=CG19,$G$21*$B$2))),0)</f>
        <v>0</v>
      </c>
      <c r="CI27" s="294" t="b">
        <f>IF('Hoja De Calculo'!CJ13&gt;='Hoja De Calculo'!CI13,IF(CI18=100,($G$21*CI18*$B$2)-SUM($G$27:CH27),IF(CI18&gt;CH19,((CI18-CH19+1)*$B$2*$G$21),IF(CI18&gt;=CH19,$G$21*$B$2))),0)</f>
        <v>0</v>
      </c>
      <c r="CJ27" s="294" t="b">
        <f>IF('Hoja De Calculo'!CK13&gt;='Hoja De Calculo'!CJ13,IF(CJ18=100,($G$21*CJ18*$B$2)-SUM($G$27:CI27),IF(CJ18&gt;CI19,((CJ18-CI19+1)*$B$2*$G$21),IF(CJ18&gt;=CI19,$G$21*$B$2))),0)</f>
        <v>0</v>
      </c>
      <c r="CK27" s="294" t="b">
        <f>IF('Hoja De Calculo'!CL13&gt;='Hoja De Calculo'!CK13,IF(CK18=100,($G$21*CK18*$B$2)-SUM($G$27:CJ27),IF(CK18&gt;CJ19,((CK18-CJ19+1)*$B$2*$G$21),IF(CK18&gt;=CJ19,$G$21*$B$2))),0)</f>
        <v>0</v>
      </c>
      <c r="CL27" s="294" t="b">
        <f>IF('Hoja De Calculo'!CM13&gt;='Hoja De Calculo'!CL13,IF(CL18=100,($G$21*CL18*$B$2)-SUM($G$27:CK27),IF(CL18&gt;CK19,((CL18-CK19+1)*$B$2*$G$21),IF(CL18&gt;=CK19,$G$21*$B$2))),0)</f>
        <v>0</v>
      </c>
      <c r="CM27" s="294" t="b">
        <f>IF('Hoja De Calculo'!CN13&gt;='Hoja De Calculo'!CM13,IF(CM18=100,($G$21*CM18*$B$2)-SUM($G$27:CL27),IF(CM18&gt;CL19,((CM18-CL19+1)*$B$2*$G$21),IF(CM18&gt;=CL19,$G$21*$B$2))),0)</f>
        <v>0</v>
      </c>
      <c r="CN27" s="294" t="b">
        <f>IF('Hoja De Calculo'!CO13&gt;='Hoja De Calculo'!CN13,IF(CN18=100,($G$21*CN18*$B$2)-SUM($G$27:CM27),IF(CN18&gt;CM19,((CN18-CM19+1)*$B$2*$G$21),IF(CN18&gt;=CM19,$G$21*$B$2))),0)</f>
        <v>0</v>
      </c>
      <c r="CO27" s="294" t="b">
        <f>IF('Hoja De Calculo'!CP13&gt;='Hoja De Calculo'!CO13,IF(CO18=100,($G$21*CO18*$B$2)-SUM($G$27:CN27),IF(CO18&gt;CN19,((CO18-CN19+1)*$B$2*$G$21),IF(CO18&gt;=CN19,$G$21*$B$2))),0)</f>
        <v>0</v>
      </c>
      <c r="CP27" s="294" t="b">
        <f>IF('Hoja De Calculo'!CQ13&gt;='Hoja De Calculo'!CP13,IF(CP18=100,($G$21*CP18*$B$2)-SUM($G$27:CO27),IF(CP18&gt;CO19,((CP18-CO19+1)*$B$2*$G$21),IF(CP18&gt;=CO19,$G$21*$B$2))),0)</f>
        <v>0</v>
      </c>
      <c r="CQ27" s="294" t="b">
        <f>IF('Hoja De Calculo'!CR13&gt;='Hoja De Calculo'!CQ13,IF(CQ18=100,($G$21*CQ18*$B$2)-SUM($G$27:CP27),IF(CQ18&gt;CP19,((CQ18-CP19+1)*$B$2*$G$21),IF(CQ18&gt;=CP19,$G$21*$B$2))),0)</f>
        <v>0</v>
      </c>
      <c r="CR27" s="294" t="b">
        <f>IF('Hoja De Calculo'!CS13&gt;='Hoja De Calculo'!CR13,IF(CR18=100,($G$21*CR18*$B$2)-SUM($G$27:CQ27),IF(CR18&gt;CQ19,((CR18-CQ19+1)*$B$2*$G$21),IF(CR18&gt;=CQ19,$G$21*$B$2))),0)</f>
        <v>0</v>
      </c>
      <c r="CS27" s="294" t="b">
        <f>IF('Hoja De Calculo'!CT13&gt;='Hoja De Calculo'!CS13,IF(CS18=100,($G$21*CS18*$B$2)-SUM($G$27:CR27),IF(CS18&gt;CR19,((CS18-CR19+1)*$B$2*$G$21),IF(CS18&gt;=CR19,$G$21*$B$2))),0)</f>
        <v>0</v>
      </c>
      <c r="CT27" s="294" t="b">
        <f>IF('Hoja De Calculo'!CU13&gt;='Hoja De Calculo'!CT13,IF(CT18=100,($G$21*CT18*$B$2)-SUM($G$27:CS27),IF(CT18&gt;CS19,((CT18-CS19+1)*$B$2*$G$21),IF(CT18&gt;=CS19,$G$21*$B$2))),0)</f>
        <v>0</v>
      </c>
      <c r="CU27" s="294" t="b">
        <f>IF('Hoja De Calculo'!CV13&gt;='Hoja De Calculo'!CU13,IF(CU18=100,($G$21*CU18*$B$2)-SUM($G$27:CT27),IF(CU18&gt;CT19,((CU18-CT19+1)*$B$2*$G$21),IF(CU18&gt;=CT19,$G$21*$B$2))),0)</f>
        <v>0</v>
      </c>
      <c r="CV27" s="294" t="b">
        <f>IF('Hoja De Calculo'!CW13&gt;='Hoja De Calculo'!CV13,IF(CV18=100,($G$21*CV18*$B$2)-SUM($G$27:CU27),IF(CV18&gt;CU19,((CV18-CU19+1)*$B$2*$G$21),IF(CV18&gt;=CU19,$G$21*$B$2))),0)</f>
        <v>0</v>
      </c>
      <c r="CW27" s="294" t="b">
        <f>IF('Hoja De Calculo'!CX13&gt;='Hoja De Calculo'!CW13,IF(CW18=100,($G$21*CW18*$B$2)-SUM($G$27:CV27),IF(CW18&gt;CV19,((CW18-CV19+1)*$B$2*$G$21),IF(CW18&gt;=CV19,$G$21*$B$2))),0)</f>
        <v>0</v>
      </c>
    </row>
    <row r="28" spans="1:101" x14ac:dyDescent="0.3">
      <c r="A28" t="s">
        <v>165</v>
      </c>
      <c r="C28" s="259"/>
      <c r="D28" s="259"/>
      <c r="E28" s="259"/>
      <c r="F28" s="259"/>
      <c r="G28" s="259"/>
      <c r="H28" s="281">
        <f>(H$21*$B$2*(H$19+(IF(H$19=100,0,1))))</f>
        <v>0</v>
      </c>
      <c r="I28" s="294" t="b">
        <f>IF('Hoja De Calculo'!J13&gt;='Hoja De Calculo'!I13,IF(I18=100,($H$21*I18*$B$2)-SUM($H$28:H28),IF(I18&gt;H19,((I18-H19+1)*$B$2*$H$21),IF(I18&gt;=H19,$H$21*$B$2))),0)</f>
        <v>0</v>
      </c>
      <c r="J28" s="294" t="b">
        <f>IF('Hoja De Calculo'!K13&gt;='Hoja De Calculo'!J13,IF(J18=100,($H$21*J18*$B$2)-SUM($H$28:I28),IF(J18&gt;I19,((J18-I19+1)*$B$2*$H$21),IF(J18&gt;=I19,$H$21*$B$2))),0)</f>
        <v>0</v>
      </c>
      <c r="K28" s="294" t="b">
        <f>IF('Hoja De Calculo'!L13&gt;='Hoja De Calculo'!K13,IF(K18=100,($H$21*K18*$B$2)-SUM($H$28:J28),IF(K18&gt;J19,((K18-J19+1)*$B$2*$H$21),IF(K18&gt;=J19,$H$21*$B$2))),0)</f>
        <v>0</v>
      </c>
      <c r="L28" s="294" t="b">
        <f>IF('Hoja De Calculo'!M13&gt;='Hoja De Calculo'!L13,IF(L18=100,($H$21*L18*$B$2)-SUM($H$28:K28),IF(L18&gt;K19,((L18-K19+1)*$B$2*$H$21),IF(L18&gt;=K19,$H$21*$B$2))),0)</f>
        <v>0</v>
      </c>
      <c r="M28" s="294" t="b">
        <f>IF('Hoja De Calculo'!N13&gt;='Hoja De Calculo'!M13,IF(M18=100,($H$21*M18*$B$2)-SUM($H$28:L28),IF(M18&gt;L19,((M18-L19+1)*$B$2*$H$21),IF(M18&gt;=L19,$H$21*$B$2))),0)</f>
        <v>0</v>
      </c>
      <c r="N28" s="294" t="b">
        <f>IF('Hoja De Calculo'!O13&gt;='Hoja De Calculo'!N13,IF(N18=100,($H$21*N18*$B$2)-SUM($H$28:M28),IF(N18&gt;M19,((N18-M19+1)*$B$2*$H$21),IF(N18&gt;=M19,$H$21*$B$2))),0)</f>
        <v>0</v>
      </c>
      <c r="O28" s="294" t="b">
        <f>IF('Hoja De Calculo'!P13&gt;='Hoja De Calculo'!O13,IF(O18=100,($H$21*O18*$B$2)-SUM($H$28:N28),IF(O18&gt;N19,((O18-N19+1)*$B$2*$H$21),IF(O18&gt;=N19,$H$21*$B$2))),0)</f>
        <v>0</v>
      </c>
      <c r="P28" s="294" t="b">
        <f>IF('Hoja De Calculo'!Q13&gt;='Hoja De Calculo'!P13,IF(P18=100,($H$21*P18*$B$2)-SUM($H$28:O28),IF(P18&gt;O19,((P18-O19+1)*$B$2*$H$21),IF(P18&gt;=O19,$H$21*$B$2))),0)</f>
        <v>0</v>
      </c>
      <c r="Q28" s="294" t="b">
        <f>IF('Hoja De Calculo'!R13&gt;='Hoja De Calculo'!Q13,IF(Q18=100,($H$21*Q18*$B$2)-SUM($H$28:P28),IF(Q18&gt;P19,((Q18-P19+1)*$B$2*$H$21),IF(Q18&gt;=P19,$H$21*$B$2))),0)</f>
        <v>0</v>
      </c>
      <c r="R28" s="294" t="b">
        <f>IF('Hoja De Calculo'!S13&gt;='Hoja De Calculo'!R13,IF(R18=100,($H$21*R18*$B$2)-SUM($H$28:Q28),IF(R18&gt;Q19,((R18-Q19+1)*$B$2*$H$21),IF(R18&gt;=Q19,$H$21*$B$2))),0)</f>
        <v>0</v>
      </c>
      <c r="S28" s="294" t="b">
        <f>IF('Hoja De Calculo'!T13&gt;='Hoja De Calculo'!S13,IF(S18=100,($H$21*S18*$B$2)-SUM($H$28:R28),IF(S18&gt;R19,((S18-R19+1)*$B$2*$H$21),IF(S18&gt;=R19,$H$21*$B$2))),0)</f>
        <v>0</v>
      </c>
      <c r="T28" s="294" t="b">
        <f>IF('Hoja De Calculo'!U13&gt;='Hoja De Calculo'!T13,IF(T18=100,($H$21*T18*$B$2)-SUM($H$28:S28),IF(T18&gt;S19,((T18-S19+1)*$B$2*$H$21),IF(T18&gt;=S19,$H$21*$B$2))),0)</f>
        <v>0</v>
      </c>
      <c r="U28" s="294" t="b">
        <f>IF('Hoja De Calculo'!V13&gt;='Hoja De Calculo'!U13,IF(U18=100,($H$21*U18*$B$2)-SUM($H$28:T28),IF(U18&gt;T19,((U18-T19+1)*$B$2*$H$21),IF(U18&gt;=T19,$H$21*$B$2))),0)</f>
        <v>0</v>
      </c>
      <c r="V28" s="294" t="b">
        <f>IF('Hoja De Calculo'!W13&gt;='Hoja De Calculo'!V13,IF(V18=100,($H$21*V18*$B$2)-SUM($H$28:U28),IF(V18&gt;U19,((V18-U19+1)*$B$2*$H$21),IF(V18&gt;=U19,$H$21*$B$2))),0)</f>
        <v>0</v>
      </c>
      <c r="W28" s="294" t="b">
        <f>IF('Hoja De Calculo'!X13&gt;='Hoja De Calculo'!W13,IF(W18=100,($H$21*W18*$B$2)-SUM($H$28:V28),IF(W18&gt;V19,((W18-V19+1)*$B$2*$H$21),IF(W18&gt;=V19,$H$21*$B$2))),0)</f>
        <v>0</v>
      </c>
      <c r="X28" s="294" t="b">
        <f>IF('Hoja De Calculo'!Y13&gt;='Hoja De Calculo'!X13,IF(X18=100,($H$21*X18*$B$2)-SUM($H$28:W28),IF(X18&gt;W19,((X18-W19+1)*$B$2*$H$21),IF(X18&gt;=W19,$H$21*$B$2))),0)</f>
        <v>0</v>
      </c>
      <c r="Y28" s="294" t="b">
        <f>IF('Hoja De Calculo'!Z13&gt;='Hoja De Calculo'!Y13,IF(Y18=100,($H$21*Y18*$B$2)-SUM($H$28:X28),IF(Y18&gt;X19,((Y18-X19+1)*$B$2*$H$21),IF(Y18&gt;=X19,$H$21*$B$2))),0)</f>
        <v>0</v>
      </c>
      <c r="Z28" s="294" t="b">
        <f>IF('Hoja De Calculo'!AA13&gt;='Hoja De Calculo'!Z13,IF(Z18=100,($H$21*Z18*$B$2)-SUM($H$28:Y28),IF(Z18&gt;Y19,((Z18-Y19+1)*$B$2*$H$21),IF(Z18&gt;=Y19,$H$21*$B$2))),0)</f>
        <v>0</v>
      </c>
      <c r="AA28" s="294" t="b">
        <f>IF('Hoja De Calculo'!AB13&gt;='Hoja De Calculo'!AA13,IF(AA18=100,($H$21*AA18*$B$2)-SUM($H$28:Z28),IF(AA18&gt;Z19,((AA18-Z19+1)*$B$2*$H$21),IF(AA18&gt;=Z19,$H$21*$B$2))),0)</f>
        <v>0</v>
      </c>
      <c r="AB28" s="294" t="b">
        <f>IF('Hoja De Calculo'!AC13&gt;='Hoja De Calculo'!AB13,IF(AB18=100,($H$21*AB18*$B$2)-SUM($H$28:AA28),IF(AB18&gt;AA19,((AB18-AA19+1)*$B$2*$H$21),IF(AB18&gt;=AA19,$H$21*$B$2))),0)</f>
        <v>0</v>
      </c>
      <c r="AC28" s="294" t="b">
        <f>IF('Hoja De Calculo'!AD13&gt;='Hoja De Calculo'!AC13,IF(AC18=100,($H$21*AC18*$B$2)-SUM($H$28:AB28),IF(AC18&gt;AB19,((AC18-AB19+1)*$B$2*$H$21),IF(AC18&gt;=AB19,$H$21*$B$2))),0)</f>
        <v>0</v>
      </c>
      <c r="AD28" s="294" t="b">
        <f>IF('Hoja De Calculo'!AE13&gt;='Hoja De Calculo'!AD13,IF(AD18=100,($H$21*AD18*$B$2)-SUM($H$28:AC28),IF(AD18&gt;AC19,((AD18-AC19+1)*$B$2*$H$21),IF(AD18&gt;=AC19,$H$21*$B$2))),0)</f>
        <v>0</v>
      </c>
      <c r="AE28" s="294" t="b">
        <f>IF('Hoja De Calculo'!AF13&gt;='Hoja De Calculo'!AE13,IF(AE18=100,($H$21*AE18*$B$2)-SUM($H$28:AD28),IF(AE18&gt;AD19,((AE18-AD19+1)*$B$2*$H$21),IF(AE18&gt;=AD19,$H$21*$B$2))),0)</f>
        <v>0</v>
      </c>
      <c r="AF28" s="294" t="b">
        <f>IF('Hoja De Calculo'!AG13&gt;='Hoja De Calculo'!AF13,IF(AF18=100,($H$21*AF18*$B$2)-SUM($H$28:AE28),IF(AF18&gt;AE19,((AF18-AE19+1)*$B$2*$H$21),IF(AF18&gt;=AE19,$H$21*$B$2))),0)</f>
        <v>0</v>
      </c>
      <c r="AG28" s="294" t="b">
        <f>IF('Hoja De Calculo'!AH13&gt;='Hoja De Calculo'!AG13,IF(AG18=100,($H$21*AG18*$B$2)-SUM($H$28:AF28),IF(AG18&gt;AF19,((AG18-AF19+1)*$B$2*$H$21),IF(AG18&gt;=AF19,$H$21*$B$2))),0)</f>
        <v>0</v>
      </c>
      <c r="AH28" s="294" t="b">
        <f>IF('Hoja De Calculo'!AI13&gt;='Hoja De Calculo'!AH13,IF(AH18=100,($H$21*AH18*$B$2)-SUM($H$28:AG28),IF(AH18&gt;AG19,((AH18-AG19+1)*$B$2*$H$21),IF(AH18&gt;=AG19,$H$21*$B$2))),0)</f>
        <v>0</v>
      </c>
      <c r="AI28" s="294" t="b">
        <f>IF('Hoja De Calculo'!AJ13&gt;='Hoja De Calculo'!AI13,IF(AI18=100,($H$21*AI18*$B$2)-SUM($H$28:AH28),IF(AI18&gt;AH19,((AI18-AH19+1)*$B$2*$H$21),IF(AI18&gt;=AH19,$H$21*$B$2))),0)</f>
        <v>0</v>
      </c>
      <c r="AJ28" s="294" t="b">
        <f>IF('Hoja De Calculo'!AK13&gt;='Hoja De Calculo'!AJ13,IF(AJ18=100,($H$21*AJ18*$B$2)-SUM($H$28:AI28),IF(AJ18&gt;AI19,((AJ18-AI19+1)*$B$2*$H$21),IF(AJ18&gt;=AI19,$H$21*$B$2))),0)</f>
        <v>0</v>
      </c>
      <c r="AK28" s="294" t="b">
        <f>IF('Hoja De Calculo'!AL13&gt;='Hoja De Calculo'!AK13,IF(AK18=100,($H$21*AK18*$B$2)-SUM($H$28:AJ28),IF(AK18&gt;AJ19,((AK18-AJ19+1)*$B$2*$H$21),IF(AK18&gt;=AJ19,$H$21*$B$2))),0)</f>
        <v>0</v>
      </c>
      <c r="AL28" s="294" t="b">
        <f>IF('Hoja De Calculo'!AM13&gt;='Hoja De Calculo'!AL13,IF(AL18=100,($H$21*AL18*$B$2)-SUM($H$28:AK28),IF(AL18&gt;AK19,((AL18-AK19+1)*$B$2*$H$21),IF(AL18&gt;=AK19,$H$21*$B$2))),0)</f>
        <v>0</v>
      </c>
      <c r="AM28" s="294" t="b">
        <f>IF('Hoja De Calculo'!AN13&gt;='Hoja De Calculo'!AM13,IF(AM18=100,($H$21*AM18*$B$2)-SUM($H$28:AL28),IF(AM18&gt;AL19,((AM18-AL19+1)*$B$2*$H$21),IF(AM18&gt;=AL19,$H$21*$B$2))),0)</f>
        <v>0</v>
      </c>
      <c r="AN28" s="294" t="b">
        <f>IF('Hoja De Calculo'!AO13&gt;='Hoja De Calculo'!AN13,IF(AN18=100,($H$21*AN18*$B$2)-SUM($H$28:AM28),IF(AN18&gt;AM19,((AN18-AM19+1)*$B$2*$H$21),IF(AN18&gt;=AM19,$H$21*$B$2))),0)</f>
        <v>0</v>
      </c>
      <c r="AO28" s="294" t="b">
        <f>IF('Hoja De Calculo'!AP13&gt;='Hoja De Calculo'!AO13,IF(AO18=100,($H$21*AO18*$B$2)-SUM($H$28:AN28),IF(AO18&gt;AN19,((AO18-AN19+1)*$B$2*$H$21),IF(AO18&gt;=AN19,$H$21*$B$2))),0)</f>
        <v>0</v>
      </c>
      <c r="AP28" s="294" t="b">
        <f>IF('Hoja De Calculo'!AQ13&gt;='Hoja De Calculo'!AP13,IF(AP18=100,($H$21*AP18*$B$2)-SUM($H$28:AO28),IF(AP18&gt;AO19,((AP18-AO19+1)*$B$2*$H$21),IF(AP18&gt;=AO19,$H$21*$B$2))),0)</f>
        <v>0</v>
      </c>
      <c r="AQ28" s="294" t="b">
        <f>IF('Hoja De Calculo'!AR13&gt;='Hoja De Calculo'!AQ13,IF(AQ18=100,($H$21*AQ18*$B$2)-SUM($H$28:AP28),IF(AQ18&gt;AP19,((AQ18-AP19+1)*$B$2*$H$21),IF(AQ18&gt;=AP19,$H$21*$B$2))),0)</f>
        <v>0</v>
      </c>
      <c r="AR28" s="294" t="b">
        <f>IF('Hoja De Calculo'!AS13&gt;='Hoja De Calculo'!AR13,IF(AR18=100,($H$21*AR18*$B$2)-SUM($H$28:AQ28),IF(AR18&gt;AQ19,((AR18-AQ19+1)*$B$2*$H$21),IF(AR18&gt;=AQ19,$H$21*$B$2))),0)</f>
        <v>0</v>
      </c>
      <c r="AS28" s="294" t="b">
        <f>IF('Hoja De Calculo'!AT13&gt;='Hoja De Calculo'!AS13,IF(AS18=100,($H$21*AS18*$B$2)-SUM($H$28:AR28),IF(AS18&gt;AR19,((AS18-AR19+1)*$B$2*$H$21),IF(AS18&gt;=AR19,$H$21*$B$2))),0)</f>
        <v>0</v>
      </c>
      <c r="AT28" s="294" t="b">
        <f>IF('Hoja De Calculo'!AU13&gt;='Hoja De Calculo'!AT13,IF(AT18=100,($H$21*AT18*$B$2)-SUM($H$28:AS28),IF(AT18&gt;AS19,((AT18-AS19+1)*$B$2*$H$21),IF(AT18&gt;=AS19,$H$21*$B$2))),0)</f>
        <v>0</v>
      </c>
      <c r="AU28" s="294" t="b">
        <f>IF('Hoja De Calculo'!AV13&gt;='Hoja De Calculo'!AU13,IF(AU18=100,($H$21*AU18*$B$2)-SUM($H$28:AT28),IF(AU18&gt;AT19,((AU18-AT19+1)*$B$2*$H$21),IF(AU18&gt;=AT19,$H$21*$B$2))),0)</f>
        <v>0</v>
      </c>
      <c r="AV28" s="294" t="b">
        <f>IF('Hoja De Calculo'!AW13&gt;='Hoja De Calculo'!AV13,IF(AV18=100,($H$21*AV18*$B$2)-SUM($H$28:AU28),IF(AV18&gt;AU19,((AV18-AU19+1)*$B$2*$H$21),IF(AV18&gt;=AU19,$H$21*$B$2))),0)</f>
        <v>0</v>
      </c>
      <c r="AW28" s="294" t="b">
        <f>IF('Hoja De Calculo'!AX13&gt;='Hoja De Calculo'!AW13,IF(AW18=100,($H$21*AW18*$B$2)-SUM($H$28:AV28),IF(AW18&gt;AV19,((AW18-AV19+1)*$B$2*$H$21),IF(AW18&gt;=AV19,$H$21*$B$2))),0)</f>
        <v>0</v>
      </c>
      <c r="AX28" s="294" t="b">
        <f>IF('Hoja De Calculo'!AY13&gt;='Hoja De Calculo'!AX13,IF(AX18=100,($H$21*AX18*$B$2)-SUM($H$28:AW28),IF(AX18&gt;AW19,((AX18-AW19+1)*$B$2*$H$21),IF(AX18&gt;=AW19,$H$21*$B$2))),0)</f>
        <v>0</v>
      </c>
      <c r="AY28" s="294" t="b">
        <f>IF('Hoja De Calculo'!AZ13&gt;='Hoja De Calculo'!AY13,IF(AY18=100,($H$21*AY18*$B$2)-SUM($H$28:AX28),IF(AY18&gt;AX19,((AY18-AX19+1)*$B$2*$H$21),IF(AY18&gt;=AX19,$H$21*$B$2))),0)</f>
        <v>0</v>
      </c>
      <c r="AZ28" s="294" t="b">
        <f>IF('Hoja De Calculo'!BA13&gt;='Hoja De Calculo'!AZ13,IF(AZ18=100,($H$21*AZ18*$B$2)-SUM($H$28:AY28),IF(AZ18&gt;AY19,((AZ18-AY19+1)*$B$2*$H$21),IF(AZ18&gt;=AY19,$H$21*$B$2))),0)</f>
        <v>0</v>
      </c>
      <c r="BA28" s="294" t="b">
        <f>IF('Hoja De Calculo'!BB13&gt;='Hoja De Calculo'!BA13,IF(BA18=100,($H$21*BA18*$B$2)-SUM($H$28:AZ28),IF(BA18&gt;AZ19,((BA18-AZ19+1)*$B$2*$H$21),IF(BA18&gt;=AZ19,$H$21*$B$2))),0)</f>
        <v>0</v>
      </c>
      <c r="BB28" s="294" t="b">
        <f>IF('Hoja De Calculo'!BC13&gt;='Hoja De Calculo'!BB13,IF(BB18=100,($H$21*BB18*$B$2)-SUM($H$28:BA28),IF(BB18&gt;BA19,((BB18-BA19+1)*$B$2*$H$21),IF(BB18&gt;=BA19,$H$21*$B$2))),0)</f>
        <v>0</v>
      </c>
      <c r="BC28" s="294" t="b">
        <f>IF('Hoja De Calculo'!BD13&gt;='Hoja De Calculo'!BC13,IF(BC18=100,($H$21*BC18*$B$2)-SUM($H$28:BB28),IF(BC18&gt;BB19,((BC18-BB19+1)*$B$2*$H$21),IF(BC18&gt;=BB19,$H$21*$B$2))),0)</f>
        <v>0</v>
      </c>
      <c r="BD28" s="294" t="b">
        <f>IF('Hoja De Calculo'!BE13&gt;='Hoja De Calculo'!BD13,IF(BD18=100,($H$21*BD18*$B$2)-SUM($H$28:BC28),IF(BD18&gt;BC19,((BD18-BC19+1)*$B$2*$H$21),IF(BD18&gt;=BC19,$H$21*$B$2))),0)</f>
        <v>0</v>
      </c>
      <c r="BE28" s="294" t="b">
        <f>IF('Hoja De Calculo'!BF13&gt;='Hoja De Calculo'!BE13,IF(BE18=100,($H$21*BE18*$B$2)-SUM($H$28:BD28),IF(BE18&gt;BD19,((BE18-BD19+1)*$B$2*$H$21),IF(BE18&gt;=BD19,$H$21*$B$2))),0)</f>
        <v>0</v>
      </c>
      <c r="BF28" s="294" t="b">
        <f>IF('Hoja De Calculo'!BG13&gt;='Hoja De Calculo'!BF13,IF(BF18=100,($H$21*BF18*$B$2)-SUM($H$28:BE28),IF(BF18&gt;BE19,((BF18-BE19+1)*$B$2*$H$21),IF(BF18&gt;=BE19,$H$21*$B$2))),0)</f>
        <v>0</v>
      </c>
      <c r="BG28" s="294" t="b">
        <f>IF('Hoja De Calculo'!BH13&gt;='Hoja De Calculo'!BG13,IF(BG18=100,($H$21*BG18*$B$2)-SUM($H$28:BF28),IF(BG18&gt;BF19,((BG18-BF19+1)*$B$2*$H$21),IF(BG18&gt;=BF19,$H$21*$B$2))),0)</f>
        <v>0</v>
      </c>
      <c r="BH28" s="294" t="b">
        <f>IF('Hoja De Calculo'!BI13&gt;='Hoja De Calculo'!BH13,IF(BH18=100,($H$21*BH18*$B$2)-SUM($H$28:BG28),IF(BH18&gt;BG19,((BH18-BG19+1)*$B$2*$H$21),IF(BH18&gt;=BG19,$H$21*$B$2))),0)</f>
        <v>0</v>
      </c>
      <c r="BI28" s="294" t="b">
        <f>IF('Hoja De Calculo'!BJ13&gt;='Hoja De Calculo'!BI13,IF(BI18=100,($H$21*BI18*$B$2)-SUM($H$28:BH28),IF(BI18&gt;BH19,((BI18-BH19+1)*$B$2*$H$21),IF(BI18&gt;=BH19,$H$21*$B$2))),0)</f>
        <v>0</v>
      </c>
      <c r="BJ28" s="294" t="b">
        <f>IF('Hoja De Calculo'!BK13&gt;='Hoja De Calculo'!BJ13,IF(BJ18=100,($H$21*BJ18*$B$2)-SUM($H$28:BI28),IF(BJ18&gt;BI19,((BJ18-BI19+1)*$B$2*$H$21),IF(BJ18&gt;=BI19,$H$21*$B$2))),0)</f>
        <v>0</v>
      </c>
      <c r="BK28" s="294" t="b">
        <f>IF('Hoja De Calculo'!BL13&gt;='Hoja De Calculo'!BK13,IF(BK18=100,($H$21*BK18*$B$2)-SUM($H$28:BJ28),IF(BK18&gt;BJ19,((BK18-BJ19+1)*$B$2*$H$21),IF(BK18&gt;=BJ19,$H$21*$B$2))),0)</f>
        <v>0</v>
      </c>
      <c r="BL28" s="294" t="b">
        <f>IF('Hoja De Calculo'!BM13&gt;='Hoja De Calculo'!BL13,IF(BL18=100,($H$21*BL18*$B$2)-SUM($H$28:BK28),IF(BL18&gt;BK19,((BL18-BK19+1)*$B$2*$H$21),IF(BL18&gt;=BK19,$H$21*$B$2))),0)</f>
        <v>0</v>
      </c>
      <c r="BM28" s="294" t="b">
        <f>IF('Hoja De Calculo'!BN13&gt;='Hoja De Calculo'!BM13,IF(BM18=100,($H$21*BM18*$B$2)-SUM($H$28:BL28),IF(BM18&gt;BL19,((BM18-BL19+1)*$B$2*$H$21),IF(BM18&gt;=BL19,$H$21*$B$2))),0)</f>
        <v>0</v>
      </c>
      <c r="BN28" s="294" t="b">
        <f>IF('Hoja De Calculo'!BO13&gt;='Hoja De Calculo'!BN13,IF(BN18=100,($H$21*BN18*$B$2)-SUM($H$28:BM28),IF(BN18&gt;BM19,((BN18-BM19+1)*$B$2*$H$21),IF(BN18&gt;=BM19,$H$21*$B$2))),0)</f>
        <v>0</v>
      </c>
      <c r="BO28" s="294" t="b">
        <f>IF('Hoja De Calculo'!BP13&gt;='Hoja De Calculo'!BO13,IF(BO18=100,($H$21*BO18*$B$2)-SUM($H$28:BN28),IF(BO18&gt;BN19,((BO18-BN19+1)*$B$2*$H$21),IF(BO18&gt;=BN19,$H$21*$B$2))),0)</f>
        <v>0</v>
      </c>
      <c r="BP28" s="294" t="b">
        <f>IF('Hoja De Calculo'!BQ13&gt;='Hoja De Calculo'!BP13,IF(BP18=100,($H$21*BP18*$B$2)-SUM($H$28:BO28),IF(BP18&gt;BO19,((BP18-BO19+1)*$B$2*$H$21),IF(BP18&gt;=BO19,$H$21*$B$2))),0)</f>
        <v>0</v>
      </c>
      <c r="BQ28" s="294" t="b">
        <f>IF('Hoja De Calculo'!BR13&gt;='Hoja De Calculo'!BQ13,IF(BQ18=100,($H$21*BQ18*$B$2)-SUM($H$28:BP28),IF(BQ18&gt;BP19,((BQ18-BP19+1)*$B$2*$H$21),IF(BQ18&gt;=BP19,$H$21*$B$2))),0)</f>
        <v>0</v>
      </c>
      <c r="BR28" s="294" t="b">
        <f>IF('Hoja De Calculo'!BS13&gt;='Hoja De Calculo'!BR13,IF(BR18=100,($H$21*BR18*$B$2)-SUM($H$28:BQ28),IF(BR18&gt;BQ19,((BR18-BQ19+1)*$B$2*$H$21),IF(BR18&gt;=BQ19,$H$21*$B$2))),0)</f>
        <v>0</v>
      </c>
      <c r="BS28" s="294" t="b">
        <f>IF('Hoja De Calculo'!BT13&gt;='Hoja De Calculo'!BS13,IF(BS18=100,($H$21*BS18*$B$2)-SUM($H$28:BR28),IF(BS18&gt;BR19,((BS18-BR19+1)*$B$2*$H$21),IF(BS18&gt;=BR19,$H$21*$B$2))),0)</f>
        <v>0</v>
      </c>
      <c r="BT28" s="294" t="b">
        <f>IF('Hoja De Calculo'!BU13&gt;='Hoja De Calculo'!BT13,IF(BT18=100,($H$21*BT18*$B$2)-SUM($H$28:BS28),IF(BT18&gt;BS19,((BT18-BS19+1)*$B$2*$H$21),IF(BT18&gt;=BS19,$H$21*$B$2))),0)</f>
        <v>0</v>
      </c>
      <c r="BU28" s="294" t="b">
        <f>IF('Hoja De Calculo'!BV13&gt;='Hoja De Calculo'!BU13,IF(BU18=100,($H$21*BU18*$B$2)-SUM($H$28:BT28),IF(BU18&gt;BT19,((BU18-BT19+1)*$B$2*$H$21),IF(BU18&gt;=BT19,$H$21*$B$2))),0)</f>
        <v>0</v>
      </c>
      <c r="BV28" s="294" t="b">
        <f>IF('Hoja De Calculo'!BW13&gt;='Hoja De Calculo'!BV13,IF(BV18=100,($H$21*BV18*$B$2)-SUM($H$28:BU28),IF(BV18&gt;BU19,((BV18-BU19+1)*$B$2*$H$21),IF(BV18&gt;=BU19,$H$21*$B$2))),0)</f>
        <v>0</v>
      </c>
      <c r="BW28" s="294" t="b">
        <f>IF('Hoja De Calculo'!BX13&gt;='Hoja De Calculo'!BW13,IF(BW18=100,($H$21*BW18*$B$2)-SUM($H$28:BV28),IF(BW18&gt;BV19,((BW18-BV19+1)*$B$2*$H$21),IF(BW18&gt;=BV19,$H$21*$B$2))),0)</f>
        <v>0</v>
      </c>
      <c r="BX28" s="294" t="b">
        <f>IF('Hoja De Calculo'!BY13&gt;='Hoja De Calculo'!BX13,IF(BX18=100,($H$21*BX18*$B$2)-SUM($H$28:BW28),IF(BX18&gt;BW19,((BX18-BW19+1)*$B$2*$H$21),IF(BX18&gt;=BW19,$H$21*$B$2))),0)</f>
        <v>0</v>
      </c>
      <c r="BY28" s="294" t="b">
        <f>IF('Hoja De Calculo'!BZ13&gt;='Hoja De Calculo'!BY13,IF(BY18=100,($H$21*BY18*$B$2)-SUM($H$28:BX28),IF(BY18&gt;BX19,((BY18-BX19+1)*$B$2*$H$21),IF(BY18&gt;=BX19,$H$21*$B$2))),0)</f>
        <v>0</v>
      </c>
      <c r="BZ28" s="294" t="b">
        <f>IF('Hoja De Calculo'!CA13&gt;='Hoja De Calculo'!BZ13,IF(BZ18=100,($H$21*BZ18*$B$2)-SUM($H$28:BY28),IF(BZ18&gt;BY19,((BZ18-BY19+1)*$B$2*$H$21),IF(BZ18&gt;=BY19,$H$21*$B$2))),0)</f>
        <v>0</v>
      </c>
      <c r="CA28" s="294" t="b">
        <f>IF('Hoja De Calculo'!CB13&gt;='Hoja De Calculo'!CA13,IF(CA18=100,($H$21*CA18*$B$2)-SUM($H$28:BZ28),IF(CA18&gt;BZ19,((CA18-BZ19+1)*$B$2*$H$21),IF(CA18&gt;=BZ19,$H$21*$B$2))),0)</f>
        <v>0</v>
      </c>
      <c r="CB28" s="294" t="b">
        <f>IF('Hoja De Calculo'!CC13&gt;='Hoja De Calculo'!CB13,IF(CB18=100,($H$21*CB18*$B$2)-SUM($H$28:CA28),IF(CB18&gt;CA19,((CB18-CA19+1)*$B$2*$H$21),IF(CB18&gt;=CA19,$H$21*$B$2))),0)</f>
        <v>0</v>
      </c>
      <c r="CC28" s="294" t="b">
        <f>IF('Hoja De Calculo'!CD13&gt;='Hoja De Calculo'!CC13,IF(CC18=100,($H$21*CC18*$B$2)-SUM($H$28:CB28),IF(CC18&gt;CB19,((CC18-CB19+1)*$B$2*$H$21),IF(CC18&gt;=CB19,$H$21*$B$2))),0)</f>
        <v>0</v>
      </c>
      <c r="CD28" s="294" t="b">
        <f>IF('Hoja De Calculo'!CE13&gt;='Hoja De Calculo'!CD13,IF(CD18=100,($H$21*CD18*$B$2)-SUM($H$28:CC28),IF(CD18&gt;CC19,((CD18-CC19+1)*$B$2*$H$21),IF(CD18&gt;=CC19,$H$21*$B$2))),0)</f>
        <v>0</v>
      </c>
      <c r="CE28" s="294" t="b">
        <f>IF('Hoja De Calculo'!CF13&gt;='Hoja De Calculo'!CE13,IF(CE18=100,($H$21*CE18*$B$2)-SUM($H$28:CD28),IF(CE18&gt;CD19,((CE18-CD19+1)*$B$2*$H$21),IF(CE18&gt;=CD19,$H$21*$B$2))),0)</f>
        <v>0</v>
      </c>
      <c r="CF28" s="294" t="b">
        <f>IF('Hoja De Calculo'!CG13&gt;='Hoja De Calculo'!CF13,IF(CF18=100,($H$21*CF18*$B$2)-SUM($H$28:CE28),IF(CF18&gt;CE19,((CF18-CE19+1)*$B$2*$H$21),IF(CF18&gt;=CE19,$H$21*$B$2))),0)</f>
        <v>0</v>
      </c>
      <c r="CG28" s="294" t="b">
        <f>IF('Hoja De Calculo'!CH13&gt;='Hoja De Calculo'!CG13,IF(CG18=100,($H$21*CG18*$B$2)-SUM($H$28:CF28),IF(CG18&gt;CF19,((CG18-CF19+1)*$B$2*$H$21),IF(CG18&gt;=CF19,$H$21*$B$2))),0)</f>
        <v>0</v>
      </c>
      <c r="CH28" s="294" t="b">
        <f>IF('Hoja De Calculo'!CI13&gt;='Hoja De Calculo'!CH13,IF(CH18=100,($H$21*CH18*$B$2)-SUM($H$28:CG28),IF(CH18&gt;CG19,((CH18-CG19+1)*$B$2*$H$21),IF(CH18&gt;=CG19,$H$21*$B$2))),0)</f>
        <v>0</v>
      </c>
      <c r="CI28" s="294" t="b">
        <f>IF('Hoja De Calculo'!CJ13&gt;='Hoja De Calculo'!CI13,IF(CI18=100,($H$21*CI18*$B$2)-SUM($H$28:CH28),IF(CI18&gt;CH19,((CI18-CH19+1)*$B$2*$H$21),IF(CI18&gt;=CH19,$H$21*$B$2))),0)</f>
        <v>0</v>
      </c>
      <c r="CJ28" s="294" t="b">
        <f>IF('Hoja De Calculo'!CK13&gt;='Hoja De Calculo'!CJ13,IF(CJ18=100,($H$21*CJ18*$B$2)-SUM($H$28:CI28),IF(CJ18&gt;CI19,((CJ18-CI19+1)*$B$2*$H$21),IF(CJ18&gt;=CI19,$H$21*$B$2))),0)</f>
        <v>0</v>
      </c>
      <c r="CK28" s="294" t="b">
        <f>IF('Hoja De Calculo'!CL13&gt;='Hoja De Calculo'!CK13,IF(CK18=100,($H$21*CK18*$B$2)-SUM($H$28:CJ28),IF(CK18&gt;CJ19,((CK18-CJ19+1)*$B$2*$H$21),IF(CK18&gt;=CJ19,$H$21*$B$2))),0)</f>
        <v>0</v>
      </c>
      <c r="CL28" s="294" t="b">
        <f>IF('Hoja De Calculo'!CM13&gt;='Hoja De Calculo'!CL13,IF(CL18=100,($H$21*CL18*$B$2)-SUM($H$28:CK28),IF(CL18&gt;CK19,((CL18-CK19+1)*$B$2*$H$21),IF(CL18&gt;=CK19,$H$21*$B$2))),0)</f>
        <v>0</v>
      </c>
      <c r="CM28" s="294" t="b">
        <f>IF('Hoja De Calculo'!CN13&gt;='Hoja De Calculo'!CM13,IF(CM18=100,($H$21*CM18*$B$2)-SUM($H$28:CL28),IF(CM18&gt;CL19,((CM18-CL19+1)*$B$2*$H$21),IF(CM18&gt;=CL19,$H$21*$B$2))),0)</f>
        <v>0</v>
      </c>
      <c r="CN28" s="294" t="b">
        <f>IF('Hoja De Calculo'!CO13&gt;='Hoja De Calculo'!CN13,IF(CN18=100,($H$21*CN18*$B$2)-SUM($H$28:CM28),IF(CN18&gt;CM19,((CN18-CM19+1)*$B$2*$H$21),IF(CN18&gt;=CM19,$H$21*$B$2))),0)</f>
        <v>0</v>
      </c>
      <c r="CO28" s="294" t="b">
        <f>IF('Hoja De Calculo'!CP13&gt;='Hoja De Calculo'!CO13,IF(CO18=100,($H$21*CO18*$B$2)-SUM($H$28:CN28),IF(CO18&gt;CN19,((CO18-CN19+1)*$B$2*$H$21),IF(CO18&gt;=CN19,$H$21*$B$2))),0)</f>
        <v>0</v>
      </c>
      <c r="CP28" s="294" t="b">
        <f>IF('Hoja De Calculo'!CQ13&gt;='Hoja De Calculo'!CP13,IF(CP18=100,($H$21*CP18*$B$2)-SUM($H$28:CO28),IF(CP18&gt;CO19,((CP18-CO19+1)*$B$2*$H$21),IF(CP18&gt;=CO19,$H$21*$B$2))),0)</f>
        <v>0</v>
      </c>
      <c r="CQ28" s="294" t="b">
        <f>IF('Hoja De Calculo'!CR13&gt;='Hoja De Calculo'!CQ13,IF(CQ18=100,($H$21*CQ18*$B$2)-SUM($H$28:CP28),IF(CQ18&gt;CP19,((CQ18-CP19+1)*$B$2*$H$21),IF(CQ18&gt;=CP19,$H$21*$B$2))),0)</f>
        <v>0</v>
      </c>
      <c r="CR28" s="294" t="b">
        <f>IF('Hoja De Calculo'!CS13&gt;='Hoja De Calculo'!CR13,IF(CR18=100,($H$21*CR18*$B$2)-SUM($H$28:CQ28),IF(CR18&gt;CQ19,((CR18-CQ19+1)*$B$2*$H$21),IF(CR18&gt;=CQ19,$H$21*$B$2))),0)</f>
        <v>0</v>
      </c>
      <c r="CS28" s="294" t="b">
        <f>IF('Hoja De Calculo'!CT13&gt;='Hoja De Calculo'!CS13,IF(CS18=100,($H$21*CS18*$B$2)-SUM($H$28:CR28),IF(CS18&gt;CR19,((CS18-CR19+1)*$B$2*$H$21),IF(CS18&gt;=CR19,$H$21*$B$2))),0)</f>
        <v>0</v>
      </c>
      <c r="CT28" s="294" t="b">
        <f>IF('Hoja De Calculo'!CU13&gt;='Hoja De Calculo'!CT13,IF(CT18=100,($H$21*CT18*$B$2)-SUM($H$28:CS28),IF(CT18&gt;CS19,((CT18-CS19+1)*$B$2*$H$21),IF(CT18&gt;=CS19,$H$21*$B$2))),0)</f>
        <v>0</v>
      </c>
      <c r="CU28" s="294" t="b">
        <f>IF('Hoja De Calculo'!CV13&gt;='Hoja De Calculo'!CU13,IF(CU18=100,($H$21*CU18*$B$2)-SUM($H$28:CT28),IF(CU18&gt;CT19,((CU18-CT19+1)*$B$2*$H$21),IF(CU18&gt;=CT19,$H$21*$B$2))),0)</f>
        <v>0</v>
      </c>
      <c r="CV28" s="294" t="b">
        <f>IF('Hoja De Calculo'!CW13&gt;='Hoja De Calculo'!CV13,IF(CV18=100,($H$21*CV18*$B$2)-SUM($H$28:CU28),IF(CV18&gt;CU19,((CV18-CU19+1)*$B$2*$H$21),IF(CV18&gt;=CU19,$H$21*$B$2))),0)</f>
        <v>0</v>
      </c>
      <c r="CW28" s="294" t="b">
        <f>IF('Hoja De Calculo'!CX13&gt;='Hoja De Calculo'!CW13,IF(CW18=100,($H$21*CW18*$B$2)-SUM($H$28:CV28),IF(CW18&gt;CV19,((CW18-CV19+1)*$B$2*$H$21),IF(CW18&gt;=CV19,$H$21*$B$2))),0)</f>
        <v>0</v>
      </c>
    </row>
    <row r="29" spans="1:101" x14ac:dyDescent="0.3">
      <c r="A29" t="s">
        <v>166</v>
      </c>
      <c r="C29" s="259"/>
      <c r="D29" s="259"/>
      <c r="E29" s="259"/>
      <c r="F29" s="259"/>
      <c r="G29" s="259"/>
      <c r="H29" s="267"/>
      <c r="I29" s="281">
        <f>(I$21*$B$2*(I$19+(IF(I$19=100,0,1))))</f>
        <v>0</v>
      </c>
      <c r="J29" s="294" t="b">
        <f>IF('Hoja De Calculo'!K13&gt;='Hoja De Calculo'!J13,IF(J18=100,($I$21*J$18*$B$2)-SUM($I29:I29),IF(J$18&gt;I$19,((J$18-I$19+1)*$B$2*$I$21),IF(J$18&gt;=I$19,$I$21*$B$2))),0)</f>
        <v>0</v>
      </c>
      <c r="K29" s="294" t="b">
        <f>IF('Hoja De Calculo'!L13&gt;='Hoja De Calculo'!K13,IF(K18=100,($I$21*K$18*$B$2)-SUM($I29:J29),IF(K$18&gt;J$19,((K$18-J$19+1)*$B$2*$I$21),IF(K$18&gt;=J$19,$I$21*$B$2))),0)</f>
        <v>0</v>
      </c>
      <c r="L29" s="294" t="b">
        <f>IF('Hoja De Calculo'!M13&gt;='Hoja De Calculo'!L13,IF(L18=100,($I$21*L$18*$B$2)-SUM($I29:K29),IF(L$18&gt;K$19,((L$18-K$19+1)*$B$2*$I$21),IF(L$18&gt;=K$19,$I$21*$B$2))),0)</f>
        <v>0</v>
      </c>
      <c r="M29" s="294" t="b">
        <f>IF('Hoja De Calculo'!N13&gt;='Hoja De Calculo'!M13,IF(M18=100,($I$21*M$18*$B$2)-SUM($I29:L29),IF(M$18&gt;L$19,((M$18-L$19+1)*$B$2*$I$21),IF(M$18&gt;=L$19,$I$21*$B$2))),0)</f>
        <v>0</v>
      </c>
      <c r="N29" s="294" t="b">
        <f>IF('Hoja De Calculo'!O13&gt;='Hoja De Calculo'!N13,IF(N18=100,($I$21*N$18*$B$2)-SUM($I29:M29),IF(N$18&gt;M$19,((N$18-M$19+1)*$B$2*$I$21),IF(N$18&gt;=M$19,$I$21*$B$2))),0)</f>
        <v>0</v>
      </c>
      <c r="O29" s="294" t="b">
        <f>IF('Hoja De Calculo'!P13&gt;='Hoja De Calculo'!O13,IF(O18=100,($I$21*O$18*$B$2)-SUM($I29:N29),IF(O$18&gt;N$19,((O$18-N$19+1)*$B$2*$I$21),IF(O$18&gt;=N$19,$I$21*$B$2))),0)</f>
        <v>0</v>
      </c>
      <c r="P29" s="294" t="b">
        <f>IF('Hoja De Calculo'!Q13&gt;='Hoja De Calculo'!P13,IF(P18=100,($I$21*P$18*$B$2)-SUM($I29:O29),IF(P$18&gt;O$19,((P$18-O$19+1)*$B$2*$I$21),IF(P$18&gt;=O$19,$I$21*$B$2))),0)</f>
        <v>0</v>
      </c>
      <c r="Q29" s="294" t="b">
        <f>IF('Hoja De Calculo'!R13&gt;='Hoja De Calculo'!Q13,IF(Q18=100,($I$21*Q$18*$B$2)-SUM($I29:P29),IF(Q$18&gt;P$19,((Q$18-P$19+1)*$B$2*$I$21),IF(Q$18&gt;=P$19,$I$21*$B$2))),0)</f>
        <v>0</v>
      </c>
      <c r="R29" s="294" t="b">
        <f>IF('Hoja De Calculo'!S13&gt;='Hoja De Calculo'!R13,IF(R18=100,($I$21*R$18*$B$2)-SUM($I29:Q29),IF(R$18&gt;Q$19,((R$18-Q$19+1)*$B$2*$I$21),IF(R$18&gt;=Q$19,$I$21*$B$2))),0)</f>
        <v>0</v>
      </c>
      <c r="S29" s="294" t="b">
        <f>IF('Hoja De Calculo'!T13&gt;='Hoja De Calculo'!S13,IF(S18=100,($I$21*S$18*$B$2)-SUM($I29:R29),IF(S$18&gt;R$19,((S$18-R$19+1)*$B$2*$I$21),IF(S$18&gt;=R$19,$I$21*$B$2))),0)</f>
        <v>0</v>
      </c>
      <c r="T29" s="294" t="b">
        <f>IF('Hoja De Calculo'!U13&gt;='Hoja De Calculo'!T13,IF(T18=100,($I$21*T$18*$B$2)-SUM($I29:S29),IF(T$18&gt;S$19,((T$18-S$19+1)*$B$2*$I$21),IF(T$18&gt;=S$19,$I$21*$B$2))),0)</f>
        <v>0</v>
      </c>
      <c r="U29" s="294" t="b">
        <f>IF('Hoja De Calculo'!V13&gt;='Hoja De Calculo'!U13,IF(U18=100,($I$21*U$18*$B$2)-SUM($I29:T29),IF(U$18&gt;T$19,((U$18-T$19+1)*$B$2*$I$21),IF(U$18&gt;=T$19,$I$21*$B$2))),0)</f>
        <v>0</v>
      </c>
      <c r="V29" s="294" t="b">
        <f>IF('Hoja De Calculo'!W13&gt;='Hoja De Calculo'!V13,IF(V18=100,($I$21*V$18*$B$2)-SUM($I29:U29),IF(V$18&gt;U$19,((V$18-U$19+1)*$B$2*$I$21),IF(V$18&gt;=U$19,$I$21*$B$2))),0)</f>
        <v>0</v>
      </c>
      <c r="W29" s="294" t="b">
        <f>IF('Hoja De Calculo'!X13&gt;='Hoja De Calculo'!W13,IF(W18=100,($I$21*W$18*$B$2)-SUM($I29:V29),IF(W$18&gt;V$19,((W$18-V$19+1)*$B$2*$I$21),IF(W$18&gt;=V$19,$I$21*$B$2))),0)</f>
        <v>0</v>
      </c>
      <c r="X29" s="294" t="b">
        <f>IF('Hoja De Calculo'!Y13&gt;='Hoja De Calculo'!X13,IF(X18=100,($I$21*X$18*$B$2)-SUM($I29:W29),IF(X$18&gt;W$19,((X$18-W$19+1)*$B$2*$I$21),IF(X$18&gt;=W$19,$I$21*$B$2))),0)</f>
        <v>0</v>
      </c>
      <c r="Y29" s="294" t="b">
        <f>IF('Hoja De Calculo'!Z13&gt;='Hoja De Calculo'!Y13,IF(Y18=100,($I$21*Y$18*$B$2)-SUM($I29:X29),IF(Y$18&gt;X$19,((Y$18-X$19+1)*$B$2*$I$21),IF(Y$18&gt;=X$19,$I$21*$B$2))),0)</f>
        <v>0</v>
      </c>
      <c r="Z29" s="294" t="b">
        <f>IF('Hoja De Calculo'!AA13&gt;='Hoja De Calculo'!Z13,IF(Z18=100,($I$21*Z$18*$B$2)-SUM($I29:Y29),IF(Z$18&gt;Y$19,((Z$18-Y$19+1)*$B$2*$I$21),IF(Z$18&gt;=Y$19,$I$21*$B$2))),0)</f>
        <v>0</v>
      </c>
      <c r="AA29" s="294" t="b">
        <f>IF('Hoja De Calculo'!AB13&gt;='Hoja De Calculo'!AA13,IF(AA18=100,($I$21*AA$18*$B$2)-SUM($I29:Z29),IF(AA$18&gt;Z$19,((AA$18-Z$19+1)*$B$2*$I$21),IF(AA$18&gt;=Z$19,$I$21*$B$2))),0)</f>
        <v>0</v>
      </c>
      <c r="AB29" s="294" t="b">
        <f>IF('Hoja De Calculo'!AC13&gt;='Hoja De Calculo'!AB13,IF(AB18=100,($I$21*AB$18*$B$2)-SUM($I29:AA29),IF(AB$18&gt;AA$19,((AB$18-AA$19+1)*$B$2*$I$21),IF(AB$18&gt;=AA$19,$I$21*$B$2))),0)</f>
        <v>0</v>
      </c>
      <c r="AC29" s="294" t="b">
        <f>IF('Hoja De Calculo'!AD13&gt;='Hoja De Calculo'!AC13,IF(AC18=100,($I$21*AC$18*$B$2)-SUM($I29:AB29),IF(AC$18&gt;AB$19,((AC$18-AB$19+1)*$B$2*$I$21),IF(AC$18&gt;=AB$19,$I$21*$B$2))),0)</f>
        <v>0</v>
      </c>
      <c r="AD29" s="294" t="b">
        <f>IF('Hoja De Calculo'!AE13&gt;='Hoja De Calculo'!AD13,IF(AD18=100,($I$21*AD$18*$B$2)-SUM($I29:AC29),IF(AD$18&gt;AC$19,((AD$18-AC$19+1)*$B$2*$I$21),IF(AD$18&gt;=AC$19,$I$21*$B$2))),0)</f>
        <v>0</v>
      </c>
      <c r="AE29" s="294" t="b">
        <f>IF('Hoja De Calculo'!AF13&gt;='Hoja De Calculo'!AE13,IF(AE18=100,($I$21*AE$18*$B$2)-SUM($I29:AD29),IF(AE$18&gt;AD$19,((AE$18-AD$19+1)*$B$2*$I$21),IF(AE$18&gt;=AD$19,$I$21*$B$2))),0)</f>
        <v>0</v>
      </c>
      <c r="AF29" s="294" t="b">
        <f>IF('Hoja De Calculo'!AG13&gt;='Hoja De Calculo'!AF13,IF(AF18=100,($I$21*AF$18*$B$2)-SUM($I29:AE29),IF(AF$18&gt;AE$19,((AF$18-AE$19+1)*$B$2*$I$21),IF(AF$18&gt;=AE$19,$I$21*$B$2))),0)</f>
        <v>0</v>
      </c>
      <c r="AG29" s="294" t="b">
        <f>IF('Hoja De Calculo'!AH13&gt;='Hoja De Calculo'!AG13,IF(AG18=100,($I$21*AG$18*$B$2)-SUM($I29:AF29),IF(AG$18&gt;AF$19,((AG$18-AF$19+1)*$B$2*$I$21),IF(AG$18&gt;=AF$19,$I$21*$B$2))),0)</f>
        <v>0</v>
      </c>
      <c r="AH29" s="294" t="b">
        <f>IF('Hoja De Calculo'!AI13&gt;='Hoja De Calculo'!AH13,IF(AH18=100,($I$21*AH$18*$B$2)-SUM($I29:AG29),IF(AH$18&gt;AG$19,((AH$18-AG$19+1)*$B$2*$I$21),IF(AH$18&gt;=AG$19,$I$21*$B$2))),0)</f>
        <v>0</v>
      </c>
      <c r="AI29" s="294" t="b">
        <f>IF('Hoja De Calculo'!AJ13&gt;='Hoja De Calculo'!AI13,IF(AI18=100,($I$21*AI$18*$B$2)-SUM($I29:AH29),IF(AI$18&gt;AH$19,((AI$18-AH$19+1)*$B$2*$I$21),IF(AI$18&gt;=AH$19,$I$21*$B$2))),0)</f>
        <v>0</v>
      </c>
      <c r="AJ29" s="294" t="b">
        <f>IF('Hoja De Calculo'!AK13&gt;='Hoja De Calculo'!AJ13,IF(AJ18=100,($I$21*AJ$18*$B$2)-SUM($I29:AI29),IF(AJ$18&gt;AI$19,((AJ$18-AI$19+1)*$B$2*$I$21),IF(AJ$18&gt;=AI$19,$I$21*$B$2))),0)</f>
        <v>0</v>
      </c>
      <c r="AK29" s="294" t="b">
        <f>IF('Hoja De Calculo'!AL13&gt;='Hoja De Calculo'!AK13,IF(AK18=100,($I$21*AK$18*$B$2)-SUM($I29:AJ29),IF(AK$18&gt;AJ$19,((AK$18-AJ$19+1)*$B$2*$I$21),IF(AK$18&gt;=AJ$19,$I$21*$B$2))),0)</f>
        <v>0</v>
      </c>
      <c r="AL29" s="294" t="b">
        <f>IF('Hoja De Calculo'!AM13&gt;='Hoja De Calculo'!AL13,IF(AL18=100,($I$21*AL$18*$B$2)-SUM($I29:AK29),IF(AL$18&gt;AK$19,((AL$18-AK$19+1)*$B$2*$I$21),IF(AL$18&gt;=AK$19,$I$21*$B$2))),0)</f>
        <v>0</v>
      </c>
      <c r="AM29" s="294" t="b">
        <f>IF('Hoja De Calculo'!AN13&gt;='Hoja De Calculo'!AM13,IF(AM18=100,($I$21*AM$18*$B$2)-SUM($I29:AL29),IF(AM$18&gt;AL$19,((AM$18-AL$19+1)*$B$2*$I$21),IF(AM$18&gt;=AL$19,$I$21*$B$2))),0)</f>
        <v>0</v>
      </c>
      <c r="AN29" s="294" t="b">
        <f>IF('Hoja De Calculo'!AO13&gt;='Hoja De Calculo'!AN13,IF(AN18=100,($I$21*AN$18*$B$2)-SUM($I29:AM29),IF(AN$18&gt;AM$19,((AN$18-AM$19+1)*$B$2*$I$21),IF(AN$18&gt;=AM$19,$I$21*$B$2))),0)</f>
        <v>0</v>
      </c>
      <c r="AO29" s="294" t="b">
        <f>IF('Hoja De Calculo'!AP13&gt;='Hoja De Calculo'!AO13,IF(AO18=100,($I$21*AO$18*$B$2)-SUM($I29:AN29),IF(AO$18&gt;AN$19,((AO$18-AN$19+1)*$B$2*$I$21),IF(AO$18&gt;=AN$19,$I$21*$B$2))),0)</f>
        <v>0</v>
      </c>
      <c r="AP29" s="294" t="b">
        <f>IF('Hoja De Calculo'!AQ13&gt;='Hoja De Calculo'!AP13,IF(AP18=100,($I$21*AP$18*$B$2)-SUM($I29:AO29),IF(AP$18&gt;AO$19,((AP$18-AO$19+1)*$B$2*$I$21),IF(AP$18&gt;=AO$19,$I$21*$B$2))),0)</f>
        <v>0</v>
      </c>
      <c r="AQ29" s="294" t="b">
        <f>IF('Hoja De Calculo'!AR13&gt;='Hoja De Calculo'!AQ13,IF(AQ18=100,($I$21*AQ$18*$B$2)-SUM($I29:AP29),IF(AQ$18&gt;AP$19,((AQ$18-AP$19+1)*$B$2*$I$21),IF(AQ$18&gt;=AP$19,$I$21*$B$2))),0)</f>
        <v>0</v>
      </c>
      <c r="AR29" s="294" t="b">
        <f>IF('Hoja De Calculo'!AS13&gt;='Hoja De Calculo'!AR13,IF(AR18=100,($I$21*AR$18*$B$2)-SUM($I29:AQ29),IF(AR$18&gt;AQ$19,((AR$18-AQ$19+1)*$B$2*$I$21),IF(AR$18&gt;=AQ$19,$I$21*$B$2))),0)</f>
        <v>0</v>
      </c>
      <c r="AS29" s="294" t="b">
        <f>IF('Hoja De Calculo'!AT13&gt;='Hoja De Calculo'!AS13,IF(AS18=100,($I$21*AS$18*$B$2)-SUM($I29:AR29),IF(AS$18&gt;AR$19,((AS$18-AR$19+1)*$B$2*$I$21),IF(AS$18&gt;=AR$19,$I$21*$B$2))),0)</f>
        <v>0</v>
      </c>
      <c r="AT29" s="294" t="b">
        <f>IF('Hoja De Calculo'!AU13&gt;='Hoja De Calculo'!AT13,IF(AT18=100,($I$21*AT$18*$B$2)-SUM($I29:AS29),IF(AT$18&gt;AS$19,((AT$18-AS$19+1)*$B$2*$I$21),IF(AT$18&gt;=AS$19,$I$21*$B$2))),0)</f>
        <v>0</v>
      </c>
      <c r="AU29" s="294" t="b">
        <f>IF('Hoja De Calculo'!AV13&gt;='Hoja De Calculo'!AU13,IF(AU18=100,($I$21*AU$18*$B$2)-SUM($I29:AT29),IF(AU$18&gt;AT$19,((AU$18-AT$19+1)*$B$2*$I$21),IF(AU$18&gt;=AT$19,$I$21*$B$2))),0)</f>
        <v>0</v>
      </c>
      <c r="AV29" s="294" t="b">
        <f>IF('Hoja De Calculo'!AW13&gt;='Hoja De Calculo'!AV13,IF(AV18=100,($I$21*AV$18*$B$2)-SUM($I29:AU29),IF(AV$18&gt;AU$19,((AV$18-AU$19+1)*$B$2*$I$21),IF(AV$18&gt;=AU$19,$I$21*$B$2))),0)</f>
        <v>0</v>
      </c>
      <c r="AW29" s="294" t="b">
        <f>IF('Hoja De Calculo'!AX13&gt;='Hoja De Calculo'!AW13,IF(AW18=100,($I$21*AW$18*$B$2)-SUM($I29:AV29),IF(AW$18&gt;AV$19,((AW$18-AV$19+1)*$B$2*$I$21),IF(AW$18&gt;=AV$19,$I$21*$B$2))),0)</f>
        <v>0</v>
      </c>
      <c r="AX29" s="294" t="b">
        <f>IF('Hoja De Calculo'!AY13&gt;='Hoja De Calculo'!AX13,IF(AX18=100,($I$21*AX$18*$B$2)-SUM($I29:AW29),IF(AX$18&gt;AW$19,((AX$18-AW$19+1)*$B$2*$I$21),IF(AX$18&gt;=AW$19,$I$21*$B$2))),0)</f>
        <v>0</v>
      </c>
      <c r="AY29" s="294" t="b">
        <f>IF('Hoja De Calculo'!AZ13&gt;='Hoja De Calculo'!AY13,IF(AY18=100,($I$21*AY$18*$B$2)-SUM($I29:AX29),IF(AY$18&gt;AX$19,((AY$18-AX$19+1)*$B$2*$I$21),IF(AY$18&gt;=AX$19,$I$21*$B$2))),0)</f>
        <v>0</v>
      </c>
      <c r="AZ29" s="294" t="b">
        <f>IF('Hoja De Calculo'!BA13&gt;='Hoja De Calculo'!AZ13,IF(AZ18=100,($I$21*AZ$18*$B$2)-SUM($I29:AY29),IF(AZ$18&gt;AY$19,((AZ$18-AY$19+1)*$B$2*$I$21),IF(AZ$18&gt;=AY$19,$I$21*$B$2))),0)</f>
        <v>0</v>
      </c>
      <c r="BA29" s="294" t="b">
        <f>IF('Hoja De Calculo'!BB13&gt;='Hoja De Calculo'!BA13,IF(BA18=100,($I$21*BA$18*$B$2)-SUM($I29:AZ29),IF(BA$18&gt;AZ$19,((BA$18-AZ$19+1)*$B$2*$I$21),IF(BA$18&gt;=AZ$19,$I$21*$B$2))),0)</f>
        <v>0</v>
      </c>
      <c r="BB29" s="294" t="b">
        <f>IF('Hoja De Calculo'!BC13&gt;='Hoja De Calculo'!BB13,IF(BB18=100,($I$21*BB$18*$B$2)-SUM($I29:BA29),IF(BB$18&gt;BA$19,((BB$18-BA$19+1)*$B$2*$I$21),IF(BB$18&gt;=BA$19,$I$21*$B$2))),0)</f>
        <v>0</v>
      </c>
      <c r="BC29" s="294" t="b">
        <f>IF('Hoja De Calculo'!BD13&gt;='Hoja De Calculo'!BC13,IF(BC18=100,($I$21*BC$18*$B$2)-SUM($I29:BB29),IF(BC$18&gt;BB$19,((BC$18-BB$19+1)*$B$2*$I$21),IF(BC$18&gt;=BB$19,$I$21*$B$2))),0)</f>
        <v>0</v>
      </c>
      <c r="BD29" s="294" t="b">
        <f>IF('Hoja De Calculo'!BE13&gt;='Hoja De Calculo'!BD13,IF(BD18=100,($I$21*BD$18*$B$2)-SUM($I29:BC29),IF(BD$18&gt;BC$19,((BD$18-BC$19+1)*$B$2*$I$21),IF(BD$18&gt;=BC$19,$I$21*$B$2))),0)</f>
        <v>0</v>
      </c>
      <c r="BE29" s="294" t="b">
        <f>IF('Hoja De Calculo'!BF13&gt;='Hoja De Calculo'!BE13,IF(BE18=100,($I$21*BE$18*$B$2)-SUM($I29:BD29),IF(BE$18&gt;BD$19,((BE$18-BD$19+1)*$B$2*$I$21),IF(BE$18&gt;=BD$19,$I$21*$B$2))),0)</f>
        <v>0</v>
      </c>
      <c r="BF29" s="294" t="b">
        <f>IF('Hoja De Calculo'!BG13&gt;='Hoja De Calculo'!BF13,IF(BF18=100,($I$21*BF$18*$B$2)-SUM($I29:BE29),IF(BF$18&gt;BE$19,((BF$18-BE$19+1)*$B$2*$I$21),IF(BF$18&gt;=BE$19,$I$21*$B$2))),0)</f>
        <v>0</v>
      </c>
      <c r="BG29" s="294" t="b">
        <f>IF('Hoja De Calculo'!BH13&gt;='Hoja De Calculo'!BG13,IF(BG18=100,($I$21*BG$18*$B$2)-SUM($I29:BF29),IF(BG$18&gt;BF$19,((BG$18-BF$19+1)*$B$2*$I$21),IF(BG$18&gt;=BF$19,$I$21*$B$2))),0)</f>
        <v>0</v>
      </c>
      <c r="BH29" s="294" t="b">
        <f>IF('Hoja De Calculo'!BI13&gt;='Hoja De Calculo'!BH13,IF(BH18=100,($I$21*BH$18*$B$2)-SUM($I29:BG29),IF(BH$18&gt;BG$19,((BH$18-BG$19+1)*$B$2*$I$21),IF(BH$18&gt;=BG$19,$I$21*$B$2))),0)</f>
        <v>0</v>
      </c>
      <c r="BI29" s="294" t="b">
        <f>IF('Hoja De Calculo'!BJ13&gt;='Hoja De Calculo'!BI13,IF(BI18=100,($I$21*BI$18*$B$2)-SUM($I29:BH29),IF(BI$18&gt;BH$19,((BI$18-BH$19+1)*$B$2*$I$21),IF(BI$18&gt;=BH$19,$I$21*$B$2))),0)</f>
        <v>0</v>
      </c>
      <c r="BJ29" s="294" t="b">
        <f>IF('Hoja De Calculo'!BK13&gt;='Hoja De Calculo'!BJ13,IF(BJ18=100,($I$21*BJ$18*$B$2)-SUM($I29:BI29),IF(BJ$18&gt;BI$19,((BJ$18-BI$19+1)*$B$2*$I$21),IF(BJ$18&gt;=BI$19,$I$21*$B$2))),0)</f>
        <v>0</v>
      </c>
      <c r="BK29" s="294" t="b">
        <f>IF('Hoja De Calculo'!BL13&gt;='Hoja De Calculo'!BK13,IF(BK18=100,($I$21*BK$18*$B$2)-SUM($I29:BJ29),IF(BK$18&gt;BJ$19,((BK$18-BJ$19+1)*$B$2*$I$21),IF(BK$18&gt;=BJ$19,$I$21*$B$2))),0)</f>
        <v>0</v>
      </c>
      <c r="BL29" s="294" t="b">
        <f>IF('Hoja De Calculo'!BM13&gt;='Hoja De Calculo'!BL13,IF(BL18=100,($I$21*BL$18*$B$2)-SUM($I29:BK29),IF(BL$18&gt;BK$19,((BL$18-BK$19+1)*$B$2*$I$21),IF(BL$18&gt;=BK$19,$I$21*$B$2))),0)</f>
        <v>0</v>
      </c>
      <c r="BM29" s="294" t="b">
        <f>IF('Hoja De Calculo'!BN13&gt;='Hoja De Calculo'!BM13,IF(BM18=100,($I$21*BM$18*$B$2)-SUM($I29:BL29),IF(BM$18&gt;BL$19,((BM$18-BL$19+1)*$B$2*$I$21),IF(BM$18&gt;=BL$19,$I$21*$B$2))),0)</f>
        <v>0</v>
      </c>
      <c r="BN29" s="294" t="b">
        <f>IF('Hoja De Calculo'!BO13&gt;='Hoja De Calculo'!BN13,IF(BN18=100,($I$21*BN$18*$B$2)-SUM($I29:BM29),IF(BN$18&gt;BM$19,((BN$18-BM$19+1)*$B$2*$I$21),IF(BN$18&gt;=BM$19,$I$21*$B$2))),0)</f>
        <v>0</v>
      </c>
      <c r="BO29" s="294" t="b">
        <f>IF('Hoja De Calculo'!BP13&gt;='Hoja De Calculo'!BO13,IF(BO18=100,($I$21*BO$18*$B$2)-SUM($I29:BN29),IF(BO$18&gt;BN$19,((BO$18-BN$19+1)*$B$2*$I$21),IF(BO$18&gt;=BN$19,$I$21*$B$2))),0)</f>
        <v>0</v>
      </c>
      <c r="BP29" s="294" t="b">
        <f>IF('Hoja De Calculo'!BQ13&gt;='Hoja De Calculo'!BP13,IF(BP18=100,($I$21*BP$18*$B$2)-SUM($I29:BO29),IF(BP$18&gt;BO$19,((BP$18-BO$19+1)*$B$2*$I$21),IF(BP$18&gt;=BO$19,$I$21*$B$2))),0)</f>
        <v>0</v>
      </c>
      <c r="BQ29" s="294" t="b">
        <f>IF('Hoja De Calculo'!BR13&gt;='Hoja De Calculo'!BQ13,IF(BQ18=100,($I$21*BQ$18*$B$2)-SUM($I29:BP29),IF(BQ$18&gt;BP$19,((BQ$18-BP$19+1)*$B$2*$I$21),IF(BQ$18&gt;=BP$19,$I$21*$B$2))),0)</f>
        <v>0</v>
      </c>
      <c r="BR29" s="294" t="b">
        <f>IF('Hoja De Calculo'!BS13&gt;='Hoja De Calculo'!BR13,IF(BR18=100,($I$21*BR$18*$B$2)-SUM($I29:BQ29),IF(BR$18&gt;BQ$19,((BR$18-BQ$19+1)*$B$2*$I$21),IF(BR$18&gt;=BQ$19,$I$21*$B$2))),0)</f>
        <v>0</v>
      </c>
      <c r="BS29" s="294" t="b">
        <f>IF('Hoja De Calculo'!BT13&gt;='Hoja De Calculo'!BS13,IF(BS18=100,($I$21*BS$18*$B$2)-SUM($I29:BR29),IF(BS$18&gt;BR$19,((BS$18-BR$19+1)*$B$2*$I$21),IF(BS$18&gt;=BR$19,$I$21*$B$2))),0)</f>
        <v>0</v>
      </c>
      <c r="BT29" s="294" t="b">
        <f>IF('Hoja De Calculo'!BU13&gt;='Hoja De Calculo'!BT13,IF(BT18=100,($I$21*BT$18*$B$2)-SUM($I29:BS29),IF(BT$18&gt;BS$19,((BT$18-BS$19+1)*$B$2*$I$21),IF(BT$18&gt;=BS$19,$I$21*$B$2))),0)</f>
        <v>0</v>
      </c>
      <c r="BU29" s="294" t="b">
        <f>IF('Hoja De Calculo'!BV13&gt;='Hoja De Calculo'!BU13,IF(BU18=100,($I$21*BU$18*$B$2)-SUM($I29:BT29),IF(BU$18&gt;BT$19,((BU$18-BT$19+1)*$B$2*$I$21),IF(BU$18&gt;=BT$19,$I$21*$B$2))),0)</f>
        <v>0</v>
      </c>
      <c r="BV29" s="294" t="b">
        <f>IF('Hoja De Calculo'!BW13&gt;='Hoja De Calculo'!BV13,IF(BV18=100,($I$21*BV$18*$B$2)-SUM($I29:BU29),IF(BV$18&gt;BU$19,((BV$18-BU$19+1)*$B$2*$I$21),IF(BV$18&gt;=BU$19,$I$21*$B$2))),0)</f>
        <v>0</v>
      </c>
      <c r="BW29" s="294" t="b">
        <f>IF('Hoja De Calculo'!BX13&gt;='Hoja De Calculo'!BW13,IF(BW18=100,($I$21*BW$18*$B$2)-SUM($I29:BV29),IF(BW$18&gt;BV$19,((BW$18-BV$19+1)*$B$2*$I$21),IF(BW$18&gt;=BV$19,$I$21*$B$2))),0)</f>
        <v>0</v>
      </c>
      <c r="BX29" s="294" t="b">
        <f>IF('Hoja De Calculo'!BY13&gt;='Hoja De Calculo'!BX13,IF(BX18=100,($I$21*BX$18*$B$2)-SUM($I29:BW29),IF(BX$18&gt;BW$19,((BX$18-BW$19+1)*$B$2*$I$21),IF(BX$18&gt;=BW$19,$I$21*$B$2))),0)</f>
        <v>0</v>
      </c>
      <c r="BY29" s="294" t="b">
        <f>IF('Hoja De Calculo'!BZ13&gt;='Hoja De Calculo'!BY13,IF(BY18=100,($I$21*BY$18*$B$2)-SUM($I29:BX29),IF(BY$18&gt;BX$19,((BY$18-BX$19+1)*$B$2*$I$21),IF(BY$18&gt;=BX$19,$I$21*$B$2))),0)</f>
        <v>0</v>
      </c>
      <c r="BZ29" s="294" t="b">
        <f>IF('Hoja De Calculo'!CA13&gt;='Hoja De Calculo'!BZ13,IF(BZ18=100,($I$21*BZ$18*$B$2)-SUM($I29:BY29),IF(BZ$18&gt;BY$19,((BZ$18-BY$19+1)*$B$2*$I$21),IF(BZ$18&gt;=BY$19,$I$21*$B$2))),0)</f>
        <v>0</v>
      </c>
      <c r="CA29" s="294" t="b">
        <f>IF('Hoja De Calculo'!CB13&gt;='Hoja De Calculo'!CA13,IF(CA18=100,($I$21*CA$18*$B$2)-SUM($I29:BZ29),IF(CA$18&gt;BZ$19,((CA$18-BZ$19+1)*$B$2*$I$21),IF(CA$18&gt;=BZ$19,$I$21*$B$2))),0)</f>
        <v>0</v>
      </c>
      <c r="CB29" s="294" t="b">
        <f>IF('Hoja De Calculo'!CC13&gt;='Hoja De Calculo'!CB13,IF(CB18=100,($I$21*CB$18*$B$2)-SUM($I29:CA29),IF(CB$18&gt;CA$19,((CB$18-CA$19+1)*$B$2*$I$21),IF(CB$18&gt;=CA$19,$I$21*$B$2))),0)</f>
        <v>0</v>
      </c>
      <c r="CC29" s="294" t="b">
        <f>IF('Hoja De Calculo'!CD13&gt;='Hoja De Calculo'!CC13,IF(CC18=100,($I$21*CC$18*$B$2)-SUM($I29:CB29),IF(CC$18&gt;CB$19,((CC$18-CB$19+1)*$B$2*$I$21),IF(CC$18&gt;=CB$19,$I$21*$B$2))),0)</f>
        <v>0</v>
      </c>
      <c r="CD29" s="294" t="b">
        <f>IF('Hoja De Calculo'!CE13&gt;='Hoja De Calculo'!CD13,IF(CD18=100,($I$21*CD$18*$B$2)-SUM($I29:CC29),IF(CD$18&gt;CC$19,((CD$18-CC$19+1)*$B$2*$I$21),IF(CD$18&gt;=CC$19,$I$21*$B$2))),0)</f>
        <v>0</v>
      </c>
      <c r="CE29" s="294" t="b">
        <f>IF('Hoja De Calculo'!CF13&gt;='Hoja De Calculo'!CE13,IF(CE18=100,($I$21*CE$18*$B$2)-SUM($I29:CD29),IF(CE$18&gt;CD$19,((CE$18-CD$19+1)*$B$2*$I$21),IF(CE$18&gt;=CD$19,$I$21*$B$2))),0)</f>
        <v>0</v>
      </c>
      <c r="CF29" s="294" t="b">
        <f>IF('Hoja De Calculo'!CG13&gt;='Hoja De Calculo'!CF13,IF(CF18=100,($I$21*CF$18*$B$2)-SUM($I29:CE29),IF(CF$18&gt;CE$19,((CF$18-CE$19+1)*$B$2*$I$21),IF(CF$18&gt;=CE$19,$I$21*$B$2))),0)</f>
        <v>0</v>
      </c>
      <c r="CG29" s="294" t="b">
        <f>IF('Hoja De Calculo'!CH13&gt;='Hoja De Calculo'!CG13,IF(CG18=100,($I$21*CG$18*$B$2)-SUM($I29:CF29),IF(CG$18&gt;CF$19,((CG$18-CF$19+1)*$B$2*$I$21),IF(CG$18&gt;=CF$19,$I$21*$B$2))),0)</f>
        <v>0</v>
      </c>
      <c r="CH29" s="294" t="b">
        <f>IF('Hoja De Calculo'!CI13&gt;='Hoja De Calculo'!CH13,IF(CH18=100,($I$21*CH$18*$B$2)-SUM($I29:CG29),IF(CH$18&gt;CG$19,((CH$18-CG$19+1)*$B$2*$I$21),IF(CH$18&gt;=CG$19,$I$21*$B$2))),0)</f>
        <v>0</v>
      </c>
      <c r="CI29" s="294" t="b">
        <f>IF('Hoja De Calculo'!CJ13&gt;='Hoja De Calculo'!CI13,IF(CI18=100,($I$21*CI$18*$B$2)-SUM($I29:CH29),IF(CI$18&gt;CH$19,((CI$18-CH$19+1)*$B$2*$I$21),IF(CI$18&gt;=CH$19,$I$21*$B$2))),0)</f>
        <v>0</v>
      </c>
      <c r="CJ29" s="294" t="b">
        <f>IF('Hoja De Calculo'!CK13&gt;='Hoja De Calculo'!CJ13,IF(CJ18=100,($I$21*CJ$18*$B$2)-SUM($I29:CI29),IF(CJ$18&gt;CI$19,((CJ$18-CI$19+1)*$B$2*$I$21),IF(CJ$18&gt;=CI$19,$I$21*$B$2))),0)</f>
        <v>0</v>
      </c>
      <c r="CK29" s="294" t="b">
        <f>IF('Hoja De Calculo'!CL13&gt;='Hoja De Calculo'!CK13,IF(CK18=100,($I$21*CK$18*$B$2)-SUM($I29:CJ29),IF(CK$18&gt;CJ$19,((CK$18-CJ$19+1)*$B$2*$I$21),IF(CK$18&gt;=CJ$19,$I$21*$B$2))),0)</f>
        <v>0</v>
      </c>
      <c r="CL29" s="294" t="b">
        <f>IF('Hoja De Calculo'!CM13&gt;='Hoja De Calculo'!CL13,IF(CL18=100,($I$21*CL$18*$B$2)-SUM($I29:CK29),IF(CL$18&gt;CK$19,((CL$18-CK$19+1)*$B$2*$I$21),IF(CL$18&gt;=CK$19,$I$21*$B$2))),0)</f>
        <v>0</v>
      </c>
      <c r="CM29" s="294" t="b">
        <f>IF('Hoja De Calculo'!CN13&gt;='Hoja De Calculo'!CM13,IF(CM18=100,($I$21*CM$18*$B$2)-SUM($I29:CL29),IF(CM$18&gt;CL$19,((CM$18-CL$19+1)*$B$2*$I$21),IF(CM$18&gt;=CL$19,$I$21*$B$2))),0)</f>
        <v>0</v>
      </c>
      <c r="CN29" s="294" t="b">
        <f>IF('Hoja De Calculo'!CO13&gt;='Hoja De Calculo'!CN13,IF(CN18=100,($I$21*CN$18*$B$2)-SUM($I29:CM29),IF(CN$18&gt;CM$19,((CN$18-CM$19+1)*$B$2*$I$21),IF(CN$18&gt;=CM$19,$I$21*$B$2))),0)</f>
        <v>0</v>
      </c>
      <c r="CO29" s="294" t="b">
        <f>IF('Hoja De Calculo'!CP13&gt;='Hoja De Calculo'!CO13,IF(CO18=100,($I$21*CO$18*$B$2)-SUM($I29:CN29),IF(CO$18&gt;CN$19,((CO$18-CN$19+1)*$B$2*$I$21),IF(CO$18&gt;=CN$19,$I$21*$B$2))),0)</f>
        <v>0</v>
      </c>
      <c r="CP29" s="294" t="b">
        <f>IF('Hoja De Calculo'!CQ13&gt;='Hoja De Calculo'!CP13,IF(CP18=100,($I$21*CP$18*$B$2)-SUM($I29:CO29),IF(CP$18&gt;CO$19,((CP$18-CO$19+1)*$B$2*$I$21),IF(CP$18&gt;=CO$19,$I$21*$B$2))),0)</f>
        <v>0</v>
      </c>
      <c r="CQ29" s="294" t="b">
        <f>IF('Hoja De Calculo'!CR13&gt;='Hoja De Calculo'!CQ13,IF(CQ18=100,($I$21*CQ$18*$B$2)-SUM($I29:CP29),IF(CQ$18&gt;CP$19,((CQ$18-CP$19+1)*$B$2*$I$21),IF(CQ$18&gt;=CP$19,$I$21*$B$2))),0)</f>
        <v>0</v>
      </c>
      <c r="CR29" s="294" t="b">
        <f>IF('Hoja De Calculo'!CS13&gt;='Hoja De Calculo'!CR13,IF(CR18=100,($I$21*CR$18*$B$2)-SUM($I29:CQ29),IF(CR$18&gt;CQ$19,((CR$18-CQ$19+1)*$B$2*$I$21),IF(CR$18&gt;=CQ$19,$I$21*$B$2))),0)</f>
        <v>0</v>
      </c>
      <c r="CS29" s="294" t="b">
        <f>IF('Hoja De Calculo'!CT13&gt;='Hoja De Calculo'!CS13,IF(CS18=100,($I$21*CS$18*$B$2)-SUM($I29:CR29),IF(CS$18&gt;CR$19,((CS$18-CR$19+1)*$B$2*$I$21),IF(CS$18&gt;=CR$19,$I$21*$B$2))),0)</f>
        <v>0</v>
      </c>
      <c r="CT29" s="294" t="b">
        <f>IF('Hoja De Calculo'!CU13&gt;='Hoja De Calculo'!CT13,IF(CT18=100,($I$21*CT$18*$B$2)-SUM($I29:CS29),IF(CT$18&gt;CS$19,((CT$18-CS$19+1)*$B$2*$I$21),IF(CT$18&gt;=CS$19,$I$21*$B$2))),0)</f>
        <v>0</v>
      </c>
      <c r="CU29" s="294" t="b">
        <f>IF('Hoja De Calculo'!CV13&gt;='Hoja De Calculo'!CU13,IF(CU18=100,($I$21*CU$18*$B$2)-SUM($I29:CT29),IF(CU$18&gt;CT$19,((CU$18-CT$19+1)*$B$2*$I$21),IF(CU$18&gt;=CT$19,$I$21*$B$2))),0)</f>
        <v>0</v>
      </c>
      <c r="CV29" s="294" t="b">
        <f>IF('Hoja De Calculo'!CW13&gt;='Hoja De Calculo'!CV13,IF(CV18=100,($I$21*CV$18*$B$2)-SUM($I29:CU29),IF(CV$18&gt;CU$19,((CV$18-CU$19+1)*$B$2*$I$21),IF(CV$18&gt;=CU$19,$I$21*$B$2))),0)</f>
        <v>0</v>
      </c>
      <c r="CW29" s="294" t="b">
        <f>IF('Hoja De Calculo'!CX13&gt;='Hoja De Calculo'!CW13,IF(CW18=100,($I$21*CW$18*$B$2)-SUM($I29:CV29),IF(CW$18&gt;CV$19,((CW$18-CV$19+1)*$B$2*$I$21),IF(CW$18&gt;=CV$19,$I$21*$B$2))),0)</f>
        <v>0</v>
      </c>
    </row>
    <row r="30" spans="1:101" x14ac:dyDescent="0.3">
      <c r="A30" t="s">
        <v>167</v>
      </c>
      <c r="C30" s="259"/>
      <c r="D30" s="259"/>
      <c r="E30" s="259"/>
      <c r="F30" s="259"/>
      <c r="G30" s="259"/>
      <c r="H30" s="267"/>
      <c r="I30" s="274"/>
      <c r="J30" s="281">
        <f>(J$21*$B$2*(J$19+(IF(J$19=100,0,1))))</f>
        <v>0</v>
      </c>
      <c r="K30" s="294" t="b">
        <f>IF('Hoja De Calculo'!L13&gt;='Hoja De Calculo'!K13,IF(K$18=100,($J$21*K$18*$B$2)-SUM($I30:J30),IF(K$18&gt;J$19,((K$18-J$19+1)*$B$2*$J$21),IF(K$18&gt;=J$19,$J$21*$B$2))),0)</f>
        <v>0</v>
      </c>
      <c r="L30" s="294" t="b">
        <f>IF('Hoja De Calculo'!M13&gt;='Hoja De Calculo'!L13,IF(L$18=100,($J$21*L$18*$B$2)-SUM($I30:K30),IF(L$18&gt;K$19,((L$18-K$19+1)*$B$2*$J$21),IF(L$18&gt;=K$19,$J$21*$B$2))),0)</f>
        <v>0</v>
      </c>
      <c r="M30" s="294" t="b">
        <f>IF('Hoja De Calculo'!N13&gt;='Hoja De Calculo'!M13,IF(M$18=100,($J$21*M$18*$B$2)-SUM($I30:L30),IF(M$18&gt;L$19,((M$18-L$19+1)*$B$2*$J$21),IF(M$18&gt;=L$19,$J$21*$B$2))),0)</f>
        <v>0</v>
      </c>
      <c r="N30" s="294" t="b">
        <f>IF('Hoja De Calculo'!O13&gt;='Hoja De Calculo'!N13,IF(N$18=100,($J$21*N$18*$B$2)-SUM($I30:M30),IF(N$18&gt;M$19,((N$18-M$19+1)*$B$2*$J$21),IF(N$18&gt;=M$19,$J$21*$B$2))),0)</f>
        <v>0</v>
      </c>
      <c r="O30" s="294" t="b">
        <f>IF('Hoja De Calculo'!P13&gt;='Hoja De Calculo'!O13,IF(O$18=100,($J$21*O$18*$B$2)-SUM($I30:N30),IF(O$18&gt;N$19,((O$18-N$19+1)*$B$2*$J$21),IF(O$18&gt;=N$19,$J$21*$B$2))),0)</f>
        <v>0</v>
      </c>
      <c r="P30" s="294" t="b">
        <f>IF('Hoja De Calculo'!Q13&gt;='Hoja De Calculo'!P13,IF(P$18=100,($J$21*P$18*$B$2)-SUM($I30:O30),IF(P$18&gt;O$19,((P$18-O$19+1)*$B$2*$J$21),IF(P$18&gt;=O$19,$J$21*$B$2))),0)</f>
        <v>0</v>
      </c>
      <c r="Q30" s="294" t="b">
        <f>IF('Hoja De Calculo'!R13&gt;='Hoja De Calculo'!Q13,IF(Q$18=100,($J$21*Q$18*$B$2)-SUM($I30:P30),IF(Q$18&gt;P$19,((Q$18-P$19+1)*$B$2*$J$21),IF(Q$18&gt;=P$19,$J$21*$B$2))),0)</f>
        <v>0</v>
      </c>
      <c r="R30" s="294" t="b">
        <f>IF('Hoja De Calculo'!S13&gt;='Hoja De Calculo'!R13,IF(R$18=100,($J$21*R$18*$B$2)-SUM($I30:Q30),IF(R$18&gt;Q$19,((R$18-Q$19+1)*$B$2*$J$21),IF(R$18&gt;=Q$19,$J$21*$B$2))),0)</f>
        <v>0</v>
      </c>
      <c r="S30" s="294" t="b">
        <f>IF('Hoja De Calculo'!T13&gt;='Hoja De Calculo'!S13,IF(S$18=100,($J$21*S$18*$B$2)-SUM($I30:R30),IF(S$18&gt;R$19,((S$18-R$19+1)*$B$2*$J$21),IF(S$18&gt;=R$19,$J$21*$B$2))),0)</f>
        <v>0</v>
      </c>
      <c r="T30" s="294" t="b">
        <f>IF('Hoja De Calculo'!U13&gt;='Hoja De Calculo'!T13,IF(T$18=100,($J$21*T$18*$B$2)-SUM($I30:S30),IF(T$18&gt;S$19,((T$18-S$19+1)*$B$2*$J$21),IF(T$18&gt;=S$19,$J$21*$B$2))),0)</f>
        <v>0</v>
      </c>
      <c r="U30" s="294" t="b">
        <f>IF('Hoja De Calculo'!V13&gt;='Hoja De Calculo'!U13,IF(U$18=100,($J$21*U$18*$B$2)-SUM($I30:T30),IF(U$18&gt;T$19,((U$18-T$19+1)*$B$2*$J$21),IF(U$18&gt;=T$19,$J$21*$B$2))),0)</f>
        <v>0</v>
      </c>
      <c r="V30" s="294" t="b">
        <f>IF('Hoja De Calculo'!W13&gt;='Hoja De Calculo'!V13,IF(V$18=100,($J$21*V$18*$B$2)-SUM($I30:U30),IF(V$18&gt;U$19,((V$18-U$19+1)*$B$2*$J$21),IF(V$18&gt;=U$19,$J$21*$B$2))),0)</f>
        <v>0</v>
      </c>
      <c r="W30" s="294" t="b">
        <f>IF('Hoja De Calculo'!X13&gt;='Hoja De Calculo'!W13,IF(W$18=100,($J$21*W$18*$B$2)-SUM($I30:V30),IF(W$18&gt;V$19,((W$18-V$19+1)*$B$2*$J$21),IF(W$18&gt;=V$19,$J$21*$B$2))),0)</f>
        <v>0</v>
      </c>
      <c r="X30" s="294" t="b">
        <f>IF('Hoja De Calculo'!Y13&gt;='Hoja De Calculo'!X13,IF(X$18=100,($J$21*X$18*$B$2)-SUM($I30:W30),IF(X$18&gt;W$19,((X$18-W$19+1)*$B$2*$J$21),IF(X$18&gt;=W$19,$J$21*$B$2))),0)</f>
        <v>0</v>
      </c>
      <c r="Y30" s="294" t="b">
        <f>IF('Hoja De Calculo'!Z13&gt;='Hoja De Calculo'!Y13,IF(Y$18=100,($J$21*Y$18*$B$2)-SUM($I30:X30),IF(Y$18&gt;X$19,((Y$18-X$19+1)*$B$2*$J$21),IF(Y$18&gt;=X$19,$J$21*$B$2))),0)</f>
        <v>0</v>
      </c>
      <c r="Z30" s="294" t="b">
        <f>IF('Hoja De Calculo'!AA13&gt;='Hoja De Calculo'!Z13,IF(Z$18=100,($J$21*Z$18*$B$2)-SUM($I30:Y30),IF(Z$18&gt;Y$19,((Z$18-Y$19+1)*$B$2*$J$21),IF(Z$18&gt;=Y$19,$J$21*$B$2))),0)</f>
        <v>0</v>
      </c>
      <c r="AA30" s="294" t="b">
        <f>IF('Hoja De Calculo'!AB13&gt;='Hoja De Calculo'!AA13,IF(AA$18=100,($J$21*AA$18*$B$2)-SUM($I30:Z30),IF(AA$18&gt;Z$19,((AA$18-Z$19+1)*$B$2*$J$21),IF(AA$18&gt;=Z$19,$J$21*$B$2))),0)</f>
        <v>0</v>
      </c>
      <c r="AB30" s="294" t="b">
        <f>IF('Hoja De Calculo'!AC13&gt;='Hoja De Calculo'!AB13,IF(AB$18=100,($J$21*AB$18*$B$2)-SUM($I30:AA30),IF(AB$18&gt;AA$19,((AB$18-AA$19+1)*$B$2*$J$21),IF(AB$18&gt;=AA$19,$J$21*$B$2))),0)</f>
        <v>0</v>
      </c>
      <c r="AC30" s="294" t="b">
        <f>IF('Hoja De Calculo'!AD13&gt;='Hoja De Calculo'!AC13,IF(AC$18=100,($J$21*AC$18*$B$2)-SUM($I30:AB30),IF(AC$18&gt;AB$19,((AC$18-AB$19+1)*$B$2*$J$21),IF(AC$18&gt;=AB$19,$J$21*$B$2))),0)</f>
        <v>0</v>
      </c>
      <c r="AD30" s="294" t="b">
        <f>IF('Hoja De Calculo'!AE13&gt;='Hoja De Calculo'!AD13,IF(AD$18=100,($J$21*AD$18*$B$2)-SUM($I30:AC30),IF(AD$18&gt;AC$19,((AD$18-AC$19+1)*$B$2*$J$21),IF(AD$18&gt;=AC$19,$J$21*$B$2))),0)</f>
        <v>0</v>
      </c>
      <c r="AE30" s="294" t="b">
        <f>IF('Hoja De Calculo'!AF13&gt;='Hoja De Calculo'!AE13,IF(AE$18=100,($J$21*AE$18*$B$2)-SUM($I30:AD30),IF(AE$18&gt;AD$19,((AE$18-AD$19+1)*$B$2*$J$21),IF(AE$18&gt;=AD$19,$J$21*$B$2))),0)</f>
        <v>0</v>
      </c>
      <c r="AF30" s="294" t="b">
        <f>IF('Hoja De Calculo'!AG13&gt;='Hoja De Calculo'!AF13,IF(AF$18=100,($J$21*AF$18*$B$2)-SUM($I30:AE30),IF(AF$18&gt;AE$19,((AF$18-AE$19+1)*$B$2*$J$21),IF(AF$18&gt;=AE$19,$J$21*$B$2))),0)</f>
        <v>0</v>
      </c>
      <c r="AG30" s="294" t="b">
        <f>IF('Hoja De Calculo'!AH13&gt;='Hoja De Calculo'!AG13,IF(AG$18=100,($J$21*AG$18*$B$2)-SUM($I30:AF30),IF(AG$18&gt;AF$19,((AG$18-AF$19+1)*$B$2*$J$21),IF(AG$18&gt;=AF$19,$J$21*$B$2))),0)</f>
        <v>0</v>
      </c>
      <c r="AH30" s="294" t="b">
        <f>IF('Hoja De Calculo'!AI13&gt;='Hoja De Calculo'!AH13,IF(AH$18=100,($J$21*AH$18*$B$2)-SUM($I30:AG30),IF(AH$18&gt;AG$19,((AH$18-AG$19+1)*$B$2*$J$21),IF(AH$18&gt;=AG$19,$J$21*$B$2))),0)</f>
        <v>0</v>
      </c>
      <c r="AI30" s="294" t="b">
        <f>IF('Hoja De Calculo'!AJ13&gt;='Hoja De Calculo'!AI13,IF(AI$18=100,($J$21*AI$18*$B$2)-SUM($I30:AH30),IF(AI$18&gt;AH$19,((AI$18-AH$19+1)*$B$2*$J$21),IF(AI$18&gt;=AH$19,$J$21*$B$2))),0)</f>
        <v>0</v>
      </c>
      <c r="AJ30" s="294" t="b">
        <f>IF('Hoja De Calculo'!AK13&gt;='Hoja De Calculo'!AJ13,IF(AJ$18=100,($J$21*AJ$18*$B$2)-SUM($I30:AI30),IF(AJ$18&gt;AI$19,((AJ$18-AI$19+1)*$B$2*$J$21),IF(AJ$18&gt;=AI$19,$J$21*$B$2))),0)</f>
        <v>0</v>
      </c>
      <c r="AK30" s="294" t="b">
        <f>IF('Hoja De Calculo'!AL13&gt;='Hoja De Calculo'!AK13,IF(AK$18=100,($J$21*AK$18*$B$2)-SUM($I30:AJ30),IF(AK$18&gt;AJ$19,((AK$18-AJ$19+1)*$B$2*$J$21),IF(AK$18&gt;=AJ$19,$J$21*$B$2))),0)</f>
        <v>0</v>
      </c>
      <c r="AL30" s="294" t="b">
        <f>IF('Hoja De Calculo'!AM13&gt;='Hoja De Calculo'!AL13,IF(AL$18=100,($J$21*AL$18*$B$2)-SUM($I30:AK30),IF(AL$18&gt;AK$19,((AL$18-AK$19+1)*$B$2*$J$21),IF(AL$18&gt;=AK$19,$J$21*$B$2))),0)</f>
        <v>0</v>
      </c>
      <c r="AM30" s="294" t="b">
        <f>IF('Hoja De Calculo'!AN13&gt;='Hoja De Calculo'!AM13,IF(AM$18=100,($J$21*AM$18*$B$2)-SUM($I30:AL30),IF(AM$18&gt;AL$19,((AM$18-AL$19+1)*$B$2*$J$21),IF(AM$18&gt;=AL$19,$J$21*$B$2))),0)</f>
        <v>0</v>
      </c>
      <c r="AN30" s="294" t="b">
        <f>IF('Hoja De Calculo'!AO13&gt;='Hoja De Calculo'!AN13,IF(AN$18=100,($J$21*AN$18*$B$2)-SUM($I30:AM30),IF(AN$18&gt;AM$19,((AN$18-AM$19+1)*$B$2*$J$21),IF(AN$18&gt;=AM$19,$J$21*$B$2))),0)</f>
        <v>0</v>
      </c>
      <c r="AO30" s="294" t="b">
        <f>IF('Hoja De Calculo'!AP13&gt;='Hoja De Calculo'!AO13,IF(AO$18=100,($J$21*AO$18*$B$2)-SUM($I30:AN30),IF(AO$18&gt;AN$19,((AO$18-AN$19+1)*$B$2*$J$21),IF(AO$18&gt;=AN$19,$J$21*$B$2))),0)</f>
        <v>0</v>
      </c>
      <c r="AP30" s="294" t="b">
        <f>IF('Hoja De Calculo'!AQ13&gt;='Hoja De Calculo'!AP13,IF(AP$18=100,($J$21*AP$18*$B$2)-SUM($I30:AO30),IF(AP$18&gt;AO$19,((AP$18-AO$19+1)*$B$2*$J$21),IF(AP$18&gt;=AO$19,$J$21*$B$2))),0)</f>
        <v>0</v>
      </c>
      <c r="AQ30" s="294" t="b">
        <f>IF('Hoja De Calculo'!AR13&gt;='Hoja De Calculo'!AQ13,IF(AQ$18=100,($J$21*AQ$18*$B$2)-SUM($I30:AP30),IF(AQ$18&gt;AP$19,((AQ$18-AP$19+1)*$B$2*$J$21),IF(AQ$18&gt;=AP$19,$J$21*$B$2))),0)</f>
        <v>0</v>
      </c>
      <c r="AR30" s="294" t="b">
        <f>IF('Hoja De Calculo'!AS13&gt;='Hoja De Calculo'!AR13,IF(AR$18=100,($J$21*AR$18*$B$2)-SUM($I30:AQ30),IF(AR$18&gt;AQ$19,((AR$18-AQ$19+1)*$B$2*$J$21),IF(AR$18&gt;=AQ$19,$J$21*$B$2))),0)</f>
        <v>0</v>
      </c>
      <c r="AS30" s="294" t="b">
        <f>IF('Hoja De Calculo'!AT13&gt;='Hoja De Calculo'!AS13,IF(AS$18=100,($J$21*AS$18*$B$2)-SUM($I30:AR30),IF(AS$18&gt;AR$19,((AS$18-AR$19+1)*$B$2*$J$21),IF(AS$18&gt;=AR$19,$J$21*$B$2))),0)</f>
        <v>0</v>
      </c>
      <c r="AT30" s="294" t="b">
        <f>IF('Hoja De Calculo'!AU13&gt;='Hoja De Calculo'!AT13,IF(AT$18=100,($J$21*AT$18*$B$2)-SUM($I30:AS30),IF(AT$18&gt;AS$19,((AT$18-AS$19+1)*$B$2*$J$21),IF(AT$18&gt;=AS$19,$J$21*$B$2))),0)</f>
        <v>0</v>
      </c>
      <c r="AU30" s="294" t="b">
        <f>IF('Hoja De Calculo'!AV13&gt;='Hoja De Calculo'!AU13,IF(AU$18=100,($J$21*AU$18*$B$2)-SUM($I30:AT30),IF(AU$18&gt;AT$19,((AU$18-AT$19+1)*$B$2*$J$21),IF(AU$18&gt;=AT$19,$J$21*$B$2))),0)</f>
        <v>0</v>
      </c>
      <c r="AV30" s="294" t="b">
        <f>IF('Hoja De Calculo'!AW13&gt;='Hoja De Calculo'!AV13,IF(AV$18=100,($J$21*AV$18*$B$2)-SUM($I30:AU30),IF(AV$18&gt;AU$19,((AV$18-AU$19+1)*$B$2*$J$21),IF(AV$18&gt;=AU$19,$J$21*$B$2))),0)</f>
        <v>0</v>
      </c>
      <c r="AW30" s="294" t="b">
        <f>IF('Hoja De Calculo'!AX13&gt;='Hoja De Calculo'!AW13,IF(AW$18=100,($J$21*AW$18*$B$2)-SUM($I30:AV30),IF(AW$18&gt;AV$19,((AW$18-AV$19+1)*$B$2*$J$21),IF(AW$18&gt;=AV$19,$J$21*$B$2))),0)</f>
        <v>0</v>
      </c>
      <c r="AX30" s="294" t="b">
        <f>IF('Hoja De Calculo'!AY13&gt;='Hoja De Calculo'!AX13,IF(AX$18=100,($J$21*AX$18*$B$2)-SUM($I30:AW30),IF(AX$18&gt;AW$19,((AX$18-AW$19+1)*$B$2*$J$21),IF(AX$18&gt;=AW$19,$J$21*$B$2))),0)</f>
        <v>0</v>
      </c>
      <c r="AY30" s="294" t="b">
        <f>IF('Hoja De Calculo'!AZ13&gt;='Hoja De Calculo'!AY13,IF(AY$18=100,($J$21*AY$18*$B$2)-SUM($I30:AX30),IF(AY$18&gt;AX$19,((AY$18-AX$19+1)*$B$2*$J$21),IF(AY$18&gt;=AX$19,$J$21*$B$2))),0)</f>
        <v>0</v>
      </c>
      <c r="AZ30" s="294" t="b">
        <f>IF('Hoja De Calculo'!BA13&gt;='Hoja De Calculo'!AZ13,IF(AZ$18=100,($J$21*AZ$18*$B$2)-SUM($I30:AY30),IF(AZ$18&gt;AY$19,((AZ$18-AY$19+1)*$B$2*$J$21),IF(AZ$18&gt;=AY$19,$J$21*$B$2))),0)</f>
        <v>0</v>
      </c>
      <c r="BA30" s="294" t="b">
        <f>IF('Hoja De Calculo'!BB13&gt;='Hoja De Calculo'!BA13,IF(BA$18=100,($J$21*BA$18*$B$2)-SUM($I30:AZ30),IF(BA$18&gt;AZ$19,((BA$18-AZ$19+1)*$B$2*$J$21),IF(BA$18&gt;=AZ$19,$J$21*$B$2))),0)</f>
        <v>0</v>
      </c>
      <c r="BB30" s="294" t="b">
        <f>IF('Hoja De Calculo'!BC13&gt;='Hoja De Calculo'!BB13,IF(BB$18=100,($J$21*BB$18*$B$2)-SUM($I30:BA30),IF(BB$18&gt;BA$19,((BB$18-BA$19+1)*$B$2*$J$21),IF(BB$18&gt;=BA$19,$J$21*$B$2))),0)</f>
        <v>0</v>
      </c>
      <c r="BC30" s="294" t="b">
        <f>IF('Hoja De Calculo'!BD13&gt;='Hoja De Calculo'!BC13,IF(BC$18=100,($J$21*BC$18*$B$2)-SUM($I30:BB30),IF(BC$18&gt;BB$19,((BC$18-BB$19+1)*$B$2*$J$21),IF(BC$18&gt;=BB$19,$J$21*$B$2))),0)</f>
        <v>0</v>
      </c>
      <c r="BD30" s="294" t="b">
        <f>IF('Hoja De Calculo'!BE13&gt;='Hoja De Calculo'!BD13,IF(BD$18=100,($J$21*BD$18*$B$2)-SUM($I30:BC30),IF(BD$18&gt;BC$19,((BD$18-BC$19+1)*$B$2*$J$21),IF(BD$18&gt;=BC$19,$J$21*$B$2))),0)</f>
        <v>0</v>
      </c>
      <c r="BE30" s="294" t="b">
        <f>IF('Hoja De Calculo'!BF13&gt;='Hoja De Calculo'!BE13,IF(BE$18=100,($J$21*BE$18*$B$2)-SUM($I30:BD30),IF(BE$18&gt;BD$19,((BE$18-BD$19+1)*$B$2*$J$21),IF(BE$18&gt;=BD$19,$J$21*$B$2))),0)</f>
        <v>0</v>
      </c>
      <c r="BF30" s="294" t="b">
        <f>IF('Hoja De Calculo'!BG13&gt;='Hoja De Calculo'!BF13,IF(BF$18=100,($J$21*BF$18*$B$2)-SUM($I30:BE30),IF(BF$18&gt;BE$19,((BF$18-BE$19+1)*$B$2*$J$21),IF(BF$18&gt;=BE$19,$J$21*$B$2))),0)</f>
        <v>0</v>
      </c>
      <c r="BG30" s="294" t="b">
        <f>IF('Hoja De Calculo'!BH13&gt;='Hoja De Calculo'!BG13,IF(BG$18=100,($J$21*BG$18*$B$2)-SUM($I30:BF30),IF(BG$18&gt;BF$19,((BG$18-BF$19+1)*$B$2*$J$21),IF(BG$18&gt;=BF$19,$J$21*$B$2))),0)</f>
        <v>0</v>
      </c>
      <c r="BH30" s="294" t="b">
        <f>IF('Hoja De Calculo'!BI13&gt;='Hoja De Calculo'!BH13,IF(BH$18=100,($J$21*BH$18*$B$2)-SUM($I30:BG30),IF(BH$18&gt;BG$19,((BH$18-BG$19+1)*$B$2*$J$21),IF(BH$18&gt;=BG$19,$J$21*$B$2))),0)</f>
        <v>0</v>
      </c>
      <c r="BI30" s="294" t="b">
        <f>IF('Hoja De Calculo'!BJ13&gt;='Hoja De Calculo'!BI13,IF(BI$18=100,($J$21*BI$18*$B$2)-SUM($I30:BH30),IF(BI$18&gt;BH$19,((BI$18-BH$19+1)*$B$2*$J$21),IF(BI$18&gt;=BH$19,$J$21*$B$2))),0)</f>
        <v>0</v>
      </c>
      <c r="BJ30" s="294" t="b">
        <f>IF('Hoja De Calculo'!BK13&gt;='Hoja De Calculo'!BJ13,IF(BJ$18=100,($J$21*BJ$18*$B$2)-SUM($I30:BI30),IF(BJ$18&gt;BI$19,((BJ$18-BI$19+1)*$B$2*$J$21),IF(BJ$18&gt;=BI$19,$J$21*$B$2))),0)</f>
        <v>0</v>
      </c>
      <c r="BK30" s="294" t="b">
        <f>IF('Hoja De Calculo'!BL13&gt;='Hoja De Calculo'!BK13,IF(BK$18=100,($J$21*BK$18*$B$2)-SUM($I30:BJ30),IF(BK$18&gt;BJ$19,((BK$18-BJ$19+1)*$B$2*$J$21),IF(BK$18&gt;=BJ$19,$J$21*$B$2))),0)</f>
        <v>0</v>
      </c>
      <c r="BL30" s="294" t="b">
        <f>IF('Hoja De Calculo'!BM13&gt;='Hoja De Calculo'!BL13,IF(BL$18=100,($J$21*BL$18*$B$2)-SUM($I30:BK30),IF(BL$18&gt;BK$19,((BL$18-BK$19+1)*$B$2*$J$21),IF(BL$18&gt;=BK$19,$J$21*$B$2))),0)</f>
        <v>0</v>
      </c>
      <c r="BM30" s="294" t="b">
        <f>IF('Hoja De Calculo'!BN13&gt;='Hoja De Calculo'!BM13,IF(BM$18=100,($J$21*BM$18*$B$2)-SUM($I30:BL30),IF(BM$18&gt;BL$19,((BM$18-BL$19+1)*$B$2*$J$21),IF(BM$18&gt;=BL$19,$J$21*$B$2))),0)</f>
        <v>0</v>
      </c>
      <c r="BN30" s="294" t="b">
        <f>IF('Hoja De Calculo'!BO13&gt;='Hoja De Calculo'!BN13,IF(BN$18=100,($J$21*BN$18*$B$2)-SUM($I30:BM30),IF(BN$18&gt;BM$19,((BN$18-BM$19+1)*$B$2*$J$21),IF(BN$18&gt;=BM$19,$J$21*$B$2))),0)</f>
        <v>0</v>
      </c>
      <c r="BO30" s="294" t="b">
        <f>IF('Hoja De Calculo'!BP13&gt;='Hoja De Calculo'!BO13,IF(BO$18=100,($J$21*BO$18*$B$2)-SUM($I30:BN30),IF(BO$18&gt;BN$19,((BO$18-BN$19+1)*$B$2*$J$21),IF(BO$18&gt;=BN$19,$J$21*$B$2))),0)</f>
        <v>0</v>
      </c>
      <c r="BP30" s="294" t="b">
        <f>IF('Hoja De Calculo'!BQ13&gt;='Hoja De Calculo'!BP13,IF(BP$18=100,($J$21*BP$18*$B$2)-SUM($I30:BO30),IF(BP$18&gt;BO$19,((BP$18-BO$19+1)*$B$2*$J$21),IF(BP$18&gt;=BO$19,$J$21*$B$2))),0)</f>
        <v>0</v>
      </c>
      <c r="BQ30" s="294" t="b">
        <f>IF('Hoja De Calculo'!BR13&gt;='Hoja De Calculo'!BQ13,IF(BQ$18=100,($J$21*BQ$18*$B$2)-SUM($I30:BP30),IF(BQ$18&gt;BP$19,((BQ$18-BP$19+1)*$B$2*$J$21),IF(BQ$18&gt;=BP$19,$J$21*$B$2))),0)</f>
        <v>0</v>
      </c>
      <c r="BR30" s="294" t="b">
        <f>IF('Hoja De Calculo'!BS13&gt;='Hoja De Calculo'!BR13,IF(BR$18=100,($J$21*BR$18*$B$2)-SUM($I30:BQ30),IF(BR$18&gt;BQ$19,((BR$18-BQ$19+1)*$B$2*$J$21),IF(BR$18&gt;=BQ$19,$J$21*$B$2))),0)</f>
        <v>0</v>
      </c>
      <c r="BS30" s="294" t="b">
        <f>IF('Hoja De Calculo'!BT13&gt;='Hoja De Calculo'!BS13,IF(BS$18=100,($J$21*BS$18*$B$2)-SUM($I30:BR30),IF(BS$18&gt;BR$19,((BS$18-BR$19+1)*$B$2*$J$21),IF(BS$18&gt;=BR$19,$J$21*$B$2))),0)</f>
        <v>0</v>
      </c>
      <c r="BT30" s="294" t="b">
        <f>IF('Hoja De Calculo'!BU13&gt;='Hoja De Calculo'!BT13,IF(BT$18=100,($J$21*BT$18*$B$2)-SUM($I30:BS30),IF(BT$18&gt;BS$19,((BT$18-BS$19+1)*$B$2*$J$21),IF(BT$18&gt;=BS$19,$J$21*$B$2))),0)</f>
        <v>0</v>
      </c>
      <c r="BU30" s="294" t="b">
        <f>IF('Hoja De Calculo'!BV13&gt;='Hoja De Calculo'!BU13,IF(BU$18=100,($J$21*BU$18*$B$2)-SUM($I30:BT30),IF(BU$18&gt;BT$19,((BU$18-BT$19+1)*$B$2*$J$21),IF(BU$18&gt;=BT$19,$J$21*$B$2))),0)</f>
        <v>0</v>
      </c>
      <c r="BV30" s="294" t="b">
        <f>IF('Hoja De Calculo'!BW13&gt;='Hoja De Calculo'!BV13,IF(BV$18=100,($J$21*BV$18*$B$2)-SUM($I30:BU30),IF(BV$18&gt;BU$19,((BV$18-BU$19+1)*$B$2*$J$21),IF(BV$18&gt;=BU$19,$J$21*$B$2))),0)</f>
        <v>0</v>
      </c>
      <c r="BW30" s="294" t="b">
        <f>IF('Hoja De Calculo'!BX13&gt;='Hoja De Calculo'!BW13,IF(BW$18=100,($J$21*BW$18*$B$2)-SUM($I30:BV30),IF(BW$18&gt;BV$19,((BW$18-BV$19+1)*$B$2*$J$21),IF(BW$18&gt;=BV$19,$J$21*$B$2))),0)</f>
        <v>0</v>
      </c>
      <c r="BX30" s="294" t="b">
        <f>IF('Hoja De Calculo'!BY13&gt;='Hoja De Calculo'!BX13,IF(BX$18=100,($J$21*BX$18*$B$2)-SUM($I30:BW30),IF(BX$18&gt;BW$19,((BX$18-BW$19+1)*$B$2*$J$21),IF(BX$18&gt;=BW$19,$J$21*$B$2))),0)</f>
        <v>0</v>
      </c>
      <c r="BY30" s="294" t="b">
        <f>IF('Hoja De Calculo'!BZ13&gt;='Hoja De Calculo'!BY13,IF(BY$18=100,($J$21*BY$18*$B$2)-SUM($I30:BX30),IF(BY$18&gt;BX$19,((BY$18-BX$19+1)*$B$2*$J$21),IF(BY$18&gt;=BX$19,$J$21*$B$2))),0)</f>
        <v>0</v>
      </c>
      <c r="BZ30" s="294" t="b">
        <f>IF('Hoja De Calculo'!CA13&gt;='Hoja De Calculo'!BZ13,IF(BZ$18=100,($J$21*BZ$18*$B$2)-SUM($I30:BY30),IF(BZ$18&gt;BY$19,((BZ$18-BY$19+1)*$B$2*$J$21),IF(BZ$18&gt;=BY$19,$J$21*$B$2))),0)</f>
        <v>0</v>
      </c>
      <c r="CA30" s="294" t="b">
        <f>IF('Hoja De Calculo'!CB13&gt;='Hoja De Calculo'!CA13,IF(CA$18=100,($J$21*CA$18*$B$2)-SUM($I30:BZ30),IF(CA$18&gt;BZ$19,((CA$18-BZ$19+1)*$B$2*$J$21),IF(CA$18&gt;=BZ$19,$J$21*$B$2))),0)</f>
        <v>0</v>
      </c>
      <c r="CB30" s="294" t="b">
        <f>IF('Hoja De Calculo'!CC13&gt;='Hoja De Calculo'!CB13,IF(CB$18=100,($J$21*CB$18*$B$2)-SUM($I30:CA30),IF(CB$18&gt;CA$19,((CB$18-CA$19+1)*$B$2*$J$21),IF(CB$18&gt;=CA$19,$J$21*$B$2))),0)</f>
        <v>0</v>
      </c>
      <c r="CC30" s="294" t="b">
        <f>IF('Hoja De Calculo'!CD13&gt;='Hoja De Calculo'!CC13,IF(CC$18=100,($J$21*CC$18*$B$2)-SUM($I30:CB30),IF(CC$18&gt;CB$19,((CC$18-CB$19+1)*$B$2*$J$21),IF(CC$18&gt;=CB$19,$J$21*$B$2))),0)</f>
        <v>0</v>
      </c>
      <c r="CD30" s="294" t="b">
        <f>IF('Hoja De Calculo'!CE13&gt;='Hoja De Calculo'!CD13,IF(CD$18=100,($J$21*CD$18*$B$2)-SUM($I30:CC30),IF(CD$18&gt;CC$19,((CD$18-CC$19+1)*$B$2*$J$21),IF(CD$18&gt;=CC$19,$J$21*$B$2))),0)</f>
        <v>0</v>
      </c>
      <c r="CE30" s="294" t="b">
        <f>IF('Hoja De Calculo'!CF13&gt;='Hoja De Calculo'!CE13,IF(CE$18=100,($J$21*CE$18*$B$2)-SUM($I30:CD30),IF(CE$18&gt;CD$19,((CE$18-CD$19+1)*$B$2*$J$21),IF(CE$18&gt;=CD$19,$J$21*$B$2))),0)</f>
        <v>0</v>
      </c>
      <c r="CF30" s="294" t="b">
        <f>IF('Hoja De Calculo'!CG13&gt;='Hoja De Calculo'!CF13,IF(CF$18=100,($J$21*CF$18*$B$2)-SUM($I30:CE30),IF(CF$18&gt;CE$19,((CF$18-CE$19+1)*$B$2*$J$21),IF(CF$18&gt;=CE$19,$J$21*$B$2))),0)</f>
        <v>0</v>
      </c>
      <c r="CG30" s="294" t="b">
        <f>IF('Hoja De Calculo'!CH13&gt;='Hoja De Calculo'!CG13,IF(CG$18=100,($J$21*CG$18*$B$2)-SUM($I30:CF30),IF(CG$18&gt;CF$19,((CG$18-CF$19+1)*$B$2*$J$21),IF(CG$18&gt;=CF$19,$J$21*$B$2))),0)</f>
        <v>0</v>
      </c>
      <c r="CH30" s="294" t="b">
        <f>IF('Hoja De Calculo'!CI13&gt;='Hoja De Calculo'!CH13,IF(CH$18=100,($J$21*CH$18*$B$2)-SUM($I30:CG30),IF(CH$18&gt;CG$19,((CH$18-CG$19+1)*$B$2*$J$21),IF(CH$18&gt;=CG$19,$J$21*$B$2))),0)</f>
        <v>0</v>
      </c>
      <c r="CI30" s="294" t="b">
        <f>IF('Hoja De Calculo'!CJ13&gt;='Hoja De Calculo'!CI13,IF(CI$18=100,($J$21*CI$18*$B$2)-SUM($I30:CH30),IF(CI$18&gt;CH$19,((CI$18-CH$19+1)*$B$2*$J$21),IF(CI$18&gt;=CH$19,$J$21*$B$2))),0)</f>
        <v>0</v>
      </c>
      <c r="CJ30" s="294" t="b">
        <f>IF('Hoja De Calculo'!CK13&gt;='Hoja De Calculo'!CJ13,IF(CJ$18=100,($J$21*CJ$18*$B$2)-SUM($I30:CI30),IF(CJ$18&gt;CI$19,((CJ$18-CI$19+1)*$B$2*$J$21),IF(CJ$18&gt;=CI$19,$J$21*$B$2))),0)</f>
        <v>0</v>
      </c>
      <c r="CK30" s="294" t="b">
        <f>IF('Hoja De Calculo'!CL13&gt;='Hoja De Calculo'!CK13,IF(CK$18=100,($J$21*CK$18*$B$2)-SUM($I30:CJ30),IF(CK$18&gt;CJ$19,((CK$18-CJ$19+1)*$B$2*$J$21),IF(CK$18&gt;=CJ$19,$J$21*$B$2))),0)</f>
        <v>0</v>
      </c>
      <c r="CL30" s="294" t="b">
        <f>IF('Hoja De Calculo'!CM13&gt;='Hoja De Calculo'!CL13,IF(CL$18=100,($J$21*CL$18*$B$2)-SUM($I30:CK30),IF(CL$18&gt;CK$19,((CL$18-CK$19+1)*$B$2*$J$21),IF(CL$18&gt;=CK$19,$J$21*$B$2))),0)</f>
        <v>0</v>
      </c>
      <c r="CM30" s="294" t="b">
        <f>IF('Hoja De Calculo'!CN13&gt;='Hoja De Calculo'!CM13,IF(CM$18=100,($J$21*CM$18*$B$2)-SUM($I30:CL30),IF(CM$18&gt;CL$19,((CM$18-CL$19+1)*$B$2*$J$21),IF(CM$18&gt;=CL$19,$J$21*$B$2))),0)</f>
        <v>0</v>
      </c>
      <c r="CN30" s="294" t="b">
        <f>IF('Hoja De Calculo'!CO13&gt;='Hoja De Calculo'!CN13,IF(CN$18=100,($J$21*CN$18*$B$2)-SUM($I30:CM30),IF(CN$18&gt;CM$19,((CN$18-CM$19+1)*$B$2*$J$21),IF(CN$18&gt;=CM$19,$J$21*$B$2))),0)</f>
        <v>0</v>
      </c>
      <c r="CO30" s="294" t="b">
        <f>IF('Hoja De Calculo'!CP13&gt;='Hoja De Calculo'!CO13,IF(CO$18=100,($J$21*CO$18*$B$2)-SUM($I30:CN30),IF(CO$18&gt;CN$19,((CO$18-CN$19+1)*$B$2*$J$21),IF(CO$18&gt;=CN$19,$J$21*$B$2))),0)</f>
        <v>0</v>
      </c>
      <c r="CP30" s="294" t="b">
        <f>IF('Hoja De Calculo'!CQ13&gt;='Hoja De Calculo'!CP13,IF(CP$18=100,($J$21*CP$18*$B$2)-SUM($I30:CO30),IF(CP$18&gt;CO$19,((CP$18-CO$19+1)*$B$2*$J$21),IF(CP$18&gt;=CO$19,$J$21*$B$2))),0)</f>
        <v>0</v>
      </c>
      <c r="CQ30" s="294" t="b">
        <f>IF('Hoja De Calculo'!CR13&gt;='Hoja De Calculo'!CQ13,IF(CQ$18=100,($J$21*CQ$18*$B$2)-SUM($I30:CP30),IF(CQ$18&gt;CP$19,((CQ$18-CP$19+1)*$B$2*$J$21),IF(CQ$18&gt;=CP$19,$J$21*$B$2))),0)</f>
        <v>0</v>
      </c>
      <c r="CR30" s="294" t="b">
        <f>IF('Hoja De Calculo'!CS13&gt;='Hoja De Calculo'!CR13,IF(CR$18=100,($J$21*CR$18*$B$2)-SUM($I30:CQ30),IF(CR$18&gt;CQ$19,((CR$18-CQ$19+1)*$B$2*$J$21),IF(CR$18&gt;=CQ$19,$J$21*$B$2))),0)</f>
        <v>0</v>
      </c>
      <c r="CS30" s="294" t="b">
        <f>IF('Hoja De Calculo'!CT13&gt;='Hoja De Calculo'!CS13,IF(CS$18=100,($J$21*CS$18*$B$2)-SUM($I30:CR30),IF(CS$18&gt;CR$19,((CS$18-CR$19+1)*$B$2*$J$21),IF(CS$18&gt;=CR$19,$J$21*$B$2))),0)</f>
        <v>0</v>
      </c>
      <c r="CT30" s="294" t="b">
        <f>IF('Hoja De Calculo'!CU13&gt;='Hoja De Calculo'!CT13,IF(CT$18=100,($J$21*CT$18*$B$2)-SUM($I30:CS30),IF(CT$18&gt;CS$19,((CT$18-CS$19+1)*$B$2*$J$21),IF(CT$18&gt;=CS$19,$J$21*$B$2))),0)</f>
        <v>0</v>
      </c>
      <c r="CU30" s="294" t="b">
        <f>IF('Hoja De Calculo'!CV13&gt;='Hoja De Calculo'!CU13,IF(CU$18=100,($J$21*CU$18*$B$2)-SUM($I30:CT30),IF(CU$18&gt;CT$19,((CU$18-CT$19+1)*$B$2*$J$21),IF(CU$18&gt;=CT$19,$J$21*$B$2))),0)</f>
        <v>0</v>
      </c>
      <c r="CV30" s="294" t="b">
        <f>IF('Hoja De Calculo'!CW13&gt;='Hoja De Calculo'!CV13,IF(CV$18=100,($J$21*CV$18*$B$2)-SUM($I30:CU30),IF(CV$18&gt;CU$19,((CV$18-CU$19+1)*$B$2*$J$21),IF(CV$18&gt;=CU$19,$J$21*$B$2))),0)</f>
        <v>0</v>
      </c>
      <c r="CW30" s="294" t="b">
        <f>IF('Hoja De Calculo'!CX13&gt;='Hoja De Calculo'!CW13,IF(CW$18=100,($J$21*CW$18*$B$2)-SUM($I30:CV30),IF(CW$18&gt;CV$19,((CW$18-CV$19+1)*$B$2*$J$21),IF(CW$18&gt;=CV$19,$J$21*$B$2))),0)</f>
        <v>0</v>
      </c>
    </row>
    <row r="31" spans="1:101" x14ac:dyDescent="0.3">
      <c r="A31" t="s">
        <v>168</v>
      </c>
      <c r="C31" s="259"/>
      <c r="D31" s="259"/>
      <c r="E31" s="259"/>
      <c r="F31" s="259"/>
      <c r="G31" s="259"/>
      <c r="H31" s="267"/>
      <c r="I31" s="274"/>
      <c r="J31" s="274"/>
      <c r="K31" s="281">
        <f>(K$21*$B$2*(K$19+(IF(K$19=100,0,1))))</f>
        <v>0</v>
      </c>
      <c r="L31" s="294" t="b">
        <f>IF('Hoja De Calculo'!M13&gt;='Hoja De Calculo'!L13,IF(L$18=100,($K$21*L$18*$B$2)-SUM($I31:K31),IF(L$18&gt;K$19,((L$18-K$19+1)*$B$2*$K$21),IF(L$18&gt;=K$19,$K$21*$B$2))),0)</f>
        <v>0</v>
      </c>
      <c r="M31" s="294" t="b">
        <f>IF('Hoja De Calculo'!N13&gt;='Hoja De Calculo'!M13,IF(M$18=100,($K$21*M$18*$B$2)-SUM($I31:L31),IF(M$18&gt;L$19,((M$18-L$19+1)*$B$2*$K$21),IF(M$18&gt;=L$19,$K$21*$B$2))),0)</f>
        <v>0</v>
      </c>
      <c r="N31" s="294" t="b">
        <f>IF('Hoja De Calculo'!O13&gt;='Hoja De Calculo'!N13,IF(N$18=100,($K$21*N$18*$B$2)-SUM($I31:M31),IF(N$18&gt;M$19,((N$18-M$19+1)*$B$2*$K$21),IF(N$18&gt;=M$19,$K$21*$B$2))),0)</f>
        <v>0</v>
      </c>
      <c r="O31" s="294" t="b">
        <f>IF('Hoja De Calculo'!P13&gt;='Hoja De Calculo'!O13,IF(O$18=100,($K$21*O$18*$B$2)-SUM($I31:N31),IF(O$18&gt;N$19,((O$18-N$19+1)*$B$2*$K$21),IF(O$18&gt;=N$19,$K$21*$B$2))),0)</f>
        <v>0</v>
      </c>
      <c r="P31" s="294" t="b">
        <f>IF('Hoja De Calculo'!Q13&gt;='Hoja De Calculo'!P13,IF(P$18=100,($K$21*P$18*$B$2)-SUM($I31:O31),IF(P$18&gt;O$19,((P$18-O$19+1)*$B$2*$K$21),IF(P$18&gt;=O$19,$K$21*$B$2))),0)</f>
        <v>0</v>
      </c>
      <c r="Q31" s="294" t="b">
        <f>IF('Hoja De Calculo'!R13&gt;='Hoja De Calculo'!Q13,IF(Q$18=100,($K$21*Q$18*$B$2)-SUM($I31:P31),IF(Q$18&gt;P$19,((Q$18-P$19+1)*$B$2*$K$21),IF(Q$18&gt;=P$19,$K$21*$B$2))),0)</f>
        <v>0</v>
      </c>
      <c r="R31" s="294" t="b">
        <f>IF('Hoja De Calculo'!S13&gt;='Hoja De Calculo'!R13,IF(R$18=100,($K$21*R$18*$B$2)-SUM($I31:Q31),IF(R$18&gt;Q$19,((R$18-Q$19+1)*$B$2*$K$21),IF(R$18&gt;=Q$19,$K$21*$B$2))),0)</f>
        <v>0</v>
      </c>
      <c r="S31" s="294" t="b">
        <f>IF('Hoja De Calculo'!T13&gt;='Hoja De Calculo'!S13,IF(S$18=100,($K$21*S$18*$B$2)-SUM($I31:R31),IF(S$18&gt;R$19,((S$18-R$19+1)*$B$2*$K$21),IF(S$18&gt;=R$19,$K$21*$B$2))),0)</f>
        <v>0</v>
      </c>
      <c r="T31" s="294" t="b">
        <f>IF('Hoja De Calculo'!U13&gt;='Hoja De Calculo'!T13,IF(T$18=100,($K$21*T$18*$B$2)-SUM($I31:S31),IF(T$18&gt;S$19,((T$18-S$19+1)*$B$2*$K$21),IF(T$18&gt;=S$19,$K$21*$B$2))),0)</f>
        <v>0</v>
      </c>
      <c r="U31" s="294" t="b">
        <f>IF('Hoja De Calculo'!V13&gt;='Hoja De Calculo'!U13,IF(U$18=100,($K$21*U$18*$B$2)-SUM($I31:T31),IF(U$18&gt;T$19,((U$18-T$19+1)*$B$2*$K$21),IF(U$18&gt;=T$19,$K$21*$B$2))),0)</f>
        <v>0</v>
      </c>
      <c r="V31" s="294" t="b">
        <f>IF('Hoja De Calculo'!W13&gt;='Hoja De Calculo'!V13,IF(V$18=100,($K$21*V$18*$B$2)-SUM($I31:U31),IF(V$18&gt;U$19,((V$18-U$19+1)*$B$2*$K$21),IF(V$18&gt;=U$19,$K$21*$B$2))),0)</f>
        <v>0</v>
      </c>
      <c r="W31" s="294" t="b">
        <f>IF('Hoja De Calculo'!X13&gt;='Hoja De Calculo'!W13,IF(W$18=100,($K$21*W$18*$B$2)-SUM($I31:V31),IF(W$18&gt;V$19,((W$18-V$19+1)*$B$2*$K$21),IF(W$18&gt;=V$19,$K$21*$B$2))),0)</f>
        <v>0</v>
      </c>
      <c r="X31" s="294" t="b">
        <f>IF('Hoja De Calculo'!Y13&gt;='Hoja De Calculo'!X13,IF(X$18=100,($K$21*X$18*$B$2)-SUM($I31:W31),IF(X$18&gt;W$19,((X$18-W$19+1)*$B$2*$K$21),IF(X$18&gt;=W$19,$K$21*$B$2))),0)</f>
        <v>0</v>
      </c>
      <c r="Y31" s="294" t="b">
        <f>IF('Hoja De Calculo'!Z13&gt;='Hoja De Calculo'!Y13,IF(Y$18=100,($K$21*Y$18*$B$2)-SUM($I31:X31),IF(Y$18&gt;X$19,((Y$18-X$19+1)*$B$2*$K$21),IF(Y$18&gt;=X$19,$K$21*$B$2))),0)</f>
        <v>0</v>
      </c>
      <c r="Z31" s="294" t="b">
        <f>IF('Hoja De Calculo'!AA13&gt;='Hoja De Calculo'!Z13,IF(Z$18=100,($K$21*Z$18*$B$2)-SUM($I31:Y31),IF(Z$18&gt;Y$19,((Z$18-Y$19+1)*$B$2*$K$21),IF(Z$18&gt;=Y$19,$K$21*$B$2))),0)</f>
        <v>0</v>
      </c>
      <c r="AA31" s="294" t="b">
        <f>IF('Hoja De Calculo'!AB13&gt;='Hoja De Calculo'!AA13,IF(AA$18=100,($K$21*AA$18*$B$2)-SUM($I31:Z31),IF(AA$18&gt;Z$19,((AA$18-Z$19+1)*$B$2*$K$21),IF(AA$18&gt;=Z$19,$K$21*$B$2))),0)</f>
        <v>0</v>
      </c>
      <c r="AB31" s="294" t="b">
        <f>IF('Hoja De Calculo'!AC13&gt;='Hoja De Calculo'!AB13,IF(AB$18=100,($K$21*AB$18*$B$2)-SUM($I31:AA31),IF(AB$18&gt;AA$19,((AB$18-AA$19+1)*$B$2*$K$21),IF(AB$18&gt;=AA$19,$K$21*$B$2))),0)</f>
        <v>0</v>
      </c>
      <c r="AC31" s="294" t="b">
        <f>IF('Hoja De Calculo'!AD13&gt;='Hoja De Calculo'!AC13,IF(AC$18=100,($K$21*AC$18*$B$2)-SUM($I31:AB31),IF(AC$18&gt;AB$19,((AC$18-AB$19+1)*$B$2*$K$21),IF(AC$18&gt;=AB$19,$K$21*$B$2))),0)</f>
        <v>0</v>
      </c>
      <c r="AD31" s="294" t="b">
        <f>IF('Hoja De Calculo'!AE13&gt;='Hoja De Calculo'!AD13,IF(AD$18=100,($K$21*AD$18*$B$2)-SUM($I31:AC31),IF(AD$18&gt;AC$19,((AD$18-AC$19+1)*$B$2*$K$21),IF(AD$18&gt;=AC$19,$K$21*$B$2))),0)</f>
        <v>0</v>
      </c>
      <c r="AE31" s="294" t="b">
        <f>IF('Hoja De Calculo'!AF13&gt;='Hoja De Calculo'!AE13,IF(AE$18=100,($K$21*AE$18*$B$2)-SUM($I31:AD31),IF(AE$18&gt;AD$19,((AE$18-AD$19+1)*$B$2*$K$21),IF(AE$18&gt;=AD$19,$K$21*$B$2))),0)</f>
        <v>0</v>
      </c>
      <c r="AF31" s="294" t="b">
        <f>IF('Hoja De Calculo'!AG13&gt;='Hoja De Calculo'!AF13,IF(AF$18=100,($K$21*AF$18*$B$2)-SUM($I31:AE31),IF(AF$18&gt;AE$19,((AF$18-AE$19+1)*$B$2*$K$21),IF(AF$18&gt;=AE$19,$K$21*$B$2))),0)</f>
        <v>0</v>
      </c>
      <c r="AG31" s="294" t="b">
        <f>IF('Hoja De Calculo'!AH13&gt;='Hoja De Calculo'!AG13,IF(AG$18=100,($K$21*AG$18*$B$2)-SUM($I31:AF31),IF(AG$18&gt;AF$19,((AG$18-AF$19+1)*$B$2*$K$21),IF(AG$18&gt;=AF$19,$K$21*$B$2))),0)</f>
        <v>0</v>
      </c>
      <c r="AH31" s="294" t="b">
        <f>IF('Hoja De Calculo'!AI13&gt;='Hoja De Calculo'!AH13,IF(AH$18=100,($K$21*AH$18*$B$2)-SUM($I31:AG31),IF(AH$18&gt;AG$19,((AH$18-AG$19+1)*$B$2*$K$21),IF(AH$18&gt;=AG$19,$K$21*$B$2))),0)</f>
        <v>0</v>
      </c>
      <c r="AI31" s="294" t="b">
        <f>IF('Hoja De Calculo'!AJ13&gt;='Hoja De Calculo'!AI13,IF(AI$18=100,($K$21*AI$18*$B$2)-SUM($I31:AH31),IF(AI$18&gt;AH$19,((AI$18-AH$19+1)*$B$2*$K$21),IF(AI$18&gt;=AH$19,$K$21*$B$2))),0)</f>
        <v>0</v>
      </c>
      <c r="AJ31" s="294" t="b">
        <f>IF('Hoja De Calculo'!AK13&gt;='Hoja De Calculo'!AJ13,IF(AJ$18=100,($K$21*AJ$18*$B$2)-SUM($I31:AI31),IF(AJ$18&gt;AI$19,((AJ$18-AI$19+1)*$B$2*$K$21),IF(AJ$18&gt;=AI$19,$K$21*$B$2))),0)</f>
        <v>0</v>
      </c>
      <c r="AK31" s="294" t="b">
        <f>IF('Hoja De Calculo'!AL13&gt;='Hoja De Calculo'!AK13,IF(AK$18=100,($K$21*AK$18*$B$2)-SUM($I31:AJ31),IF(AK$18&gt;AJ$19,((AK$18-AJ$19+1)*$B$2*$K$21),IF(AK$18&gt;=AJ$19,$K$21*$B$2))),0)</f>
        <v>0</v>
      </c>
      <c r="AL31" s="294" t="b">
        <f>IF('Hoja De Calculo'!AM13&gt;='Hoja De Calculo'!AL13,IF(AL$18=100,($K$21*AL$18*$B$2)-SUM($I31:AK31),IF(AL$18&gt;AK$19,((AL$18-AK$19+1)*$B$2*$K$21),IF(AL$18&gt;=AK$19,$K$21*$B$2))),0)</f>
        <v>0</v>
      </c>
      <c r="AM31" s="294" t="b">
        <f>IF('Hoja De Calculo'!AN13&gt;='Hoja De Calculo'!AM13,IF(AM$18=100,($K$21*AM$18*$B$2)-SUM($I31:AL31),IF(AM$18&gt;AL$19,((AM$18-AL$19+1)*$B$2*$K$21),IF(AM$18&gt;=AL$19,$K$21*$B$2))),0)</f>
        <v>0</v>
      </c>
      <c r="AN31" s="294" t="b">
        <f>IF('Hoja De Calculo'!AO13&gt;='Hoja De Calculo'!AN13,IF(AN$18=100,($K$21*AN$18*$B$2)-SUM($I31:AM31),IF(AN$18&gt;AM$19,((AN$18-AM$19+1)*$B$2*$K$21),IF(AN$18&gt;=AM$19,$K$21*$B$2))),0)</f>
        <v>0</v>
      </c>
      <c r="AO31" s="294" t="b">
        <f>IF('Hoja De Calculo'!AP13&gt;='Hoja De Calculo'!AO13,IF(AO$18=100,($K$21*AO$18*$B$2)-SUM($I31:AN31),IF(AO$18&gt;AN$19,((AO$18-AN$19+1)*$B$2*$K$21),IF(AO$18&gt;=AN$19,$K$21*$B$2))),0)</f>
        <v>0</v>
      </c>
      <c r="AP31" s="294" t="b">
        <f>IF('Hoja De Calculo'!AQ13&gt;='Hoja De Calculo'!AP13,IF(AP$18=100,($K$21*AP$18*$B$2)-SUM($I31:AO31),IF(AP$18&gt;AO$19,((AP$18-AO$19+1)*$B$2*$K$21),IF(AP$18&gt;=AO$19,$K$21*$B$2))),0)</f>
        <v>0</v>
      </c>
      <c r="AQ31" s="294" t="b">
        <f>IF('Hoja De Calculo'!AR13&gt;='Hoja De Calculo'!AQ13,IF(AQ$18=100,($K$21*AQ$18*$B$2)-SUM($I31:AP31),IF(AQ$18&gt;AP$19,((AQ$18-AP$19+1)*$B$2*$K$21),IF(AQ$18&gt;=AP$19,$K$21*$B$2))),0)</f>
        <v>0</v>
      </c>
      <c r="AR31" s="294" t="b">
        <f>IF('Hoja De Calculo'!AS13&gt;='Hoja De Calculo'!AR13,IF(AR$18=100,($K$21*AR$18*$B$2)-SUM($I31:AQ31),IF(AR$18&gt;AQ$19,((AR$18-AQ$19+1)*$B$2*$K$21),IF(AR$18&gt;=AQ$19,$K$21*$B$2))),0)</f>
        <v>0</v>
      </c>
      <c r="AS31" s="294" t="b">
        <f>IF('Hoja De Calculo'!AT13&gt;='Hoja De Calculo'!AS13,IF(AS$18=100,($K$21*AS$18*$B$2)-SUM($I31:AR31),IF(AS$18&gt;AR$19,((AS$18-AR$19+1)*$B$2*$K$21),IF(AS$18&gt;=AR$19,$K$21*$B$2))),0)</f>
        <v>0</v>
      </c>
      <c r="AT31" s="294" t="b">
        <f>IF('Hoja De Calculo'!AU13&gt;='Hoja De Calculo'!AT13,IF(AT$18=100,($K$21*AT$18*$B$2)-SUM($I31:AS31),IF(AT$18&gt;AS$19,((AT$18-AS$19+1)*$B$2*$K$21),IF(AT$18&gt;=AS$19,$K$21*$B$2))),0)</f>
        <v>0</v>
      </c>
      <c r="AU31" s="294" t="b">
        <f>IF('Hoja De Calculo'!AV13&gt;='Hoja De Calculo'!AU13,IF(AU$18=100,($K$21*AU$18*$B$2)-SUM($I31:AT31),IF(AU$18&gt;AT$19,((AU$18-AT$19+1)*$B$2*$K$21),IF(AU$18&gt;=AT$19,$K$21*$B$2))),0)</f>
        <v>0</v>
      </c>
      <c r="AV31" s="294" t="b">
        <f>IF('Hoja De Calculo'!AW13&gt;='Hoja De Calculo'!AV13,IF(AV$18=100,($K$21*AV$18*$B$2)-SUM($I31:AU31),IF(AV$18&gt;AU$19,((AV$18-AU$19+1)*$B$2*$K$21),IF(AV$18&gt;=AU$19,$K$21*$B$2))),0)</f>
        <v>0</v>
      </c>
      <c r="AW31" s="294" t="b">
        <f>IF('Hoja De Calculo'!AX13&gt;='Hoja De Calculo'!AW13,IF(AW$18=100,($K$21*AW$18*$B$2)-SUM($I31:AV31),IF(AW$18&gt;AV$19,((AW$18-AV$19+1)*$B$2*$K$21),IF(AW$18&gt;=AV$19,$K$21*$B$2))),0)</f>
        <v>0</v>
      </c>
      <c r="AX31" s="294" t="b">
        <f>IF('Hoja De Calculo'!AY13&gt;='Hoja De Calculo'!AX13,IF(AX$18=100,($K$21*AX$18*$B$2)-SUM($I31:AW31),IF(AX$18&gt;AW$19,((AX$18-AW$19+1)*$B$2*$K$21),IF(AX$18&gt;=AW$19,$K$21*$B$2))),0)</f>
        <v>0</v>
      </c>
      <c r="AY31" s="294" t="b">
        <f>IF('Hoja De Calculo'!AZ13&gt;='Hoja De Calculo'!AY13,IF(AY$18=100,($K$21*AY$18*$B$2)-SUM($I31:AX31),IF(AY$18&gt;AX$19,((AY$18-AX$19+1)*$B$2*$K$21),IF(AY$18&gt;=AX$19,$K$21*$B$2))),0)</f>
        <v>0</v>
      </c>
      <c r="AZ31" s="294" t="b">
        <f>IF('Hoja De Calculo'!BA13&gt;='Hoja De Calculo'!AZ13,IF(AZ$18=100,($K$21*AZ$18*$B$2)-SUM($I31:AY31),IF(AZ$18&gt;AY$19,((AZ$18-AY$19+1)*$B$2*$K$21),IF(AZ$18&gt;=AY$19,$K$21*$B$2))),0)</f>
        <v>0</v>
      </c>
      <c r="BA31" s="294" t="b">
        <f>IF('Hoja De Calculo'!BB13&gt;='Hoja De Calculo'!BA13,IF(BA$18=100,($K$21*BA$18*$B$2)-SUM($I31:AZ31),IF(BA$18&gt;AZ$19,((BA$18-AZ$19+1)*$B$2*$K$21),IF(BA$18&gt;=AZ$19,$K$21*$B$2))),0)</f>
        <v>0</v>
      </c>
      <c r="BB31" s="294" t="b">
        <f>IF('Hoja De Calculo'!BC13&gt;='Hoja De Calculo'!BB13,IF(BB$18=100,($K$21*BB$18*$B$2)-SUM($I31:BA31),IF(BB$18&gt;BA$19,((BB$18-BA$19+1)*$B$2*$K$21),IF(BB$18&gt;=BA$19,$K$21*$B$2))),0)</f>
        <v>0</v>
      </c>
      <c r="BC31" s="294" t="b">
        <f>IF('Hoja De Calculo'!BD13&gt;='Hoja De Calculo'!BC13,IF(BC$18=100,($K$21*BC$18*$B$2)-SUM($I31:BB31),IF(BC$18&gt;BB$19,((BC$18-BB$19+1)*$B$2*$K$21),IF(BC$18&gt;=BB$19,$K$21*$B$2))),0)</f>
        <v>0</v>
      </c>
      <c r="BD31" s="294" t="b">
        <f>IF('Hoja De Calculo'!BE13&gt;='Hoja De Calculo'!BD13,IF(BD$18=100,($K$21*BD$18*$B$2)-SUM($I31:BC31),IF(BD$18&gt;BC$19,((BD$18-BC$19+1)*$B$2*$K$21),IF(BD$18&gt;=BC$19,$K$21*$B$2))),0)</f>
        <v>0</v>
      </c>
      <c r="BE31" s="294" t="b">
        <f>IF('Hoja De Calculo'!BF13&gt;='Hoja De Calculo'!BE13,IF(BE$18=100,($K$21*BE$18*$B$2)-SUM($I31:BD31),IF(BE$18&gt;BD$19,((BE$18-BD$19+1)*$B$2*$K$21),IF(BE$18&gt;=BD$19,$K$21*$B$2))),0)</f>
        <v>0</v>
      </c>
      <c r="BF31" s="294" t="b">
        <f>IF('Hoja De Calculo'!BG13&gt;='Hoja De Calculo'!BF13,IF(BF$18=100,($K$21*BF$18*$B$2)-SUM($I31:BE31),IF(BF$18&gt;BE$19,((BF$18-BE$19+1)*$B$2*$K$21),IF(BF$18&gt;=BE$19,$K$21*$B$2))),0)</f>
        <v>0</v>
      </c>
      <c r="BG31" s="294" t="b">
        <f>IF('Hoja De Calculo'!BH13&gt;='Hoja De Calculo'!BG13,IF(BG$18=100,($K$21*BG$18*$B$2)-SUM($I31:BF31),IF(BG$18&gt;BF$19,((BG$18-BF$19+1)*$B$2*$K$21),IF(BG$18&gt;=BF$19,$K$21*$B$2))),0)</f>
        <v>0</v>
      </c>
      <c r="BH31" s="294" t="b">
        <f>IF('Hoja De Calculo'!BI13&gt;='Hoja De Calculo'!BH13,IF(BH$18=100,($K$21*BH$18*$B$2)-SUM($I31:BG31),IF(BH$18&gt;BG$19,((BH$18-BG$19+1)*$B$2*$K$21),IF(BH$18&gt;=BG$19,$K$21*$B$2))),0)</f>
        <v>0</v>
      </c>
      <c r="BI31" s="294" t="b">
        <f>IF('Hoja De Calculo'!BJ13&gt;='Hoja De Calculo'!BI13,IF(BI$18=100,($K$21*BI$18*$B$2)-SUM($I31:BH31),IF(BI$18&gt;BH$19,((BI$18-BH$19+1)*$B$2*$K$21),IF(BI$18&gt;=BH$19,$K$21*$B$2))),0)</f>
        <v>0</v>
      </c>
      <c r="BJ31" s="294" t="b">
        <f>IF('Hoja De Calculo'!BK13&gt;='Hoja De Calculo'!BJ13,IF(BJ$18=100,($K$21*BJ$18*$B$2)-SUM($I31:BI31),IF(BJ$18&gt;BI$19,((BJ$18-BI$19+1)*$B$2*$K$21),IF(BJ$18&gt;=BI$19,$K$21*$B$2))),0)</f>
        <v>0</v>
      </c>
      <c r="BK31" s="294" t="b">
        <f>IF('Hoja De Calculo'!BL13&gt;='Hoja De Calculo'!BK13,IF(BK$18=100,($K$21*BK$18*$B$2)-SUM($I31:BJ31),IF(BK$18&gt;BJ$19,((BK$18-BJ$19+1)*$B$2*$K$21),IF(BK$18&gt;=BJ$19,$K$21*$B$2))),0)</f>
        <v>0</v>
      </c>
      <c r="BL31" s="294" t="b">
        <f>IF('Hoja De Calculo'!BM13&gt;='Hoja De Calculo'!BL13,IF(BL$18=100,($K$21*BL$18*$B$2)-SUM($I31:BK31),IF(BL$18&gt;BK$19,((BL$18-BK$19+1)*$B$2*$K$21),IF(BL$18&gt;=BK$19,$K$21*$B$2))),0)</f>
        <v>0</v>
      </c>
      <c r="BM31" s="294" t="b">
        <f>IF('Hoja De Calculo'!BN13&gt;='Hoja De Calculo'!BM13,IF(BM$18=100,($K$21*BM$18*$B$2)-SUM($I31:BL31),IF(BM$18&gt;BL$19,((BM$18-BL$19+1)*$B$2*$K$21),IF(BM$18&gt;=BL$19,$K$21*$B$2))),0)</f>
        <v>0</v>
      </c>
      <c r="BN31" s="294" t="b">
        <f>IF('Hoja De Calculo'!BO13&gt;='Hoja De Calculo'!BN13,IF(BN$18=100,($K$21*BN$18*$B$2)-SUM($I31:BM31),IF(BN$18&gt;BM$19,((BN$18-BM$19+1)*$B$2*$K$21),IF(BN$18&gt;=BM$19,$K$21*$B$2))),0)</f>
        <v>0</v>
      </c>
      <c r="BO31" s="294" t="b">
        <f>IF('Hoja De Calculo'!BP13&gt;='Hoja De Calculo'!BO13,IF(BO$18=100,($K$21*BO$18*$B$2)-SUM($I31:BN31),IF(BO$18&gt;BN$19,((BO$18-BN$19+1)*$B$2*$K$21),IF(BO$18&gt;=BN$19,$K$21*$B$2))),0)</f>
        <v>0</v>
      </c>
      <c r="BP31" s="294" t="b">
        <f>IF('Hoja De Calculo'!BQ13&gt;='Hoja De Calculo'!BP13,IF(BP$18=100,($K$21*BP$18*$B$2)-SUM($I31:BO31),IF(BP$18&gt;BO$19,((BP$18-BO$19+1)*$B$2*$K$21),IF(BP$18&gt;=BO$19,$K$21*$B$2))),0)</f>
        <v>0</v>
      </c>
      <c r="BQ31" s="294" t="b">
        <f>IF('Hoja De Calculo'!BR13&gt;='Hoja De Calculo'!BQ13,IF(BQ$18=100,($K$21*BQ$18*$B$2)-SUM($I31:BP31),IF(BQ$18&gt;BP$19,((BQ$18-BP$19+1)*$B$2*$K$21),IF(BQ$18&gt;=BP$19,$K$21*$B$2))),0)</f>
        <v>0</v>
      </c>
      <c r="BR31" s="294" t="b">
        <f>IF('Hoja De Calculo'!BS13&gt;='Hoja De Calculo'!BR13,IF(BR$18=100,($K$21*BR$18*$B$2)-SUM($I31:BQ31),IF(BR$18&gt;BQ$19,((BR$18-BQ$19+1)*$B$2*$K$21),IF(BR$18&gt;=BQ$19,$K$21*$B$2))),0)</f>
        <v>0</v>
      </c>
      <c r="BS31" s="294" t="b">
        <f>IF('Hoja De Calculo'!BT13&gt;='Hoja De Calculo'!BS13,IF(BS$18=100,($K$21*BS$18*$B$2)-SUM($I31:BR31),IF(BS$18&gt;BR$19,((BS$18-BR$19+1)*$B$2*$K$21),IF(BS$18&gt;=BR$19,$K$21*$B$2))),0)</f>
        <v>0</v>
      </c>
      <c r="BT31" s="294" t="b">
        <f>IF('Hoja De Calculo'!BU13&gt;='Hoja De Calculo'!BT13,IF(BT$18=100,($K$21*BT$18*$B$2)-SUM($I31:BS31),IF(BT$18&gt;BS$19,((BT$18-BS$19+1)*$B$2*$K$21),IF(BT$18&gt;=BS$19,$K$21*$B$2))),0)</f>
        <v>0</v>
      </c>
      <c r="BU31" s="294" t="b">
        <f>IF('Hoja De Calculo'!BV13&gt;='Hoja De Calculo'!BU13,IF(BU$18=100,($K$21*BU$18*$B$2)-SUM($I31:BT31),IF(BU$18&gt;BT$19,((BU$18-BT$19+1)*$B$2*$K$21),IF(BU$18&gt;=BT$19,$K$21*$B$2))),0)</f>
        <v>0</v>
      </c>
      <c r="BV31" s="294" t="b">
        <f>IF('Hoja De Calculo'!BW13&gt;='Hoja De Calculo'!BV13,IF(BV$18=100,($K$21*BV$18*$B$2)-SUM($I31:BU31),IF(BV$18&gt;BU$19,((BV$18-BU$19+1)*$B$2*$K$21),IF(BV$18&gt;=BU$19,$K$21*$B$2))),0)</f>
        <v>0</v>
      </c>
      <c r="BW31" s="294" t="b">
        <f>IF('Hoja De Calculo'!BX13&gt;='Hoja De Calculo'!BW13,IF(BW$18=100,($K$21*BW$18*$B$2)-SUM($I31:BV31),IF(BW$18&gt;BV$19,((BW$18-BV$19+1)*$B$2*$K$21),IF(BW$18&gt;=BV$19,$K$21*$B$2))),0)</f>
        <v>0</v>
      </c>
      <c r="BX31" s="294" t="b">
        <f>IF('Hoja De Calculo'!BY13&gt;='Hoja De Calculo'!BX13,IF(BX$18=100,($K$21*BX$18*$B$2)-SUM($I31:BW31),IF(BX$18&gt;BW$19,((BX$18-BW$19+1)*$B$2*$K$21),IF(BX$18&gt;=BW$19,$K$21*$B$2))),0)</f>
        <v>0</v>
      </c>
      <c r="BY31" s="294" t="b">
        <f>IF('Hoja De Calculo'!BZ13&gt;='Hoja De Calculo'!BY13,IF(BY$18=100,($K$21*BY$18*$B$2)-SUM($I31:BX31),IF(BY$18&gt;BX$19,((BY$18-BX$19+1)*$B$2*$K$21),IF(BY$18&gt;=BX$19,$K$21*$B$2))),0)</f>
        <v>0</v>
      </c>
      <c r="BZ31" s="294" t="b">
        <f>IF('Hoja De Calculo'!CA13&gt;='Hoja De Calculo'!BZ13,IF(BZ$18=100,($K$21*BZ$18*$B$2)-SUM($I31:BY31),IF(BZ$18&gt;BY$19,((BZ$18-BY$19+1)*$B$2*$K$21),IF(BZ$18&gt;=BY$19,$K$21*$B$2))),0)</f>
        <v>0</v>
      </c>
      <c r="CA31" s="294" t="b">
        <f>IF('Hoja De Calculo'!CB13&gt;='Hoja De Calculo'!CA13,IF(CA$18=100,($K$21*CA$18*$B$2)-SUM($I31:BZ31),IF(CA$18&gt;BZ$19,((CA$18-BZ$19+1)*$B$2*$K$21),IF(CA$18&gt;=BZ$19,$K$21*$B$2))),0)</f>
        <v>0</v>
      </c>
      <c r="CB31" s="294" t="b">
        <f>IF('Hoja De Calculo'!CC13&gt;='Hoja De Calculo'!CB13,IF(CB$18=100,($K$21*CB$18*$B$2)-SUM($I31:CA31),IF(CB$18&gt;CA$19,((CB$18-CA$19+1)*$B$2*$K$21),IF(CB$18&gt;=CA$19,$K$21*$B$2))),0)</f>
        <v>0</v>
      </c>
      <c r="CC31" s="294" t="b">
        <f>IF('Hoja De Calculo'!CD13&gt;='Hoja De Calculo'!CC13,IF(CC$18=100,($K$21*CC$18*$B$2)-SUM($I31:CB31),IF(CC$18&gt;CB$19,((CC$18-CB$19+1)*$B$2*$K$21),IF(CC$18&gt;=CB$19,$K$21*$B$2))),0)</f>
        <v>0</v>
      </c>
      <c r="CD31" s="294" t="b">
        <f>IF('Hoja De Calculo'!CE13&gt;='Hoja De Calculo'!CD13,IF(CD$18=100,($K$21*CD$18*$B$2)-SUM($I31:CC31),IF(CD$18&gt;CC$19,((CD$18-CC$19+1)*$B$2*$K$21),IF(CD$18&gt;=CC$19,$K$21*$B$2))),0)</f>
        <v>0</v>
      </c>
      <c r="CE31" s="294" t="b">
        <f>IF('Hoja De Calculo'!CF13&gt;='Hoja De Calculo'!CE13,IF(CE$18=100,($K$21*CE$18*$B$2)-SUM($I31:CD31),IF(CE$18&gt;CD$19,((CE$18-CD$19+1)*$B$2*$K$21),IF(CE$18&gt;=CD$19,$K$21*$B$2))),0)</f>
        <v>0</v>
      </c>
      <c r="CF31" s="294" t="b">
        <f>IF('Hoja De Calculo'!CG13&gt;='Hoja De Calculo'!CF13,IF(CF$18=100,($K$21*CF$18*$B$2)-SUM($I31:CE31),IF(CF$18&gt;CE$19,((CF$18-CE$19+1)*$B$2*$K$21),IF(CF$18&gt;=CE$19,$K$21*$B$2))),0)</f>
        <v>0</v>
      </c>
      <c r="CG31" s="294" t="b">
        <f>IF('Hoja De Calculo'!CH13&gt;='Hoja De Calculo'!CG13,IF(CG$18=100,($K$21*CG$18*$B$2)-SUM($I31:CF31),IF(CG$18&gt;CF$19,((CG$18-CF$19+1)*$B$2*$K$21),IF(CG$18&gt;=CF$19,$K$21*$B$2))),0)</f>
        <v>0</v>
      </c>
      <c r="CH31" s="294" t="b">
        <f>IF('Hoja De Calculo'!CI13&gt;='Hoja De Calculo'!CH13,IF(CH$18=100,($K$21*CH$18*$B$2)-SUM($I31:CG31),IF(CH$18&gt;CG$19,((CH$18-CG$19+1)*$B$2*$K$21),IF(CH$18&gt;=CG$19,$K$21*$B$2))),0)</f>
        <v>0</v>
      </c>
      <c r="CI31" s="294" t="b">
        <f>IF('Hoja De Calculo'!CJ13&gt;='Hoja De Calculo'!CI13,IF(CI$18=100,($K$21*CI$18*$B$2)-SUM($I31:CH31),IF(CI$18&gt;CH$19,((CI$18-CH$19+1)*$B$2*$K$21),IF(CI$18&gt;=CH$19,$K$21*$B$2))),0)</f>
        <v>0</v>
      </c>
      <c r="CJ31" s="294" t="b">
        <f>IF('Hoja De Calculo'!CK13&gt;='Hoja De Calculo'!CJ13,IF(CJ$18=100,($K$21*CJ$18*$B$2)-SUM($I31:CI31),IF(CJ$18&gt;CI$19,((CJ$18-CI$19+1)*$B$2*$K$21),IF(CJ$18&gt;=CI$19,$K$21*$B$2))),0)</f>
        <v>0</v>
      </c>
      <c r="CK31" s="294" t="b">
        <f>IF('Hoja De Calculo'!CL13&gt;='Hoja De Calculo'!CK13,IF(CK$18=100,($K$21*CK$18*$B$2)-SUM($I31:CJ31),IF(CK$18&gt;CJ$19,((CK$18-CJ$19+1)*$B$2*$K$21),IF(CK$18&gt;=CJ$19,$K$21*$B$2))),0)</f>
        <v>0</v>
      </c>
      <c r="CL31" s="294" t="b">
        <f>IF('Hoja De Calculo'!CM13&gt;='Hoja De Calculo'!CL13,IF(CL$18=100,($K$21*CL$18*$B$2)-SUM($I31:CK31),IF(CL$18&gt;CK$19,((CL$18-CK$19+1)*$B$2*$K$21),IF(CL$18&gt;=CK$19,$K$21*$B$2))),0)</f>
        <v>0</v>
      </c>
      <c r="CM31" s="294" t="b">
        <f>IF('Hoja De Calculo'!CN13&gt;='Hoja De Calculo'!CM13,IF(CM$18=100,($K$21*CM$18*$B$2)-SUM($I31:CL31),IF(CM$18&gt;CL$19,((CM$18-CL$19+1)*$B$2*$K$21),IF(CM$18&gt;=CL$19,$K$21*$B$2))),0)</f>
        <v>0</v>
      </c>
      <c r="CN31" s="294" t="b">
        <f>IF('Hoja De Calculo'!CO13&gt;='Hoja De Calculo'!CN13,IF(CN$18=100,($K$21*CN$18*$B$2)-SUM($I31:CM31),IF(CN$18&gt;CM$19,((CN$18-CM$19+1)*$B$2*$K$21),IF(CN$18&gt;=CM$19,$K$21*$B$2))),0)</f>
        <v>0</v>
      </c>
      <c r="CO31" s="294" t="b">
        <f>IF('Hoja De Calculo'!CP13&gt;='Hoja De Calculo'!CO13,IF(CO$18=100,($K$21*CO$18*$B$2)-SUM($I31:CN31),IF(CO$18&gt;CN$19,((CO$18-CN$19+1)*$B$2*$K$21),IF(CO$18&gt;=CN$19,$K$21*$B$2))),0)</f>
        <v>0</v>
      </c>
      <c r="CP31" s="294" t="b">
        <f>IF('Hoja De Calculo'!CQ13&gt;='Hoja De Calculo'!CP13,IF(CP$18=100,($K$21*CP$18*$B$2)-SUM($I31:CO31),IF(CP$18&gt;CO$19,((CP$18-CO$19+1)*$B$2*$K$21),IF(CP$18&gt;=CO$19,$K$21*$B$2))),0)</f>
        <v>0</v>
      </c>
      <c r="CQ31" s="294" t="b">
        <f>IF('Hoja De Calculo'!CR13&gt;='Hoja De Calculo'!CQ13,IF(CQ$18=100,($K$21*CQ$18*$B$2)-SUM($I31:CP31),IF(CQ$18&gt;CP$19,((CQ$18-CP$19+1)*$B$2*$K$21),IF(CQ$18&gt;=CP$19,$K$21*$B$2))),0)</f>
        <v>0</v>
      </c>
      <c r="CR31" s="294" t="b">
        <f>IF('Hoja De Calculo'!CS13&gt;='Hoja De Calculo'!CR13,IF(CR$18=100,($K$21*CR$18*$B$2)-SUM($I31:CQ31),IF(CR$18&gt;CQ$19,((CR$18-CQ$19+1)*$B$2*$K$21),IF(CR$18&gt;=CQ$19,$K$21*$B$2))),0)</f>
        <v>0</v>
      </c>
      <c r="CS31" s="294" t="b">
        <f>IF('Hoja De Calculo'!CT13&gt;='Hoja De Calculo'!CS13,IF(CS$18=100,($K$21*CS$18*$B$2)-SUM($I31:CR31),IF(CS$18&gt;CR$19,((CS$18-CR$19+1)*$B$2*$K$21),IF(CS$18&gt;=CR$19,$K$21*$B$2))),0)</f>
        <v>0</v>
      </c>
      <c r="CT31" s="294" t="b">
        <f>IF('Hoja De Calculo'!CU13&gt;='Hoja De Calculo'!CT13,IF(CT$18=100,($K$21*CT$18*$B$2)-SUM($I31:CS31),IF(CT$18&gt;CS$19,((CT$18-CS$19+1)*$B$2*$K$21),IF(CT$18&gt;=CS$19,$K$21*$B$2))),0)</f>
        <v>0</v>
      </c>
      <c r="CU31" s="294" t="b">
        <f>IF('Hoja De Calculo'!CV13&gt;='Hoja De Calculo'!CU13,IF(CU$18=100,($K$21*CU$18*$B$2)-SUM($I31:CT31),IF(CU$18&gt;CT$19,((CU$18-CT$19+1)*$B$2*$K$21),IF(CU$18&gt;=CT$19,$K$21*$B$2))),0)</f>
        <v>0</v>
      </c>
      <c r="CV31" s="294" t="b">
        <f>IF('Hoja De Calculo'!CW13&gt;='Hoja De Calculo'!CV13,IF(CV$18=100,($K$21*CV$18*$B$2)-SUM($I31:CU31),IF(CV$18&gt;CU$19,((CV$18-CU$19+1)*$B$2*$K$21),IF(CV$18&gt;=CU$19,$K$21*$B$2))),0)</f>
        <v>0</v>
      </c>
      <c r="CW31" s="294" t="b">
        <f>IF('Hoja De Calculo'!CX13&gt;='Hoja De Calculo'!CW13,IF(CW$18=100,($K$21*CW$18*$B$2)-SUM($I31:CV31),IF(CW$18&gt;CV$19,((CW$18-CV$19+1)*$B$2*$K$21),IF(CW$18&gt;=CV$19,$K$21*$B$2))),0)</f>
        <v>0</v>
      </c>
    </row>
    <row r="32" spans="1:101" x14ac:dyDescent="0.3">
      <c r="A32" t="s">
        <v>169</v>
      </c>
      <c r="C32" s="259"/>
      <c r="D32" s="259"/>
      <c r="E32" s="259"/>
      <c r="F32" s="259"/>
      <c r="G32" s="259"/>
      <c r="H32" s="267"/>
      <c r="I32" s="274"/>
      <c r="J32" s="274"/>
      <c r="K32" s="274"/>
      <c r="L32" s="281">
        <f>(L$21*$B$2*(L$19+(IF(L$19=100,0,1))))</f>
        <v>0</v>
      </c>
      <c r="M32" s="294" t="b">
        <f>IF('Hoja De Calculo'!N13&gt;='Hoja De Calculo'!M13,IF(M$18=100,($L$21*M$18*$B$2)-SUM($I32:L32),IF(M$18&gt;L$19,((M$18-L$19+1)*$B$2*$L$21),IF(M$18&gt;=L$19,$L$21*$B$2))),0)</f>
        <v>0</v>
      </c>
      <c r="N32" s="294" t="b">
        <f>IF('Hoja De Calculo'!O13&gt;='Hoja De Calculo'!N13,IF(N$18=100,($L$21*N$18*$B$2)-SUM($I32:M32),IF(N$18&gt;M$19,((N$18-M$19+1)*$B$2*$L$21),IF(N$18&gt;=M$19,$L$21*$B$2))),0)</f>
        <v>0</v>
      </c>
      <c r="O32" s="294" t="b">
        <f>IF('Hoja De Calculo'!P13&gt;='Hoja De Calculo'!O13,IF(O$18=100,($L$21*O$18*$B$2)-SUM($I32:N32),IF(O$18&gt;N$19,((O$18-N$19+1)*$B$2*$L$21),IF(O$18&gt;=N$19,$L$21*$B$2))),0)</f>
        <v>0</v>
      </c>
      <c r="P32" s="294" t="b">
        <f>IF('Hoja De Calculo'!Q13&gt;='Hoja De Calculo'!P13,IF(P$18=100,($L$21*P$18*$B$2)-SUM($I32:O32),IF(P$18&gt;O$19,((P$18-O$19+1)*$B$2*$L$21),IF(P$18&gt;=O$19,$L$21*$B$2))),0)</f>
        <v>0</v>
      </c>
      <c r="Q32" s="294" t="b">
        <f>IF('Hoja De Calculo'!R13&gt;='Hoja De Calculo'!Q13,IF(Q$18=100,($L$21*Q$18*$B$2)-SUM($I32:P32),IF(Q$18&gt;P$19,((Q$18-P$19+1)*$B$2*$L$21),IF(Q$18&gt;=P$19,$L$21*$B$2))),0)</f>
        <v>0</v>
      </c>
      <c r="R32" s="294" t="b">
        <f>IF('Hoja De Calculo'!S13&gt;='Hoja De Calculo'!R13,IF(R$18=100,($L$21*R$18*$B$2)-SUM($I32:Q32),IF(R$18&gt;Q$19,((R$18-Q$19+1)*$B$2*$L$21),IF(R$18&gt;=Q$19,$L$21*$B$2))),0)</f>
        <v>0</v>
      </c>
      <c r="S32" s="294" t="b">
        <f>IF('Hoja De Calculo'!T13&gt;='Hoja De Calculo'!S13,IF(S$18=100,($L$21*S$18*$B$2)-SUM($I32:R32),IF(S$18&gt;R$19,((S$18-R$19+1)*$B$2*$L$21),IF(S$18&gt;=R$19,$L$21*$B$2))),0)</f>
        <v>0</v>
      </c>
      <c r="T32" s="294" t="b">
        <f>IF('Hoja De Calculo'!U13&gt;='Hoja De Calculo'!T13,IF(T$18=100,($L$21*T$18*$B$2)-SUM($I32:S32),IF(T$18&gt;S$19,((T$18-S$19+1)*$B$2*$L$21),IF(T$18&gt;=S$19,$L$21*$B$2))),0)</f>
        <v>0</v>
      </c>
      <c r="U32" s="294" t="b">
        <f>IF('Hoja De Calculo'!V13&gt;='Hoja De Calculo'!U13,IF(U$18=100,($L$21*U$18*$B$2)-SUM($I32:T32),IF(U$18&gt;T$19,((U$18-T$19+1)*$B$2*$L$21),IF(U$18&gt;=T$19,$L$21*$B$2))),0)</f>
        <v>0</v>
      </c>
      <c r="V32" s="294" t="b">
        <f>IF('Hoja De Calculo'!W13&gt;='Hoja De Calculo'!V13,IF(V$18=100,($L$21*V$18*$B$2)-SUM($I32:U32),IF(V$18&gt;U$19,((V$18-U$19+1)*$B$2*$L$21),IF(V$18&gt;=U$19,$L$21*$B$2))),0)</f>
        <v>0</v>
      </c>
      <c r="W32" s="294" t="b">
        <f>IF('Hoja De Calculo'!X13&gt;='Hoja De Calculo'!W13,IF(W$18=100,($L$21*W$18*$B$2)-SUM($I32:V32),IF(W$18&gt;V$19,((W$18-V$19+1)*$B$2*$L$21),IF(W$18&gt;=V$19,$L$21*$B$2))),0)</f>
        <v>0</v>
      </c>
      <c r="X32" s="294" t="b">
        <f>IF('Hoja De Calculo'!Y13&gt;='Hoja De Calculo'!X13,IF(X$18=100,($L$21*X$18*$B$2)-SUM($I32:W32),IF(X$18&gt;W$19,((X$18-W$19+1)*$B$2*$L$21),IF(X$18&gt;=W$19,$L$21*$B$2))),0)</f>
        <v>0</v>
      </c>
      <c r="Y32" s="294" t="b">
        <f>IF('Hoja De Calculo'!Z13&gt;='Hoja De Calculo'!Y13,IF(Y$18=100,($L$21*Y$18*$B$2)-SUM($I32:X32),IF(Y$18&gt;X$19,((Y$18-X$19+1)*$B$2*$L$21),IF(Y$18&gt;=X$19,$L$21*$B$2))),0)</f>
        <v>0</v>
      </c>
      <c r="Z32" s="294" t="b">
        <f>IF('Hoja De Calculo'!AA13&gt;='Hoja De Calculo'!Z13,IF(Z$18=100,($L$21*Z$18*$B$2)-SUM($I32:Y32),IF(Z$18&gt;Y$19,((Z$18-Y$19+1)*$B$2*$L$21),IF(Z$18&gt;=Y$19,$L$21*$B$2))),0)</f>
        <v>0</v>
      </c>
      <c r="AA32" s="294" t="b">
        <f>IF('Hoja De Calculo'!AB13&gt;='Hoja De Calculo'!AA13,IF(AA$18=100,($L$21*AA$18*$B$2)-SUM($I32:Z32),IF(AA$18&gt;Z$19,((AA$18-Z$19+1)*$B$2*$L$21),IF(AA$18&gt;=Z$19,$L$21*$B$2))),0)</f>
        <v>0</v>
      </c>
      <c r="AB32" s="294" t="b">
        <f>IF('Hoja De Calculo'!AC13&gt;='Hoja De Calculo'!AB13,IF(AB$18=100,($L$21*AB$18*$B$2)-SUM($I32:AA32),IF(AB$18&gt;AA$19,((AB$18-AA$19+1)*$B$2*$L$21),IF(AB$18&gt;=AA$19,$L$21*$B$2))),0)</f>
        <v>0</v>
      </c>
      <c r="AC32" s="294" t="b">
        <f>IF('Hoja De Calculo'!AD13&gt;='Hoja De Calculo'!AC13,IF(AC$18=100,($L$21*AC$18*$B$2)-SUM($I32:AB32),IF(AC$18&gt;AB$19,((AC$18-AB$19+1)*$B$2*$L$21),IF(AC$18&gt;=AB$19,$L$21*$B$2))),0)</f>
        <v>0</v>
      </c>
      <c r="AD32" s="294" t="b">
        <f>IF('Hoja De Calculo'!AE13&gt;='Hoja De Calculo'!AD13,IF(AD$18=100,($L$21*AD$18*$B$2)-SUM($I32:AC32),IF(AD$18&gt;AC$19,((AD$18-AC$19+1)*$B$2*$L$21),IF(AD$18&gt;=AC$19,$L$21*$B$2))),0)</f>
        <v>0</v>
      </c>
      <c r="AE32" s="294" t="b">
        <f>IF('Hoja De Calculo'!AF13&gt;='Hoja De Calculo'!AE13,IF(AE$18=100,($L$21*AE$18*$B$2)-SUM($I32:AD32),IF(AE$18&gt;AD$19,((AE$18-AD$19+1)*$B$2*$L$21),IF(AE$18&gt;=AD$19,$L$21*$B$2))),0)</f>
        <v>0</v>
      </c>
      <c r="AF32" s="294" t="b">
        <f>IF('Hoja De Calculo'!AG13&gt;='Hoja De Calculo'!AF13,IF(AF$18=100,($L$21*AF$18*$B$2)-SUM($I32:AE32),IF(AF$18&gt;AE$19,((AF$18-AE$19+1)*$B$2*$L$21),IF(AF$18&gt;=AE$19,$L$21*$B$2))),0)</f>
        <v>0</v>
      </c>
      <c r="AG32" s="294" t="b">
        <f>IF('Hoja De Calculo'!AH13&gt;='Hoja De Calculo'!AG13,IF(AG$18=100,($L$21*AG$18*$B$2)-SUM($I32:AF32),IF(AG$18&gt;AF$19,((AG$18-AF$19+1)*$B$2*$L$21),IF(AG$18&gt;=AF$19,$L$21*$B$2))),0)</f>
        <v>0</v>
      </c>
      <c r="AH32" s="294" t="b">
        <f>IF('Hoja De Calculo'!AI13&gt;='Hoja De Calculo'!AH13,IF(AH$18=100,($L$21*AH$18*$B$2)-SUM($I32:AG32),IF(AH$18&gt;AG$19,((AH$18-AG$19+1)*$B$2*$L$21),IF(AH$18&gt;=AG$19,$L$21*$B$2))),0)</f>
        <v>0</v>
      </c>
      <c r="AI32" s="294" t="b">
        <f>IF('Hoja De Calculo'!AJ13&gt;='Hoja De Calculo'!AI13,IF(AI$18=100,($L$21*AI$18*$B$2)-SUM($I32:AH32),IF(AI$18&gt;AH$19,((AI$18-AH$19+1)*$B$2*$L$21),IF(AI$18&gt;=AH$19,$L$21*$B$2))),0)</f>
        <v>0</v>
      </c>
      <c r="AJ32" s="294" t="b">
        <f>IF('Hoja De Calculo'!AK13&gt;='Hoja De Calculo'!AJ13,IF(AJ$18=100,($L$21*AJ$18*$B$2)-SUM($I32:AI32),IF(AJ$18&gt;AI$19,((AJ$18-AI$19+1)*$B$2*$L$21),IF(AJ$18&gt;=AI$19,$L$21*$B$2))),0)</f>
        <v>0</v>
      </c>
      <c r="AK32" s="294" t="b">
        <f>IF('Hoja De Calculo'!AL13&gt;='Hoja De Calculo'!AK13,IF(AK$18=100,($L$21*AK$18*$B$2)-SUM($I32:AJ32),IF(AK$18&gt;AJ$19,((AK$18-AJ$19+1)*$B$2*$L$21),IF(AK$18&gt;=AJ$19,$L$21*$B$2))),0)</f>
        <v>0</v>
      </c>
      <c r="AL32" s="294" t="b">
        <f>IF('Hoja De Calculo'!AM13&gt;='Hoja De Calculo'!AL13,IF(AL$18=100,($L$21*AL$18*$B$2)-SUM($I32:AK32),IF(AL$18&gt;AK$19,((AL$18-AK$19+1)*$B$2*$L$21),IF(AL$18&gt;=AK$19,$L$21*$B$2))),0)</f>
        <v>0</v>
      </c>
      <c r="AM32" s="294" t="b">
        <f>IF('Hoja De Calculo'!AN13&gt;='Hoja De Calculo'!AM13,IF(AM$18=100,($L$21*AM$18*$B$2)-SUM($I32:AL32),IF(AM$18&gt;AL$19,((AM$18-AL$19+1)*$B$2*$L$21),IF(AM$18&gt;=AL$19,$L$21*$B$2))),0)</f>
        <v>0</v>
      </c>
      <c r="AN32" s="294" t="b">
        <f>IF('Hoja De Calculo'!AO13&gt;='Hoja De Calculo'!AN13,IF(AN$18=100,($L$21*AN$18*$B$2)-SUM($I32:AM32),IF(AN$18&gt;AM$19,((AN$18-AM$19+1)*$B$2*$L$21),IF(AN$18&gt;=AM$19,$L$21*$B$2))),0)</f>
        <v>0</v>
      </c>
      <c r="AO32" s="294" t="b">
        <f>IF('Hoja De Calculo'!AP13&gt;='Hoja De Calculo'!AO13,IF(AO$18=100,($L$21*AO$18*$B$2)-SUM($I32:AN32),IF(AO$18&gt;AN$19,((AO$18-AN$19+1)*$B$2*$L$21),IF(AO$18&gt;=AN$19,$L$21*$B$2))),0)</f>
        <v>0</v>
      </c>
      <c r="AP32" s="294" t="b">
        <f>IF('Hoja De Calculo'!AQ13&gt;='Hoja De Calculo'!AP13,IF(AP$18=100,($L$21*AP$18*$B$2)-SUM($I32:AO32),IF(AP$18&gt;AO$19,((AP$18-AO$19+1)*$B$2*$L$21),IF(AP$18&gt;=AO$19,$L$21*$B$2))),0)</f>
        <v>0</v>
      </c>
      <c r="AQ32" s="294" t="b">
        <f>IF('Hoja De Calculo'!AR13&gt;='Hoja De Calculo'!AQ13,IF(AQ$18=100,($L$21*AQ$18*$B$2)-SUM($I32:AP32),IF(AQ$18&gt;AP$19,((AQ$18-AP$19+1)*$B$2*$L$21),IF(AQ$18&gt;=AP$19,$L$21*$B$2))),0)</f>
        <v>0</v>
      </c>
      <c r="AR32" s="294" t="b">
        <f>IF('Hoja De Calculo'!AS13&gt;='Hoja De Calculo'!AR13,IF(AR$18=100,($L$21*AR$18*$B$2)-SUM($I32:AQ32),IF(AR$18&gt;AQ$19,((AR$18-AQ$19+1)*$B$2*$L$21),IF(AR$18&gt;=AQ$19,$L$21*$B$2))),0)</f>
        <v>0</v>
      </c>
      <c r="AS32" s="294" t="b">
        <f>IF('Hoja De Calculo'!AT13&gt;='Hoja De Calculo'!AS13,IF(AS$18=100,($L$21*AS$18*$B$2)-SUM($I32:AR32),IF(AS$18&gt;AR$19,((AS$18-AR$19+1)*$B$2*$L$21),IF(AS$18&gt;=AR$19,$L$21*$B$2))),0)</f>
        <v>0</v>
      </c>
      <c r="AT32" s="294" t="b">
        <f>IF('Hoja De Calculo'!AU13&gt;='Hoja De Calculo'!AT13,IF(AT$18=100,($L$21*AT$18*$B$2)-SUM($I32:AS32),IF(AT$18&gt;AS$19,((AT$18-AS$19+1)*$B$2*$L$21),IF(AT$18&gt;=AS$19,$L$21*$B$2))),0)</f>
        <v>0</v>
      </c>
      <c r="AU32" s="294" t="b">
        <f>IF('Hoja De Calculo'!AV13&gt;='Hoja De Calculo'!AU13,IF(AU$18=100,($L$21*AU$18*$B$2)-SUM($I32:AT32),IF(AU$18&gt;AT$19,((AU$18-AT$19+1)*$B$2*$L$21),IF(AU$18&gt;=AT$19,$L$21*$B$2))),0)</f>
        <v>0</v>
      </c>
      <c r="AV32" s="294" t="b">
        <f>IF('Hoja De Calculo'!AW13&gt;='Hoja De Calculo'!AV13,IF(AV$18=100,($L$21*AV$18*$B$2)-SUM($I32:AU32),IF(AV$18&gt;AU$19,((AV$18-AU$19+1)*$B$2*$L$21),IF(AV$18&gt;=AU$19,$L$21*$B$2))),0)</f>
        <v>0</v>
      </c>
      <c r="AW32" s="294" t="b">
        <f>IF('Hoja De Calculo'!AX13&gt;='Hoja De Calculo'!AW13,IF(AW$18=100,($L$21*AW$18*$B$2)-SUM($I32:AV32),IF(AW$18&gt;AV$19,((AW$18-AV$19+1)*$B$2*$L$21),IF(AW$18&gt;=AV$19,$L$21*$B$2))),0)</f>
        <v>0</v>
      </c>
      <c r="AX32" s="294" t="b">
        <f>IF('Hoja De Calculo'!AY13&gt;='Hoja De Calculo'!AX13,IF(AX$18=100,($L$21*AX$18*$B$2)-SUM($I32:AW32),IF(AX$18&gt;AW$19,((AX$18-AW$19+1)*$B$2*$L$21),IF(AX$18&gt;=AW$19,$L$21*$B$2))),0)</f>
        <v>0</v>
      </c>
      <c r="AY32" s="294" t="b">
        <f>IF('Hoja De Calculo'!AZ13&gt;='Hoja De Calculo'!AY13,IF(AY$18=100,($L$21*AY$18*$B$2)-SUM($I32:AX32),IF(AY$18&gt;AX$19,((AY$18-AX$19+1)*$B$2*$L$21),IF(AY$18&gt;=AX$19,$L$21*$B$2))),0)</f>
        <v>0</v>
      </c>
      <c r="AZ32" s="294" t="b">
        <f>IF('Hoja De Calculo'!BA13&gt;='Hoja De Calculo'!AZ13,IF(AZ$18=100,($L$21*AZ$18*$B$2)-SUM($I32:AY32),IF(AZ$18&gt;AY$19,((AZ$18-AY$19+1)*$B$2*$L$21),IF(AZ$18&gt;=AY$19,$L$21*$B$2))),0)</f>
        <v>0</v>
      </c>
      <c r="BA32" s="294" t="b">
        <f>IF('Hoja De Calculo'!BB13&gt;='Hoja De Calculo'!BA13,IF(BA$18=100,($L$21*BA$18*$B$2)-SUM($I32:AZ32),IF(BA$18&gt;AZ$19,((BA$18-AZ$19+1)*$B$2*$L$21),IF(BA$18&gt;=AZ$19,$L$21*$B$2))),0)</f>
        <v>0</v>
      </c>
      <c r="BB32" s="294" t="b">
        <f>IF('Hoja De Calculo'!BC13&gt;='Hoja De Calculo'!BB13,IF(BB$18=100,($L$21*BB$18*$B$2)-SUM($I32:BA32),IF(BB$18&gt;BA$19,((BB$18-BA$19+1)*$B$2*$L$21),IF(BB$18&gt;=BA$19,$L$21*$B$2))),0)</f>
        <v>0</v>
      </c>
      <c r="BC32" s="294" t="b">
        <f>IF('Hoja De Calculo'!BD13&gt;='Hoja De Calculo'!BC13,IF(BC$18=100,($L$21*BC$18*$B$2)-SUM($I32:BB32),IF(BC$18&gt;BB$19,((BC$18-BB$19+1)*$B$2*$L$21),IF(BC$18&gt;=BB$19,$L$21*$B$2))),0)</f>
        <v>0</v>
      </c>
      <c r="BD32" s="294" t="b">
        <f>IF('Hoja De Calculo'!BE13&gt;='Hoja De Calculo'!BD13,IF(BD$18=100,($L$21*BD$18*$B$2)-SUM($I32:BC32),IF(BD$18&gt;BC$19,((BD$18-BC$19+1)*$B$2*$L$21),IF(BD$18&gt;=BC$19,$L$21*$B$2))),0)</f>
        <v>0</v>
      </c>
      <c r="BE32" s="294" t="b">
        <f>IF('Hoja De Calculo'!BF13&gt;='Hoja De Calculo'!BE13,IF(BE$18=100,($L$21*BE$18*$B$2)-SUM($I32:BD32),IF(BE$18&gt;BD$19,((BE$18-BD$19+1)*$B$2*$L$21),IF(BE$18&gt;=BD$19,$L$21*$B$2))),0)</f>
        <v>0</v>
      </c>
      <c r="BF32" s="294" t="b">
        <f>IF('Hoja De Calculo'!BG13&gt;='Hoja De Calculo'!BF13,IF(BF$18=100,($L$21*BF$18*$B$2)-SUM($I32:BE32),IF(BF$18&gt;BE$19,((BF$18-BE$19+1)*$B$2*$L$21),IF(BF$18&gt;=BE$19,$L$21*$B$2))),0)</f>
        <v>0</v>
      </c>
      <c r="BG32" s="294" t="b">
        <f>IF('Hoja De Calculo'!BH13&gt;='Hoja De Calculo'!BG13,IF(BG$18=100,($L$21*BG$18*$B$2)-SUM($I32:BF32),IF(BG$18&gt;BF$19,((BG$18-BF$19+1)*$B$2*$L$21),IF(BG$18&gt;=BF$19,$L$21*$B$2))),0)</f>
        <v>0</v>
      </c>
      <c r="BH32" s="294" t="b">
        <f>IF('Hoja De Calculo'!BI13&gt;='Hoja De Calculo'!BH13,IF(BH$18=100,($L$21*BH$18*$B$2)-SUM($I32:BG32),IF(BH$18&gt;BG$19,((BH$18-BG$19+1)*$B$2*$L$21),IF(BH$18&gt;=BG$19,$L$21*$B$2))),0)</f>
        <v>0</v>
      </c>
      <c r="BI32" s="294" t="b">
        <f>IF('Hoja De Calculo'!BJ13&gt;='Hoja De Calculo'!BI13,IF(BI$18=100,($L$21*BI$18*$B$2)-SUM($I32:BH32),IF(BI$18&gt;BH$19,((BI$18-BH$19+1)*$B$2*$L$21),IF(BI$18&gt;=BH$19,$L$21*$B$2))),0)</f>
        <v>0</v>
      </c>
      <c r="BJ32" s="294" t="b">
        <f>IF('Hoja De Calculo'!BK13&gt;='Hoja De Calculo'!BJ13,IF(BJ$18=100,($L$21*BJ$18*$B$2)-SUM($I32:BI32),IF(BJ$18&gt;BI$19,((BJ$18-BI$19+1)*$B$2*$L$21),IF(BJ$18&gt;=BI$19,$L$21*$B$2))),0)</f>
        <v>0</v>
      </c>
      <c r="BK32" s="294" t="b">
        <f>IF('Hoja De Calculo'!BL13&gt;='Hoja De Calculo'!BK13,IF(BK$18=100,($L$21*BK$18*$B$2)-SUM($I32:BJ32),IF(BK$18&gt;BJ$19,((BK$18-BJ$19+1)*$B$2*$L$21),IF(BK$18&gt;=BJ$19,$L$21*$B$2))),0)</f>
        <v>0</v>
      </c>
      <c r="BL32" s="294" t="b">
        <f>IF('Hoja De Calculo'!BM13&gt;='Hoja De Calculo'!BL13,IF(BL$18=100,($L$21*BL$18*$B$2)-SUM($I32:BK32),IF(BL$18&gt;BK$19,((BL$18-BK$19+1)*$B$2*$L$21),IF(BL$18&gt;=BK$19,$L$21*$B$2))),0)</f>
        <v>0</v>
      </c>
      <c r="BM32" s="294" t="b">
        <f>IF('Hoja De Calculo'!BN13&gt;='Hoja De Calculo'!BM13,IF(BM$18=100,($L$21*BM$18*$B$2)-SUM($I32:BL32),IF(BM$18&gt;BL$19,((BM$18-BL$19+1)*$B$2*$L$21),IF(BM$18&gt;=BL$19,$L$21*$B$2))),0)</f>
        <v>0</v>
      </c>
      <c r="BN32" s="294" t="b">
        <f>IF('Hoja De Calculo'!BO13&gt;='Hoja De Calculo'!BN13,IF(BN$18=100,($L$21*BN$18*$B$2)-SUM($I32:BM32),IF(BN$18&gt;BM$19,((BN$18-BM$19+1)*$B$2*$L$21),IF(BN$18&gt;=BM$19,$L$21*$B$2))),0)</f>
        <v>0</v>
      </c>
      <c r="BO32" s="294" t="b">
        <f>IF('Hoja De Calculo'!BP13&gt;='Hoja De Calculo'!BO13,IF(BO$18=100,($L$21*BO$18*$B$2)-SUM($I32:BN32),IF(BO$18&gt;BN$19,((BO$18-BN$19+1)*$B$2*$L$21),IF(BO$18&gt;=BN$19,$L$21*$B$2))),0)</f>
        <v>0</v>
      </c>
      <c r="BP32" s="294" t="b">
        <f>IF('Hoja De Calculo'!BQ13&gt;='Hoja De Calculo'!BP13,IF(BP$18=100,($L$21*BP$18*$B$2)-SUM($I32:BO32),IF(BP$18&gt;BO$19,((BP$18-BO$19+1)*$B$2*$L$21),IF(BP$18&gt;=BO$19,$L$21*$B$2))),0)</f>
        <v>0</v>
      </c>
      <c r="BQ32" s="294" t="b">
        <f>IF('Hoja De Calculo'!BR13&gt;='Hoja De Calculo'!BQ13,IF(BQ$18=100,($L$21*BQ$18*$B$2)-SUM($I32:BP32),IF(BQ$18&gt;BP$19,((BQ$18-BP$19+1)*$B$2*$L$21),IF(BQ$18&gt;=BP$19,$L$21*$B$2))),0)</f>
        <v>0</v>
      </c>
      <c r="BR32" s="294" t="b">
        <f>IF('Hoja De Calculo'!BS13&gt;='Hoja De Calculo'!BR13,IF(BR$18=100,($L$21*BR$18*$B$2)-SUM($I32:BQ32),IF(BR$18&gt;BQ$19,((BR$18-BQ$19+1)*$B$2*$L$21),IF(BR$18&gt;=BQ$19,$L$21*$B$2))),0)</f>
        <v>0</v>
      </c>
      <c r="BS32" s="294" t="b">
        <f>IF('Hoja De Calculo'!BT13&gt;='Hoja De Calculo'!BS13,IF(BS$18=100,($L$21*BS$18*$B$2)-SUM($I32:BR32),IF(BS$18&gt;BR$19,((BS$18-BR$19+1)*$B$2*$L$21),IF(BS$18&gt;=BR$19,$L$21*$B$2))),0)</f>
        <v>0</v>
      </c>
      <c r="BT32" s="294" t="b">
        <f>IF('Hoja De Calculo'!BU13&gt;='Hoja De Calculo'!BT13,IF(BT$18=100,($L$21*BT$18*$B$2)-SUM($I32:BS32),IF(BT$18&gt;BS$19,((BT$18-BS$19+1)*$B$2*$L$21),IF(BT$18&gt;=BS$19,$L$21*$B$2))),0)</f>
        <v>0</v>
      </c>
      <c r="BU32" s="294" t="b">
        <f>IF('Hoja De Calculo'!BV13&gt;='Hoja De Calculo'!BU13,IF(BU$18=100,($L$21*BU$18*$B$2)-SUM($I32:BT32),IF(BU$18&gt;BT$19,((BU$18-BT$19+1)*$B$2*$L$21),IF(BU$18&gt;=BT$19,$L$21*$B$2))),0)</f>
        <v>0</v>
      </c>
      <c r="BV32" s="294" t="b">
        <f>IF('Hoja De Calculo'!BW13&gt;='Hoja De Calculo'!BV13,IF(BV$18=100,($L$21*BV$18*$B$2)-SUM($I32:BU32),IF(BV$18&gt;BU$19,((BV$18-BU$19+1)*$B$2*$L$21),IF(BV$18&gt;=BU$19,$L$21*$B$2))),0)</f>
        <v>0</v>
      </c>
      <c r="BW32" s="294" t="b">
        <f>IF('Hoja De Calculo'!BX13&gt;='Hoja De Calculo'!BW13,IF(BW$18=100,($L$21*BW$18*$B$2)-SUM($I32:BV32),IF(BW$18&gt;BV$19,((BW$18-BV$19+1)*$B$2*$L$21),IF(BW$18&gt;=BV$19,$L$21*$B$2))),0)</f>
        <v>0</v>
      </c>
      <c r="BX32" s="294" t="b">
        <f>IF('Hoja De Calculo'!BY13&gt;='Hoja De Calculo'!BX13,IF(BX$18=100,($L$21*BX$18*$B$2)-SUM($I32:BW32),IF(BX$18&gt;BW$19,((BX$18-BW$19+1)*$B$2*$L$21),IF(BX$18&gt;=BW$19,$L$21*$B$2))),0)</f>
        <v>0</v>
      </c>
      <c r="BY32" s="294" t="b">
        <f>IF('Hoja De Calculo'!BZ13&gt;='Hoja De Calculo'!BY13,IF(BY$18=100,($L$21*BY$18*$B$2)-SUM($I32:BX32),IF(BY$18&gt;BX$19,((BY$18-BX$19+1)*$B$2*$L$21),IF(BY$18&gt;=BX$19,$L$21*$B$2))),0)</f>
        <v>0</v>
      </c>
      <c r="BZ32" s="294" t="b">
        <f>IF('Hoja De Calculo'!CA13&gt;='Hoja De Calculo'!BZ13,IF(BZ$18=100,($L$21*BZ$18*$B$2)-SUM($I32:BY32),IF(BZ$18&gt;BY$19,((BZ$18-BY$19+1)*$B$2*$L$21),IF(BZ$18&gt;=BY$19,$L$21*$B$2))),0)</f>
        <v>0</v>
      </c>
      <c r="CA32" s="294" t="b">
        <f>IF('Hoja De Calculo'!CB13&gt;='Hoja De Calculo'!CA13,IF(CA$18=100,($L$21*CA$18*$B$2)-SUM($I32:BZ32),IF(CA$18&gt;BZ$19,((CA$18-BZ$19+1)*$B$2*$L$21),IF(CA$18&gt;=BZ$19,$L$21*$B$2))),0)</f>
        <v>0</v>
      </c>
      <c r="CB32" s="294" t="b">
        <f>IF('Hoja De Calculo'!CC13&gt;='Hoja De Calculo'!CB13,IF(CB$18=100,($L$21*CB$18*$B$2)-SUM($I32:CA32),IF(CB$18&gt;CA$19,((CB$18-CA$19+1)*$B$2*$L$21),IF(CB$18&gt;=CA$19,$L$21*$B$2))),0)</f>
        <v>0</v>
      </c>
      <c r="CC32" s="294" t="b">
        <f>IF('Hoja De Calculo'!CD13&gt;='Hoja De Calculo'!CC13,IF(CC$18=100,($L$21*CC$18*$B$2)-SUM($I32:CB32),IF(CC$18&gt;CB$19,((CC$18-CB$19+1)*$B$2*$L$21),IF(CC$18&gt;=CB$19,$L$21*$B$2))),0)</f>
        <v>0</v>
      </c>
      <c r="CD32" s="294" t="b">
        <f>IF('Hoja De Calculo'!CE13&gt;='Hoja De Calculo'!CD13,IF(CD$18=100,($L$21*CD$18*$B$2)-SUM($I32:CC32),IF(CD$18&gt;CC$19,((CD$18-CC$19+1)*$B$2*$L$21),IF(CD$18&gt;=CC$19,$L$21*$B$2))),0)</f>
        <v>0</v>
      </c>
      <c r="CE32" s="294" t="b">
        <f>IF('Hoja De Calculo'!CF13&gt;='Hoja De Calculo'!CE13,IF(CE$18=100,($L$21*CE$18*$B$2)-SUM($I32:CD32),IF(CE$18&gt;CD$19,((CE$18-CD$19+1)*$B$2*$L$21),IF(CE$18&gt;=CD$19,$L$21*$B$2))),0)</f>
        <v>0</v>
      </c>
      <c r="CF32" s="294" t="b">
        <f>IF('Hoja De Calculo'!CG13&gt;='Hoja De Calculo'!CF13,IF(CF$18=100,($L$21*CF$18*$B$2)-SUM($I32:CE32),IF(CF$18&gt;CE$19,((CF$18-CE$19+1)*$B$2*$L$21),IF(CF$18&gt;=CE$19,$L$21*$B$2))),0)</f>
        <v>0</v>
      </c>
      <c r="CG32" s="294" t="b">
        <f>IF('Hoja De Calculo'!CH13&gt;='Hoja De Calculo'!CG13,IF(CG$18=100,($L$21*CG$18*$B$2)-SUM($I32:CF32),IF(CG$18&gt;CF$19,((CG$18-CF$19+1)*$B$2*$L$21),IF(CG$18&gt;=CF$19,$L$21*$B$2))),0)</f>
        <v>0</v>
      </c>
      <c r="CH32" s="294" t="b">
        <f>IF('Hoja De Calculo'!CI13&gt;='Hoja De Calculo'!CH13,IF(CH$18=100,($L$21*CH$18*$B$2)-SUM($I32:CG32),IF(CH$18&gt;CG$19,((CH$18-CG$19+1)*$B$2*$L$21),IF(CH$18&gt;=CG$19,$L$21*$B$2))),0)</f>
        <v>0</v>
      </c>
      <c r="CI32" s="294" t="b">
        <f>IF('Hoja De Calculo'!CJ13&gt;='Hoja De Calculo'!CI13,IF(CI$18=100,($L$21*CI$18*$B$2)-SUM($I32:CH32),IF(CI$18&gt;CH$19,((CI$18-CH$19+1)*$B$2*$L$21),IF(CI$18&gt;=CH$19,$L$21*$B$2))),0)</f>
        <v>0</v>
      </c>
      <c r="CJ32" s="294" t="b">
        <f>IF('Hoja De Calculo'!CK13&gt;='Hoja De Calculo'!CJ13,IF(CJ$18=100,($L$21*CJ$18*$B$2)-SUM($I32:CI32),IF(CJ$18&gt;CI$19,((CJ$18-CI$19+1)*$B$2*$L$21),IF(CJ$18&gt;=CI$19,$L$21*$B$2))),0)</f>
        <v>0</v>
      </c>
      <c r="CK32" s="294" t="b">
        <f>IF('Hoja De Calculo'!CL13&gt;='Hoja De Calculo'!CK13,IF(CK$18=100,($L$21*CK$18*$B$2)-SUM($I32:CJ32),IF(CK$18&gt;CJ$19,((CK$18-CJ$19+1)*$B$2*$L$21),IF(CK$18&gt;=CJ$19,$L$21*$B$2))),0)</f>
        <v>0</v>
      </c>
      <c r="CL32" s="294" t="b">
        <f>IF('Hoja De Calculo'!CM13&gt;='Hoja De Calculo'!CL13,IF(CL$18=100,($L$21*CL$18*$B$2)-SUM($I32:CK32),IF(CL$18&gt;CK$19,((CL$18-CK$19+1)*$B$2*$L$21),IF(CL$18&gt;=CK$19,$L$21*$B$2))),0)</f>
        <v>0</v>
      </c>
      <c r="CM32" s="294" t="b">
        <f>IF('Hoja De Calculo'!CN13&gt;='Hoja De Calculo'!CM13,IF(CM$18=100,($L$21*CM$18*$B$2)-SUM($I32:CL32),IF(CM$18&gt;CL$19,((CM$18-CL$19+1)*$B$2*$L$21),IF(CM$18&gt;=CL$19,$L$21*$B$2))),0)</f>
        <v>0</v>
      </c>
      <c r="CN32" s="294" t="b">
        <f>IF('Hoja De Calculo'!CO13&gt;='Hoja De Calculo'!CN13,IF(CN$18=100,($L$21*CN$18*$B$2)-SUM($I32:CM32),IF(CN$18&gt;CM$19,((CN$18-CM$19+1)*$B$2*$L$21),IF(CN$18&gt;=CM$19,$L$21*$B$2))),0)</f>
        <v>0</v>
      </c>
      <c r="CO32" s="294" t="b">
        <f>IF('Hoja De Calculo'!CP13&gt;='Hoja De Calculo'!CO13,IF(CO$18=100,($L$21*CO$18*$B$2)-SUM($I32:CN32),IF(CO$18&gt;CN$19,((CO$18-CN$19+1)*$B$2*$L$21),IF(CO$18&gt;=CN$19,$L$21*$B$2))),0)</f>
        <v>0</v>
      </c>
      <c r="CP32" s="294" t="b">
        <f>IF('Hoja De Calculo'!CQ13&gt;='Hoja De Calculo'!CP13,IF(CP$18=100,($L$21*CP$18*$B$2)-SUM($I32:CO32),IF(CP$18&gt;CO$19,((CP$18-CO$19+1)*$B$2*$L$21),IF(CP$18&gt;=CO$19,$L$21*$B$2))),0)</f>
        <v>0</v>
      </c>
      <c r="CQ32" s="294" t="b">
        <f>IF('Hoja De Calculo'!CR13&gt;='Hoja De Calculo'!CQ13,IF(CQ$18=100,($L$21*CQ$18*$B$2)-SUM($I32:CP32),IF(CQ$18&gt;CP$19,((CQ$18-CP$19+1)*$B$2*$L$21),IF(CQ$18&gt;=CP$19,$L$21*$B$2))),0)</f>
        <v>0</v>
      </c>
      <c r="CR32" s="294" t="b">
        <f>IF('Hoja De Calculo'!CS13&gt;='Hoja De Calculo'!CR13,IF(CR$18=100,($L$21*CR$18*$B$2)-SUM($I32:CQ32),IF(CR$18&gt;CQ$19,((CR$18-CQ$19+1)*$B$2*$L$21),IF(CR$18&gt;=CQ$19,$L$21*$B$2))),0)</f>
        <v>0</v>
      </c>
      <c r="CS32" s="294" t="b">
        <f>IF('Hoja De Calculo'!CT13&gt;='Hoja De Calculo'!CS13,IF(CS$18=100,($L$21*CS$18*$B$2)-SUM($I32:CR32),IF(CS$18&gt;CR$19,((CS$18-CR$19+1)*$B$2*$L$21),IF(CS$18&gt;=CR$19,$L$21*$B$2))),0)</f>
        <v>0</v>
      </c>
      <c r="CT32" s="294" t="b">
        <f>IF('Hoja De Calculo'!CU13&gt;='Hoja De Calculo'!CT13,IF(CT$18=100,($L$21*CT$18*$B$2)-SUM($I32:CS32),IF(CT$18&gt;CS$19,((CT$18-CS$19+1)*$B$2*$L$21),IF(CT$18&gt;=CS$19,$L$21*$B$2))),0)</f>
        <v>0</v>
      </c>
      <c r="CU32" s="294" t="b">
        <f>IF('Hoja De Calculo'!CV13&gt;='Hoja De Calculo'!CU13,IF(CU$18=100,($L$21*CU$18*$B$2)-SUM($I32:CT32),IF(CU$18&gt;CT$19,((CU$18-CT$19+1)*$B$2*$L$21),IF(CU$18&gt;=CT$19,$L$21*$B$2))),0)</f>
        <v>0</v>
      </c>
      <c r="CV32" s="294" t="b">
        <f>IF('Hoja De Calculo'!CW13&gt;='Hoja De Calculo'!CV13,IF(CV$18=100,($L$21*CV$18*$B$2)-SUM($I32:CU32),IF(CV$18&gt;CU$19,((CV$18-CU$19+1)*$B$2*$L$21),IF(CV$18&gt;=CU$19,$L$21*$B$2))),0)</f>
        <v>0</v>
      </c>
      <c r="CW32" s="294" t="b">
        <f>IF('Hoja De Calculo'!CX13&gt;='Hoja De Calculo'!CW13,IF(CW$18=100,($L$21*CW$18*$B$2)-SUM($I32:CV32),IF(CW$18&gt;CV$19,((CW$18-CV$19+1)*$B$2*$L$21),IF(CW$18&gt;=CV$19,$L$21*$B$2))),0)</f>
        <v>0</v>
      </c>
    </row>
    <row r="33" spans="1:101" x14ac:dyDescent="0.3">
      <c r="A33" t="s">
        <v>170</v>
      </c>
      <c r="C33" s="259"/>
      <c r="D33" s="259"/>
      <c r="E33" s="259"/>
      <c r="F33" s="259"/>
      <c r="G33" s="259"/>
      <c r="H33" s="267"/>
      <c r="I33" s="274"/>
      <c r="J33" s="274"/>
      <c r="K33" s="274"/>
      <c r="L33" s="274"/>
      <c r="M33" s="281">
        <f>(M$21*$B$2*(M$19+(IF(M$19=100,0,1))))</f>
        <v>0</v>
      </c>
      <c r="N33" s="294" t="b">
        <f>IF('Hoja De Calculo'!O13&gt;='Hoja De Calculo'!N13,IF(N$18=100,($M$21*N$18*$B$2)-SUM($I33:M33),IF(N$18&gt;M$19,((N$18-M$19+1)*$B$2*$M$21),IF(N$18&gt;=M$19,$M$21*$B$2))),0)</f>
        <v>0</v>
      </c>
      <c r="O33" s="294" t="b">
        <f>IF('Hoja De Calculo'!P13&gt;='Hoja De Calculo'!O13,IF(O$18=100,($M$21*O$18*$B$2)-SUM($I33:N33),IF(O$18&gt;N$19,((O$18-N$19+1)*$B$2*$M$21),IF(O$18&gt;=N$19,$M$21*$B$2))),0)</f>
        <v>0</v>
      </c>
      <c r="P33" s="294" t="b">
        <f>IF('Hoja De Calculo'!Q13&gt;='Hoja De Calculo'!P13,IF(P$18=100,($M$21*P$18*$B$2)-SUM($I33:O33),IF(P$18&gt;O$19,((P$18-O$19+1)*$B$2*$M$21),IF(P$18&gt;=O$19,$M$21*$B$2))),0)</f>
        <v>0</v>
      </c>
      <c r="Q33" s="294" t="b">
        <f>IF('Hoja De Calculo'!R13&gt;='Hoja De Calculo'!Q13,IF(Q$18=100,($M$21*Q$18*$B$2)-SUM($I33:P33),IF(Q$18&gt;P$19,((Q$18-P$19+1)*$B$2*$M$21),IF(Q$18&gt;=P$19,$M$21*$B$2))),0)</f>
        <v>0</v>
      </c>
      <c r="R33" s="294" t="b">
        <f>IF('Hoja De Calculo'!S13&gt;='Hoja De Calculo'!R13,IF(R$18=100,($M$21*R$18*$B$2)-SUM($I33:Q33),IF(R$18&gt;Q$19,((R$18-Q$19+1)*$B$2*$M$21),IF(R$18&gt;=Q$19,$M$21*$B$2))),0)</f>
        <v>0</v>
      </c>
      <c r="S33" s="294" t="b">
        <f>IF('Hoja De Calculo'!T13&gt;='Hoja De Calculo'!S13,IF(S$18=100,($M$21*S$18*$B$2)-SUM($I33:R33),IF(S$18&gt;R$19,((S$18-R$19+1)*$B$2*$M$21),IF(S$18&gt;=R$19,$M$21*$B$2))),0)</f>
        <v>0</v>
      </c>
      <c r="T33" s="294" t="b">
        <f>IF('Hoja De Calculo'!U13&gt;='Hoja De Calculo'!T13,IF(T$18=100,($M$21*T$18*$B$2)-SUM($I33:S33),IF(T$18&gt;S$19,((T$18-S$19+1)*$B$2*$M$21),IF(T$18&gt;=S$19,$M$21*$B$2))),0)</f>
        <v>0</v>
      </c>
      <c r="U33" s="294" t="b">
        <f>IF('Hoja De Calculo'!V13&gt;='Hoja De Calculo'!U13,IF(U$18=100,($M$21*U$18*$B$2)-SUM($I33:T33),IF(U$18&gt;T$19,((U$18-T$19+1)*$B$2*$M$21),IF(U$18&gt;=T$19,$M$21*$B$2))),0)</f>
        <v>0</v>
      </c>
      <c r="V33" s="294" t="b">
        <f>IF('Hoja De Calculo'!W13&gt;='Hoja De Calculo'!V13,IF(V$18=100,($M$21*V$18*$B$2)-SUM($I33:U33),IF(V$18&gt;U$19,((V$18-U$19+1)*$B$2*$M$21),IF(V$18&gt;=U$19,$M$21*$B$2))),0)</f>
        <v>0</v>
      </c>
      <c r="W33" s="294" t="b">
        <f>IF('Hoja De Calculo'!X13&gt;='Hoja De Calculo'!W13,IF(W$18=100,($M$21*W$18*$B$2)-SUM($I33:V33),IF(W$18&gt;V$19,((W$18-V$19+1)*$B$2*$M$21),IF(W$18&gt;=V$19,$M$21*$B$2))),0)</f>
        <v>0</v>
      </c>
      <c r="X33" s="294" t="b">
        <f>IF('Hoja De Calculo'!Y13&gt;='Hoja De Calculo'!X13,IF(X$18=100,($M$21*X$18*$B$2)-SUM($I33:W33),IF(X$18&gt;W$19,((X$18-W$19+1)*$B$2*$M$21),IF(X$18&gt;=W$19,$M$21*$B$2))),0)</f>
        <v>0</v>
      </c>
      <c r="Y33" s="294" t="b">
        <f>IF('Hoja De Calculo'!Z13&gt;='Hoja De Calculo'!Y13,IF(Y$18=100,($M$21*Y$18*$B$2)-SUM($I33:X33),IF(Y$18&gt;X$19,((Y$18-X$19+1)*$B$2*$M$21),IF(Y$18&gt;=X$19,$M$21*$B$2))),0)</f>
        <v>0</v>
      </c>
      <c r="Z33" s="294" t="b">
        <f>IF('Hoja De Calculo'!AA13&gt;='Hoja De Calculo'!Z13,IF(Z$18=100,($M$21*Z$18*$B$2)-SUM($I33:Y33),IF(Z$18&gt;Y$19,((Z$18-Y$19+1)*$B$2*$M$21),IF(Z$18&gt;=Y$19,$M$21*$B$2))),0)</f>
        <v>0</v>
      </c>
      <c r="AA33" s="294" t="b">
        <f>IF('Hoja De Calculo'!AB13&gt;='Hoja De Calculo'!AA13,IF(AA$18=100,($M$21*AA$18*$B$2)-SUM($I33:Z33),IF(AA$18&gt;Z$19,((AA$18-Z$19+1)*$B$2*$M$21),IF(AA$18&gt;=Z$19,$M$21*$B$2))),0)</f>
        <v>0</v>
      </c>
      <c r="AB33" s="294" t="b">
        <f>IF('Hoja De Calculo'!AC13&gt;='Hoja De Calculo'!AB13,IF(AB$18=100,($M$21*AB$18*$B$2)-SUM($I33:AA33),IF(AB$18&gt;AA$19,((AB$18-AA$19+1)*$B$2*$M$21),IF(AB$18&gt;=AA$19,$M$21*$B$2))),0)</f>
        <v>0</v>
      </c>
      <c r="AC33" s="294" t="b">
        <f>IF('Hoja De Calculo'!AD13&gt;='Hoja De Calculo'!AC13,IF(AC$18=100,($M$21*AC$18*$B$2)-SUM($I33:AB33),IF(AC$18&gt;AB$19,((AC$18-AB$19+1)*$B$2*$M$21),IF(AC$18&gt;=AB$19,$M$21*$B$2))),0)</f>
        <v>0</v>
      </c>
      <c r="AD33" s="294" t="b">
        <f>IF('Hoja De Calculo'!AE13&gt;='Hoja De Calculo'!AD13,IF(AD$18=100,($M$21*AD$18*$B$2)-SUM($I33:AC33),IF(AD$18&gt;AC$19,((AD$18-AC$19+1)*$B$2*$M$21),IF(AD$18&gt;=AC$19,$M$21*$B$2))),0)</f>
        <v>0</v>
      </c>
      <c r="AE33" s="294" t="b">
        <f>IF('Hoja De Calculo'!AF13&gt;='Hoja De Calculo'!AE13,IF(AE$18=100,($M$21*AE$18*$B$2)-SUM($I33:AD33),IF(AE$18&gt;AD$19,((AE$18-AD$19+1)*$B$2*$M$21),IF(AE$18&gt;=AD$19,$M$21*$B$2))),0)</f>
        <v>0</v>
      </c>
      <c r="AF33" s="294" t="b">
        <f>IF('Hoja De Calculo'!AG13&gt;='Hoja De Calculo'!AF13,IF(AF$18=100,($M$21*AF$18*$B$2)-SUM($I33:AE33),IF(AF$18&gt;AE$19,((AF$18-AE$19+1)*$B$2*$M$21),IF(AF$18&gt;=AE$19,$M$21*$B$2))),0)</f>
        <v>0</v>
      </c>
      <c r="AG33" s="294" t="b">
        <f>IF('Hoja De Calculo'!AH13&gt;='Hoja De Calculo'!AG13,IF(AG$18=100,($M$21*AG$18*$B$2)-SUM($I33:AF33),IF(AG$18&gt;AF$19,((AG$18-AF$19+1)*$B$2*$M$21),IF(AG$18&gt;=AF$19,$M$21*$B$2))),0)</f>
        <v>0</v>
      </c>
      <c r="AH33" s="294" t="b">
        <f>IF('Hoja De Calculo'!AI13&gt;='Hoja De Calculo'!AH13,IF(AH$18=100,($M$21*AH$18*$B$2)-SUM($I33:AG33),IF(AH$18&gt;AG$19,((AH$18-AG$19+1)*$B$2*$M$21),IF(AH$18&gt;=AG$19,$M$21*$B$2))),0)</f>
        <v>0</v>
      </c>
      <c r="AI33" s="294" t="b">
        <f>IF('Hoja De Calculo'!AJ13&gt;='Hoja De Calculo'!AI13,IF(AI$18=100,($M$21*AI$18*$B$2)-SUM($I33:AH33),IF(AI$18&gt;AH$19,((AI$18-AH$19+1)*$B$2*$M$21),IF(AI$18&gt;=AH$19,$M$21*$B$2))),0)</f>
        <v>0</v>
      </c>
      <c r="AJ33" s="294" t="b">
        <f>IF('Hoja De Calculo'!AK13&gt;='Hoja De Calculo'!AJ13,IF(AJ$18=100,($M$21*AJ$18*$B$2)-SUM($I33:AI33),IF(AJ$18&gt;AI$19,((AJ$18-AI$19+1)*$B$2*$M$21),IF(AJ$18&gt;=AI$19,$M$21*$B$2))),0)</f>
        <v>0</v>
      </c>
      <c r="AK33" s="294" t="b">
        <f>IF('Hoja De Calculo'!AL13&gt;='Hoja De Calculo'!AK13,IF(AK$18=100,($M$21*AK$18*$B$2)-SUM($I33:AJ33),IF(AK$18&gt;AJ$19,((AK$18-AJ$19+1)*$B$2*$M$21),IF(AK$18&gt;=AJ$19,$M$21*$B$2))),0)</f>
        <v>0</v>
      </c>
      <c r="AL33" s="294" t="b">
        <f>IF('Hoja De Calculo'!AM13&gt;='Hoja De Calculo'!AL13,IF(AL$18=100,($M$21*AL$18*$B$2)-SUM($I33:AK33),IF(AL$18&gt;AK$19,((AL$18-AK$19+1)*$B$2*$M$21),IF(AL$18&gt;=AK$19,$M$21*$B$2))),0)</f>
        <v>0</v>
      </c>
      <c r="AM33" s="294" t="b">
        <f>IF('Hoja De Calculo'!AN13&gt;='Hoja De Calculo'!AM13,IF(AM$18=100,($M$21*AM$18*$B$2)-SUM($I33:AL33),IF(AM$18&gt;AL$19,((AM$18-AL$19+1)*$B$2*$M$21),IF(AM$18&gt;=AL$19,$M$21*$B$2))),0)</f>
        <v>0</v>
      </c>
      <c r="AN33" s="294" t="b">
        <f>IF('Hoja De Calculo'!AO13&gt;='Hoja De Calculo'!AN13,IF(AN$18=100,($M$21*AN$18*$B$2)-SUM($I33:AM33),IF(AN$18&gt;AM$19,((AN$18-AM$19+1)*$B$2*$M$21),IF(AN$18&gt;=AM$19,$M$21*$B$2))),0)</f>
        <v>0</v>
      </c>
      <c r="AO33" s="294" t="b">
        <f>IF('Hoja De Calculo'!AP13&gt;='Hoja De Calculo'!AO13,IF(AO$18=100,($M$21*AO$18*$B$2)-SUM($I33:AN33),IF(AO$18&gt;AN$19,((AO$18-AN$19+1)*$B$2*$M$21),IF(AO$18&gt;=AN$19,$M$21*$B$2))),0)</f>
        <v>0</v>
      </c>
      <c r="AP33" s="294" t="b">
        <f>IF('Hoja De Calculo'!AQ13&gt;='Hoja De Calculo'!AP13,IF(AP$18=100,($M$21*AP$18*$B$2)-SUM($I33:AO33),IF(AP$18&gt;AO$19,((AP$18-AO$19+1)*$B$2*$M$21),IF(AP$18&gt;=AO$19,$M$21*$B$2))),0)</f>
        <v>0</v>
      </c>
      <c r="AQ33" s="294" t="b">
        <f>IF('Hoja De Calculo'!AR13&gt;='Hoja De Calculo'!AQ13,IF(AQ$18=100,($M$21*AQ$18*$B$2)-SUM($I33:AP33),IF(AQ$18&gt;AP$19,((AQ$18-AP$19+1)*$B$2*$M$21),IF(AQ$18&gt;=AP$19,$M$21*$B$2))),0)</f>
        <v>0</v>
      </c>
      <c r="AR33" s="294" t="b">
        <f>IF('Hoja De Calculo'!AS13&gt;='Hoja De Calculo'!AR13,IF(AR$18=100,($M$21*AR$18*$B$2)-SUM($I33:AQ33),IF(AR$18&gt;AQ$19,((AR$18-AQ$19+1)*$B$2*$M$21),IF(AR$18&gt;=AQ$19,$M$21*$B$2))),0)</f>
        <v>0</v>
      </c>
      <c r="AS33" s="294" t="b">
        <f>IF('Hoja De Calculo'!AT13&gt;='Hoja De Calculo'!AS13,IF(AS$18=100,($M$21*AS$18*$B$2)-SUM($I33:AR33),IF(AS$18&gt;AR$19,((AS$18-AR$19+1)*$B$2*$M$21),IF(AS$18&gt;=AR$19,$M$21*$B$2))),0)</f>
        <v>0</v>
      </c>
      <c r="AT33" s="294" t="b">
        <f>IF('Hoja De Calculo'!AU13&gt;='Hoja De Calculo'!AT13,IF(AT$18=100,($M$21*AT$18*$B$2)-SUM($I33:AS33),IF(AT$18&gt;AS$19,((AT$18-AS$19+1)*$B$2*$M$21),IF(AT$18&gt;=AS$19,$M$21*$B$2))),0)</f>
        <v>0</v>
      </c>
      <c r="AU33" s="294" t="b">
        <f>IF('Hoja De Calculo'!AV13&gt;='Hoja De Calculo'!AU13,IF(AU$18=100,($M$21*AU$18*$B$2)-SUM($I33:AT33),IF(AU$18&gt;AT$19,((AU$18-AT$19+1)*$B$2*$M$21),IF(AU$18&gt;=AT$19,$M$21*$B$2))),0)</f>
        <v>0</v>
      </c>
      <c r="AV33" s="294" t="b">
        <f>IF('Hoja De Calculo'!AW13&gt;='Hoja De Calculo'!AV13,IF(AV$18=100,($M$21*AV$18*$B$2)-SUM($I33:AU33),IF(AV$18&gt;AU$19,((AV$18-AU$19+1)*$B$2*$M$21),IF(AV$18&gt;=AU$19,$M$21*$B$2))),0)</f>
        <v>0</v>
      </c>
      <c r="AW33" s="294" t="b">
        <f>IF('Hoja De Calculo'!AX13&gt;='Hoja De Calculo'!AW13,IF(AW$18=100,($M$21*AW$18*$B$2)-SUM($I33:AV33),IF(AW$18&gt;AV$19,((AW$18-AV$19+1)*$B$2*$M$21),IF(AW$18&gt;=AV$19,$M$21*$B$2))),0)</f>
        <v>0</v>
      </c>
      <c r="AX33" s="294" t="b">
        <f>IF('Hoja De Calculo'!AY13&gt;='Hoja De Calculo'!AX13,IF(AX$18=100,($M$21*AX$18*$B$2)-SUM($I33:AW33),IF(AX$18&gt;AW$19,((AX$18-AW$19+1)*$B$2*$M$21),IF(AX$18&gt;=AW$19,$M$21*$B$2))),0)</f>
        <v>0</v>
      </c>
      <c r="AY33" s="294" t="b">
        <f>IF('Hoja De Calculo'!AZ13&gt;='Hoja De Calculo'!AY13,IF(AY$18=100,($M$21*AY$18*$B$2)-SUM($I33:AX33),IF(AY$18&gt;AX$19,((AY$18-AX$19+1)*$B$2*$M$21),IF(AY$18&gt;=AX$19,$M$21*$B$2))),0)</f>
        <v>0</v>
      </c>
      <c r="AZ33" s="294" t="b">
        <f>IF('Hoja De Calculo'!BA13&gt;='Hoja De Calculo'!AZ13,IF(AZ$18=100,($M$21*AZ$18*$B$2)-SUM($I33:AY33),IF(AZ$18&gt;AY$19,((AZ$18-AY$19+1)*$B$2*$M$21),IF(AZ$18&gt;=AY$19,$M$21*$B$2))),0)</f>
        <v>0</v>
      </c>
      <c r="BA33" s="294" t="b">
        <f>IF('Hoja De Calculo'!BB13&gt;='Hoja De Calculo'!BA13,IF(BA$18=100,($M$21*BA$18*$B$2)-SUM($I33:AZ33),IF(BA$18&gt;AZ$19,((BA$18-AZ$19+1)*$B$2*$M$21),IF(BA$18&gt;=AZ$19,$M$21*$B$2))),0)</f>
        <v>0</v>
      </c>
      <c r="BB33" s="294" t="b">
        <f>IF('Hoja De Calculo'!BC13&gt;='Hoja De Calculo'!BB13,IF(BB$18=100,($M$21*BB$18*$B$2)-SUM($I33:BA33),IF(BB$18&gt;BA$19,((BB$18-BA$19+1)*$B$2*$M$21),IF(BB$18&gt;=BA$19,$M$21*$B$2))),0)</f>
        <v>0</v>
      </c>
      <c r="BC33" s="294" t="b">
        <f>IF('Hoja De Calculo'!BD13&gt;='Hoja De Calculo'!BC13,IF(BC$18=100,($M$21*BC$18*$B$2)-SUM($I33:BB33),IF(BC$18&gt;BB$19,((BC$18-BB$19+1)*$B$2*$M$21),IF(BC$18&gt;=BB$19,$M$21*$B$2))),0)</f>
        <v>0</v>
      </c>
      <c r="BD33" s="294" t="b">
        <f>IF('Hoja De Calculo'!BE13&gt;='Hoja De Calculo'!BD13,IF(BD$18=100,($M$21*BD$18*$B$2)-SUM($I33:BC33),IF(BD$18&gt;BC$19,((BD$18-BC$19+1)*$B$2*$M$21),IF(BD$18&gt;=BC$19,$M$21*$B$2))),0)</f>
        <v>0</v>
      </c>
      <c r="BE33" s="294" t="b">
        <f>IF('Hoja De Calculo'!BF13&gt;='Hoja De Calculo'!BE13,IF(BE$18=100,($M$21*BE$18*$B$2)-SUM($I33:BD33),IF(BE$18&gt;BD$19,((BE$18-BD$19+1)*$B$2*$M$21),IF(BE$18&gt;=BD$19,$M$21*$B$2))),0)</f>
        <v>0</v>
      </c>
      <c r="BF33" s="294" t="b">
        <f>IF('Hoja De Calculo'!BG13&gt;='Hoja De Calculo'!BF13,IF(BF$18=100,($M$21*BF$18*$B$2)-SUM($I33:BE33),IF(BF$18&gt;BE$19,((BF$18-BE$19+1)*$B$2*$M$21),IF(BF$18&gt;=BE$19,$M$21*$B$2))),0)</f>
        <v>0</v>
      </c>
      <c r="BG33" s="294" t="b">
        <f>IF('Hoja De Calculo'!BH13&gt;='Hoja De Calculo'!BG13,IF(BG$18=100,($M$21*BG$18*$B$2)-SUM($I33:BF33),IF(BG$18&gt;BF$19,((BG$18-BF$19+1)*$B$2*$M$21),IF(BG$18&gt;=BF$19,$M$21*$B$2))),0)</f>
        <v>0</v>
      </c>
      <c r="BH33" s="294" t="b">
        <f>IF('Hoja De Calculo'!BI13&gt;='Hoja De Calculo'!BH13,IF(BH$18=100,($M$21*BH$18*$B$2)-SUM($I33:BG33),IF(BH$18&gt;BG$19,((BH$18-BG$19+1)*$B$2*$M$21),IF(BH$18&gt;=BG$19,$M$21*$B$2))),0)</f>
        <v>0</v>
      </c>
      <c r="BI33" s="294" t="b">
        <f>IF('Hoja De Calculo'!BJ13&gt;='Hoja De Calculo'!BI13,IF(BI$18=100,($M$21*BI$18*$B$2)-SUM($I33:BH33),IF(BI$18&gt;BH$19,((BI$18-BH$19+1)*$B$2*$M$21),IF(BI$18&gt;=BH$19,$M$21*$B$2))),0)</f>
        <v>0</v>
      </c>
      <c r="BJ33" s="294" t="b">
        <f>IF('Hoja De Calculo'!BK13&gt;='Hoja De Calculo'!BJ13,IF(BJ$18=100,($M$21*BJ$18*$B$2)-SUM($I33:BI33),IF(BJ$18&gt;BI$19,((BJ$18-BI$19+1)*$B$2*$M$21),IF(BJ$18&gt;=BI$19,$M$21*$B$2))),0)</f>
        <v>0</v>
      </c>
      <c r="BK33" s="294" t="b">
        <f>IF('Hoja De Calculo'!BL13&gt;='Hoja De Calculo'!BK13,IF(BK$18=100,($M$21*BK$18*$B$2)-SUM($I33:BJ33),IF(BK$18&gt;BJ$19,((BK$18-BJ$19+1)*$B$2*$M$21),IF(BK$18&gt;=BJ$19,$M$21*$B$2))),0)</f>
        <v>0</v>
      </c>
      <c r="BL33" s="294" t="b">
        <f>IF('Hoja De Calculo'!BM13&gt;='Hoja De Calculo'!BL13,IF(BL$18=100,($M$21*BL$18*$B$2)-SUM($I33:BK33),IF(BL$18&gt;BK$19,((BL$18-BK$19+1)*$B$2*$M$21),IF(BL$18&gt;=BK$19,$M$21*$B$2))),0)</f>
        <v>0</v>
      </c>
      <c r="BM33" s="294" t="b">
        <f>IF('Hoja De Calculo'!BN13&gt;='Hoja De Calculo'!BM13,IF(BM$18=100,($M$21*BM$18*$B$2)-SUM($I33:BL33),IF(BM$18&gt;BL$19,((BM$18-BL$19+1)*$B$2*$M$21),IF(BM$18&gt;=BL$19,$M$21*$B$2))),0)</f>
        <v>0</v>
      </c>
      <c r="BN33" s="294" t="b">
        <f>IF('Hoja De Calculo'!BO13&gt;='Hoja De Calculo'!BN13,IF(BN$18=100,($M$21*BN$18*$B$2)-SUM($I33:BM33),IF(BN$18&gt;BM$19,((BN$18-BM$19+1)*$B$2*$M$21),IF(BN$18&gt;=BM$19,$M$21*$B$2))),0)</f>
        <v>0</v>
      </c>
      <c r="BO33" s="294" t="b">
        <f>IF('Hoja De Calculo'!BP13&gt;='Hoja De Calculo'!BO13,IF(BO$18=100,($M$21*BO$18*$B$2)-SUM($I33:BN33),IF(BO$18&gt;BN$19,((BO$18-BN$19+1)*$B$2*$M$21),IF(BO$18&gt;=BN$19,$M$21*$B$2))),0)</f>
        <v>0</v>
      </c>
      <c r="BP33" s="294" t="b">
        <f>IF('Hoja De Calculo'!BQ13&gt;='Hoja De Calculo'!BP13,IF(BP$18=100,($M$21*BP$18*$B$2)-SUM($I33:BO33),IF(BP$18&gt;BO$19,((BP$18-BO$19+1)*$B$2*$M$21),IF(BP$18&gt;=BO$19,$M$21*$B$2))),0)</f>
        <v>0</v>
      </c>
      <c r="BQ33" s="294" t="b">
        <f>IF('Hoja De Calculo'!BR13&gt;='Hoja De Calculo'!BQ13,IF(BQ$18=100,($M$21*BQ$18*$B$2)-SUM($I33:BP33),IF(BQ$18&gt;BP$19,((BQ$18-BP$19+1)*$B$2*$M$21),IF(BQ$18&gt;=BP$19,$M$21*$B$2))),0)</f>
        <v>0</v>
      </c>
      <c r="BR33" s="294" t="b">
        <f>IF('Hoja De Calculo'!BS13&gt;='Hoja De Calculo'!BR13,IF(BR$18=100,($M$21*BR$18*$B$2)-SUM($I33:BQ33),IF(BR$18&gt;BQ$19,((BR$18-BQ$19+1)*$B$2*$M$21),IF(BR$18&gt;=BQ$19,$M$21*$B$2))),0)</f>
        <v>0</v>
      </c>
      <c r="BS33" s="294" t="b">
        <f>IF('Hoja De Calculo'!BT13&gt;='Hoja De Calculo'!BS13,IF(BS$18=100,($M$21*BS$18*$B$2)-SUM($I33:BR33),IF(BS$18&gt;BR$19,((BS$18-BR$19+1)*$B$2*$M$21),IF(BS$18&gt;=BR$19,$M$21*$B$2))),0)</f>
        <v>0</v>
      </c>
      <c r="BT33" s="294" t="b">
        <f>IF('Hoja De Calculo'!BU13&gt;='Hoja De Calculo'!BT13,IF(BT$18=100,($M$21*BT$18*$B$2)-SUM($I33:BS33),IF(BT$18&gt;BS$19,((BT$18-BS$19+1)*$B$2*$M$21),IF(BT$18&gt;=BS$19,$M$21*$B$2))),0)</f>
        <v>0</v>
      </c>
      <c r="BU33" s="294" t="b">
        <f>IF('Hoja De Calculo'!BV13&gt;='Hoja De Calculo'!BU13,IF(BU$18=100,($M$21*BU$18*$B$2)-SUM($I33:BT33),IF(BU$18&gt;BT$19,((BU$18-BT$19+1)*$B$2*$M$21),IF(BU$18&gt;=BT$19,$M$21*$B$2))),0)</f>
        <v>0</v>
      </c>
      <c r="BV33" s="294" t="b">
        <f>IF('Hoja De Calculo'!BW13&gt;='Hoja De Calculo'!BV13,IF(BV$18=100,($M$21*BV$18*$B$2)-SUM($I33:BU33),IF(BV$18&gt;BU$19,((BV$18-BU$19+1)*$B$2*$M$21),IF(BV$18&gt;=BU$19,$M$21*$B$2))),0)</f>
        <v>0</v>
      </c>
      <c r="BW33" s="294" t="b">
        <f>IF('Hoja De Calculo'!BX13&gt;='Hoja De Calculo'!BW13,IF(BW$18=100,($M$21*BW$18*$B$2)-SUM($I33:BV33),IF(BW$18&gt;BV$19,((BW$18-BV$19+1)*$B$2*$M$21),IF(BW$18&gt;=BV$19,$M$21*$B$2))),0)</f>
        <v>0</v>
      </c>
      <c r="BX33" s="294" t="b">
        <f>IF('Hoja De Calculo'!BY13&gt;='Hoja De Calculo'!BX13,IF(BX$18=100,($M$21*BX$18*$B$2)-SUM($I33:BW33),IF(BX$18&gt;BW$19,((BX$18-BW$19+1)*$B$2*$M$21),IF(BX$18&gt;=BW$19,$M$21*$B$2))),0)</f>
        <v>0</v>
      </c>
      <c r="BY33" s="294" t="b">
        <f>IF('Hoja De Calculo'!BZ13&gt;='Hoja De Calculo'!BY13,IF(BY$18=100,($M$21*BY$18*$B$2)-SUM($I33:BX33),IF(BY$18&gt;BX$19,((BY$18-BX$19+1)*$B$2*$M$21),IF(BY$18&gt;=BX$19,$M$21*$B$2))),0)</f>
        <v>0</v>
      </c>
      <c r="BZ33" s="294" t="b">
        <f>IF('Hoja De Calculo'!CA13&gt;='Hoja De Calculo'!BZ13,IF(BZ$18=100,($M$21*BZ$18*$B$2)-SUM($I33:BY33),IF(BZ$18&gt;BY$19,((BZ$18-BY$19+1)*$B$2*$M$21),IF(BZ$18&gt;=BY$19,$M$21*$B$2))),0)</f>
        <v>0</v>
      </c>
      <c r="CA33" s="294" t="b">
        <f>IF('Hoja De Calculo'!CB13&gt;='Hoja De Calculo'!CA13,IF(CA$18=100,($M$21*CA$18*$B$2)-SUM($I33:BZ33),IF(CA$18&gt;BZ$19,((CA$18-BZ$19+1)*$B$2*$M$21),IF(CA$18&gt;=BZ$19,$M$21*$B$2))),0)</f>
        <v>0</v>
      </c>
      <c r="CB33" s="294" t="b">
        <f>IF('Hoja De Calculo'!CC13&gt;='Hoja De Calculo'!CB13,IF(CB$18=100,($M$21*CB$18*$B$2)-SUM($I33:CA33),IF(CB$18&gt;CA$19,((CB$18-CA$19+1)*$B$2*$M$21),IF(CB$18&gt;=CA$19,$M$21*$B$2))),0)</f>
        <v>0</v>
      </c>
      <c r="CC33" s="294" t="b">
        <f>IF('Hoja De Calculo'!CD13&gt;='Hoja De Calculo'!CC13,IF(CC$18=100,($M$21*CC$18*$B$2)-SUM($I33:CB33),IF(CC$18&gt;CB$19,((CC$18-CB$19+1)*$B$2*$M$21),IF(CC$18&gt;=CB$19,$M$21*$B$2))),0)</f>
        <v>0</v>
      </c>
      <c r="CD33" s="294" t="b">
        <f>IF('Hoja De Calculo'!CE13&gt;='Hoja De Calculo'!CD13,IF(CD$18=100,($M$21*CD$18*$B$2)-SUM($I33:CC33),IF(CD$18&gt;CC$19,((CD$18-CC$19+1)*$B$2*$M$21),IF(CD$18&gt;=CC$19,$M$21*$B$2))),0)</f>
        <v>0</v>
      </c>
      <c r="CE33" s="294" t="b">
        <f>IF('Hoja De Calculo'!CF13&gt;='Hoja De Calculo'!CE13,IF(CE$18=100,($M$21*CE$18*$B$2)-SUM($I33:CD33),IF(CE$18&gt;CD$19,((CE$18-CD$19+1)*$B$2*$M$21),IF(CE$18&gt;=CD$19,$M$21*$B$2))),0)</f>
        <v>0</v>
      </c>
      <c r="CF33" s="294" t="b">
        <f>IF('Hoja De Calculo'!CG13&gt;='Hoja De Calculo'!CF13,IF(CF$18=100,($M$21*CF$18*$B$2)-SUM($I33:CE33),IF(CF$18&gt;CE$19,((CF$18-CE$19+1)*$B$2*$M$21),IF(CF$18&gt;=CE$19,$M$21*$B$2))),0)</f>
        <v>0</v>
      </c>
      <c r="CG33" s="294" t="b">
        <f>IF('Hoja De Calculo'!CH13&gt;='Hoja De Calculo'!CG13,IF(CG$18=100,($M$21*CG$18*$B$2)-SUM($I33:CF33),IF(CG$18&gt;CF$19,((CG$18-CF$19+1)*$B$2*$M$21),IF(CG$18&gt;=CF$19,$M$21*$B$2))),0)</f>
        <v>0</v>
      </c>
      <c r="CH33" s="294" t="b">
        <f>IF('Hoja De Calculo'!CI13&gt;='Hoja De Calculo'!CH13,IF(CH$18=100,($M$21*CH$18*$B$2)-SUM($I33:CG33),IF(CH$18&gt;CG$19,((CH$18-CG$19+1)*$B$2*$M$21),IF(CH$18&gt;=CG$19,$M$21*$B$2))),0)</f>
        <v>0</v>
      </c>
      <c r="CI33" s="294" t="b">
        <f>IF('Hoja De Calculo'!CJ13&gt;='Hoja De Calculo'!CI13,IF(CI$18=100,($M$21*CI$18*$B$2)-SUM($I33:CH33),IF(CI$18&gt;CH$19,((CI$18-CH$19+1)*$B$2*$M$21),IF(CI$18&gt;=CH$19,$M$21*$B$2))),0)</f>
        <v>0</v>
      </c>
      <c r="CJ33" s="294" t="b">
        <f>IF('Hoja De Calculo'!CK13&gt;='Hoja De Calculo'!CJ13,IF(CJ$18=100,($M$21*CJ$18*$B$2)-SUM($I33:CI33),IF(CJ$18&gt;CI$19,((CJ$18-CI$19+1)*$B$2*$M$21),IF(CJ$18&gt;=CI$19,$M$21*$B$2))),0)</f>
        <v>0</v>
      </c>
      <c r="CK33" s="294" t="b">
        <f>IF('Hoja De Calculo'!CL13&gt;='Hoja De Calculo'!CK13,IF(CK$18=100,($M$21*CK$18*$B$2)-SUM($I33:CJ33),IF(CK$18&gt;CJ$19,((CK$18-CJ$19+1)*$B$2*$M$21),IF(CK$18&gt;=CJ$19,$M$21*$B$2))),0)</f>
        <v>0</v>
      </c>
      <c r="CL33" s="294" t="b">
        <f>IF('Hoja De Calculo'!CM13&gt;='Hoja De Calculo'!CL13,IF(CL$18=100,($M$21*CL$18*$B$2)-SUM($I33:CK33),IF(CL$18&gt;CK$19,((CL$18-CK$19+1)*$B$2*$M$21),IF(CL$18&gt;=CK$19,$M$21*$B$2))),0)</f>
        <v>0</v>
      </c>
      <c r="CM33" s="294" t="b">
        <f>IF('Hoja De Calculo'!CN13&gt;='Hoja De Calculo'!CM13,IF(CM$18=100,($M$21*CM$18*$B$2)-SUM($I33:CL33),IF(CM$18&gt;CL$19,((CM$18-CL$19+1)*$B$2*$M$21),IF(CM$18&gt;=CL$19,$M$21*$B$2))),0)</f>
        <v>0</v>
      </c>
      <c r="CN33" s="294" t="b">
        <f>IF('Hoja De Calculo'!CO13&gt;='Hoja De Calculo'!CN13,IF(CN$18=100,($M$21*CN$18*$B$2)-SUM($I33:CM33),IF(CN$18&gt;CM$19,((CN$18-CM$19+1)*$B$2*$M$21),IF(CN$18&gt;=CM$19,$M$21*$B$2))),0)</f>
        <v>0</v>
      </c>
      <c r="CO33" s="294" t="b">
        <f>IF('Hoja De Calculo'!CP13&gt;='Hoja De Calculo'!CO13,IF(CO$18=100,($M$21*CO$18*$B$2)-SUM($I33:CN33),IF(CO$18&gt;CN$19,((CO$18-CN$19+1)*$B$2*$M$21),IF(CO$18&gt;=CN$19,$M$21*$B$2))),0)</f>
        <v>0</v>
      </c>
      <c r="CP33" s="294" t="b">
        <f>IF('Hoja De Calculo'!CQ13&gt;='Hoja De Calculo'!CP13,IF(CP$18=100,($M$21*CP$18*$B$2)-SUM($I33:CO33),IF(CP$18&gt;CO$19,((CP$18-CO$19+1)*$B$2*$M$21),IF(CP$18&gt;=CO$19,$M$21*$B$2))),0)</f>
        <v>0</v>
      </c>
      <c r="CQ33" s="294" t="b">
        <f>IF('Hoja De Calculo'!CR13&gt;='Hoja De Calculo'!CQ13,IF(CQ$18=100,($M$21*CQ$18*$B$2)-SUM($I33:CP33),IF(CQ$18&gt;CP$19,((CQ$18-CP$19+1)*$B$2*$M$21),IF(CQ$18&gt;=CP$19,$M$21*$B$2))),0)</f>
        <v>0</v>
      </c>
      <c r="CR33" s="294" t="b">
        <f>IF('Hoja De Calculo'!CS13&gt;='Hoja De Calculo'!CR13,IF(CR$18=100,($M$21*CR$18*$B$2)-SUM($I33:CQ33),IF(CR$18&gt;CQ$19,((CR$18-CQ$19+1)*$B$2*$M$21),IF(CR$18&gt;=CQ$19,$M$21*$B$2))),0)</f>
        <v>0</v>
      </c>
      <c r="CS33" s="294" t="b">
        <f>IF('Hoja De Calculo'!CT13&gt;='Hoja De Calculo'!CS13,IF(CS$18=100,($M$21*CS$18*$B$2)-SUM($I33:CR33),IF(CS$18&gt;CR$19,((CS$18-CR$19+1)*$B$2*$M$21),IF(CS$18&gt;=CR$19,$M$21*$B$2))),0)</f>
        <v>0</v>
      </c>
      <c r="CT33" s="294" t="b">
        <f>IF('Hoja De Calculo'!CU13&gt;='Hoja De Calculo'!CT13,IF(CT$18=100,($M$21*CT$18*$B$2)-SUM($I33:CS33),IF(CT$18&gt;CS$19,((CT$18-CS$19+1)*$B$2*$M$21),IF(CT$18&gt;=CS$19,$M$21*$B$2))),0)</f>
        <v>0</v>
      </c>
      <c r="CU33" s="294" t="b">
        <f>IF('Hoja De Calculo'!CV13&gt;='Hoja De Calculo'!CU13,IF(CU$18=100,($M$21*CU$18*$B$2)-SUM($I33:CT33),IF(CU$18&gt;CT$19,((CU$18-CT$19+1)*$B$2*$M$21),IF(CU$18&gt;=CT$19,$M$21*$B$2))),0)</f>
        <v>0</v>
      </c>
      <c r="CV33" s="294" t="b">
        <f>IF('Hoja De Calculo'!CW13&gt;='Hoja De Calculo'!CV13,IF(CV$18=100,($M$21*CV$18*$B$2)-SUM($I33:CU33),IF(CV$18&gt;CU$19,((CV$18-CU$19+1)*$B$2*$M$21),IF(CV$18&gt;=CU$19,$M$21*$B$2))),0)</f>
        <v>0</v>
      </c>
      <c r="CW33" s="294" t="b">
        <f>IF('Hoja De Calculo'!CX13&gt;='Hoja De Calculo'!CW13,IF(CW$18=100,($M$21*CW$18*$B$2)-SUM($I33:CV33),IF(CW$18&gt;CV$19,((CW$18-CV$19+1)*$B$2*$M$21),IF(CW$18&gt;=CV$19,$M$21*$B$2))),0)</f>
        <v>0</v>
      </c>
    </row>
    <row r="34" spans="1:101" x14ac:dyDescent="0.3">
      <c r="A34" t="s">
        <v>171</v>
      </c>
      <c r="C34" s="259"/>
      <c r="D34" s="259"/>
      <c r="E34" s="259"/>
      <c r="F34" s="259"/>
      <c r="G34" s="259"/>
      <c r="H34" s="259"/>
      <c r="I34" s="259"/>
      <c r="J34" s="259"/>
      <c r="K34" s="259"/>
      <c r="L34" s="259"/>
      <c r="M34" s="259"/>
      <c r="N34" s="281">
        <f>(N$21*$B$2*(N$19+(IF(N$19=100,0,1))))</f>
        <v>0</v>
      </c>
      <c r="O34" s="294" t="b">
        <f>IF('Hoja De Calculo'!P13&gt;='Hoja De Calculo'!O13,IF(O$18=100,($N$21*O$18*$B$2)-SUM($I34:N34),IF(O$18&gt;N$19,((O$18-N$19+1)*$B$2*$N$21),IF(O$18&gt;=N$19,$N$21*$B$2))),0)</f>
        <v>0</v>
      </c>
      <c r="P34" s="294" t="b">
        <f>IF('Hoja De Calculo'!Q13&gt;='Hoja De Calculo'!P13,IF(P$18=100,($N$21*P$18*$B$2)-SUM($I34:O34),IF(P$18&gt;O$19,((P$18-O$19+1)*$B$2*$N$21),IF(P$18&gt;=O$19,$N$21*$B$2))),0)</f>
        <v>0</v>
      </c>
      <c r="Q34" s="294" t="b">
        <f>IF('Hoja De Calculo'!R13&gt;='Hoja De Calculo'!Q13,IF(Q$18=100,($N$21*Q$18*$B$2)-SUM($I34:P34),IF(Q$18&gt;P$19,((Q$18-P$19+1)*$B$2*$N$21),IF(Q$18&gt;=P$19,$N$21*$B$2))),0)</f>
        <v>0</v>
      </c>
      <c r="R34" s="294" t="b">
        <f>IF('Hoja De Calculo'!S13&gt;='Hoja De Calculo'!R13,IF(R$18=100,($N$21*R$18*$B$2)-SUM($I34:Q34),IF(R$18&gt;Q$19,((R$18-Q$19+1)*$B$2*$N$21),IF(R$18&gt;=Q$19,$N$21*$B$2))),0)</f>
        <v>0</v>
      </c>
      <c r="S34" s="294" t="b">
        <f>IF('Hoja De Calculo'!T13&gt;='Hoja De Calculo'!S13,IF(S$18=100,($N$21*S$18*$B$2)-SUM($I34:R34),IF(S$18&gt;R$19,((S$18-R$19+1)*$B$2*$N$21),IF(S$18&gt;=R$19,$N$21*$B$2))),0)</f>
        <v>0</v>
      </c>
      <c r="T34" s="294" t="b">
        <f>IF('Hoja De Calculo'!U13&gt;='Hoja De Calculo'!T13,IF(T$18=100,($N$21*T$18*$B$2)-SUM($I34:S34),IF(T$18&gt;S$19,((T$18-S$19+1)*$B$2*$N$21),IF(T$18&gt;=S$19,$N$21*$B$2))),0)</f>
        <v>0</v>
      </c>
      <c r="U34" s="294" t="b">
        <f>IF('Hoja De Calculo'!V13&gt;='Hoja De Calculo'!U13,IF(U$18=100,($N$21*U$18*$B$2)-SUM($I34:T34),IF(U$18&gt;T$19,((U$18-T$19+1)*$B$2*$N$21),IF(U$18&gt;=T$19,$N$21*$B$2))),0)</f>
        <v>0</v>
      </c>
      <c r="V34" s="294" t="b">
        <f>IF('Hoja De Calculo'!W13&gt;='Hoja De Calculo'!V13,IF(V$18=100,($N$21*V$18*$B$2)-SUM($I34:U34),IF(V$18&gt;U$19,((V$18-U$19+1)*$B$2*$N$21),IF(V$18&gt;=U$19,$N$21*$B$2))),0)</f>
        <v>0</v>
      </c>
      <c r="W34" s="294" t="b">
        <f>IF('Hoja De Calculo'!X13&gt;='Hoja De Calculo'!W13,IF(W$18=100,($N$21*W$18*$B$2)-SUM($I34:V34),IF(W$18&gt;V$19,((W$18-V$19+1)*$B$2*$N$21),IF(W$18&gt;=V$19,$N$21*$B$2))),0)</f>
        <v>0</v>
      </c>
      <c r="X34" s="294" t="b">
        <f>IF('Hoja De Calculo'!Y13&gt;='Hoja De Calculo'!X13,IF(X$18=100,($N$21*X$18*$B$2)-SUM($I34:W34),IF(X$18&gt;W$19,((X$18-W$19+1)*$B$2*$N$21),IF(X$18&gt;=W$19,$N$21*$B$2))),0)</f>
        <v>0</v>
      </c>
      <c r="Y34" s="294" t="b">
        <f>IF('Hoja De Calculo'!Z13&gt;='Hoja De Calculo'!Y13,IF(Y$18=100,($N$21*Y$18*$B$2)-SUM($I34:X34),IF(Y$18&gt;X$19,((Y$18-X$19+1)*$B$2*$N$21),IF(Y$18&gt;=X$19,$N$21*$B$2))),0)</f>
        <v>0</v>
      </c>
      <c r="Z34" s="294" t="b">
        <f>IF('Hoja De Calculo'!AA13&gt;='Hoja De Calculo'!Z13,IF(Z$18=100,($N$21*Z$18*$B$2)-SUM($I34:Y34),IF(Z$18&gt;Y$19,((Z$18-Y$19+1)*$B$2*$N$21),IF(Z$18&gt;=Y$19,$N$21*$B$2))),0)</f>
        <v>0</v>
      </c>
      <c r="AA34" s="294" t="b">
        <f>IF('Hoja De Calculo'!AB13&gt;='Hoja De Calculo'!AA13,IF(AA$18=100,($N$21*AA$18*$B$2)-SUM($I34:Z34),IF(AA$18&gt;Z$19,((AA$18-Z$19+1)*$B$2*$N$21),IF(AA$18&gt;=Z$19,$N$21*$B$2))),0)</f>
        <v>0</v>
      </c>
      <c r="AB34" s="294" t="b">
        <f>IF('Hoja De Calculo'!AC13&gt;='Hoja De Calculo'!AB13,IF(AB$18=100,($N$21*AB$18*$B$2)-SUM($I34:AA34),IF(AB$18&gt;AA$19,((AB$18-AA$19+1)*$B$2*$N$21),IF(AB$18&gt;=AA$19,$N$21*$B$2))),0)</f>
        <v>0</v>
      </c>
      <c r="AC34" s="294" t="b">
        <f>IF('Hoja De Calculo'!AD13&gt;='Hoja De Calculo'!AC13,IF(AC$18=100,($N$21*AC$18*$B$2)-SUM($I34:AB34),IF(AC$18&gt;AB$19,((AC$18-AB$19+1)*$B$2*$N$21),IF(AC$18&gt;=AB$19,$N$21*$B$2))),0)</f>
        <v>0</v>
      </c>
      <c r="AD34" s="294" t="b">
        <f>IF('Hoja De Calculo'!AE13&gt;='Hoja De Calculo'!AD13,IF(AD$18=100,($N$21*AD$18*$B$2)-SUM($I34:AC34),IF(AD$18&gt;AC$19,((AD$18-AC$19+1)*$B$2*$N$21),IF(AD$18&gt;=AC$19,$N$21*$B$2))),0)</f>
        <v>0</v>
      </c>
      <c r="AE34" s="294" t="b">
        <f>IF('Hoja De Calculo'!AF13&gt;='Hoja De Calculo'!AE13,IF(AE$18=100,($N$21*AE$18*$B$2)-SUM($I34:AD34),IF(AE$18&gt;AD$19,((AE$18-AD$19+1)*$B$2*$N$21),IF(AE$18&gt;=AD$19,$N$21*$B$2))),0)</f>
        <v>0</v>
      </c>
      <c r="AF34" s="294" t="b">
        <f>IF('Hoja De Calculo'!AG13&gt;='Hoja De Calculo'!AF13,IF(AF$18=100,($N$21*AF$18*$B$2)-SUM($I34:AE34),IF(AF$18&gt;AE$19,((AF$18-AE$19+1)*$B$2*$N$21),IF(AF$18&gt;=AE$19,$N$21*$B$2))),0)</f>
        <v>0</v>
      </c>
      <c r="AG34" s="294" t="b">
        <f>IF('Hoja De Calculo'!AH13&gt;='Hoja De Calculo'!AG13,IF(AG$18=100,($N$21*AG$18*$B$2)-SUM($I34:AF34),IF(AG$18&gt;AF$19,((AG$18-AF$19+1)*$B$2*$N$21),IF(AG$18&gt;=AF$19,$N$21*$B$2))),0)</f>
        <v>0</v>
      </c>
      <c r="AH34" s="294" t="b">
        <f>IF('Hoja De Calculo'!AI13&gt;='Hoja De Calculo'!AH13,IF(AH$18=100,($N$21*AH$18*$B$2)-SUM($I34:AG34),IF(AH$18&gt;AG$19,((AH$18-AG$19+1)*$B$2*$N$21),IF(AH$18&gt;=AG$19,$N$21*$B$2))),0)</f>
        <v>0</v>
      </c>
      <c r="AI34" s="294" t="b">
        <f>IF('Hoja De Calculo'!AJ13&gt;='Hoja De Calculo'!AI13,IF(AI$18=100,($N$21*AI$18*$B$2)-SUM($I34:AH34),IF(AI$18&gt;AH$19,((AI$18-AH$19+1)*$B$2*$N$21),IF(AI$18&gt;=AH$19,$N$21*$B$2))),0)</f>
        <v>0</v>
      </c>
      <c r="AJ34" s="294" t="b">
        <f>IF('Hoja De Calculo'!AK13&gt;='Hoja De Calculo'!AJ13,IF(AJ$18=100,($N$21*AJ$18*$B$2)-SUM($I34:AI34),IF(AJ$18&gt;AI$19,((AJ$18-AI$19+1)*$B$2*$N$21),IF(AJ$18&gt;=AI$19,$N$21*$B$2))),0)</f>
        <v>0</v>
      </c>
      <c r="AK34" s="294" t="b">
        <f>IF('Hoja De Calculo'!AL13&gt;='Hoja De Calculo'!AK13,IF(AK$18=100,($N$21*AK$18*$B$2)-SUM($I34:AJ34),IF(AK$18&gt;AJ$19,((AK$18-AJ$19+1)*$B$2*$N$21),IF(AK$18&gt;=AJ$19,$N$21*$B$2))),0)</f>
        <v>0</v>
      </c>
      <c r="AL34" s="294" t="b">
        <f>IF('Hoja De Calculo'!AM13&gt;='Hoja De Calculo'!AL13,IF(AL$18=100,($N$21*AL$18*$B$2)-SUM($I34:AK34),IF(AL$18&gt;AK$19,((AL$18-AK$19+1)*$B$2*$N$21),IF(AL$18&gt;=AK$19,$N$21*$B$2))),0)</f>
        <v>0</v>
      </c>
      <c r="AM34" s="294" t="b">
        <f>IF('Hoja De Calculo'!AN13&gt;='Hoja De Calculo'!AM13,IF(AM$18=100,($N$21*AM$18*$B$2)-SUM($I34:AL34),IF(AM$18&gt;AL$19,((AM$18-AL$19+1)*$B$2*$N$21),IF(AM$18&gt;=AL$19,$N$21*$B$2))),0)</f>
        <v>0</v>
      </c>
      <c r="AN34" s="294" t="b">
        <f>IF('Hoja De Calculo'!AO13&gt;='Hoja De Calculo'!AN13,IF(AN$18=100,($N$21*AN$18*$B$2)-SUM($I34:AM34),IF(AN$18&gt;AM$19,((AN$18-AM$19+1)*$B$2*$N$21),IF(AN$18&gt;=AM$19,$N$21*$B$2))),0)</f>
        <v>0</v>
      </c>
      <c r="AO34" s="294" t="b">
        <f>IF('Hoja De Calculo'!AP13&gt;='Hoja De Calculo'!AO13,IF(AO$18=100,($N$21*AO$18*$B$2)-SUM($I34:AN34),IF(AO$18&gt;AN$19,((AO$18-AN$19+1)*$B$2*$N$21),IF(AO$18&gt;=AN$19,$N$21*$B$2))),0)</f>
        <v>0</v>
      </c>
      <c r="AP34" s="294" t="b">
        <f>IF('Hoja De Calculo'!AQ13&gt;='Hoja De Calculo'!AP13,IF(AP$18=100,($N$21*AP$18*$B$2)-SUM($I34:AO34),IF(AP$18&gt;AO$19,((AP$18-AO$19+1)*$B$2*$N$21),IF(AP$18&gt;=AO$19,$N$21*$B$2))),0)</f>
        <v>0</v>
      </c>
      <c r="AQ34" s="294" t="b">
        <f>IF('Hoja De Calculo'!AR13&gt;='Hoja De Calculo'!AQ13,IF(AQ$18=100,($N$21*AQ$18*$B$2)-SUM($I34:AP34),IF(AQ$18&gt;AP$19,((AQ$18-AP$19+1)*$B$2*$N$21),IF(AQ$18&gt;=AP$19,$N$21*$B$2))),0)</f>
        <v>0</v>
      </c>
      <c r="AR34" s="294" t="b">
        <f>IF('Hoja De Calculo'!AS13&gt;='Hoja De Calculo'!AR13,IF(AR$18=100,($N$21*AR$18*$B$2)-SUM($I34:AQ34),IF(AR$18&gt;AQ$19,((AR$18-AQ$19+1)*$B$2*$N$21),IF(AR$18&gt;=AQ$19,$N$21*$B$2))),0)</f>
        <v>0</v>
      </c>
      <c r="AS34" s="294" t="b">
        <f>IF('Hoja De Calculo'!AT13&gt;='Hoja De Calculo'!AS13,IF(AS$18=100,($N$21*AS$18*$B$2)-SUM($I34:AR34),IF(AS$18&gt;AR$19,((AS$18-AR$19+1)*$B$2*$N$21),IF(AS$18&gt;=AR$19,$N$21*$B$2))),0)</f>
        <v>0</v>
      </c>
      <c r="AT34" s="294" t="b">
        <f>IF('Hoja De Calculo'!AU13&gt;='Hoja De Calculo'!AT13,IF(AT$18=100,($N$21*AT$18*$B$2)-SUM($I34:AS34),IF(AT$18&gt;AS$19,((AT$18-AS$19+1)*$B$2*$N$21),IF(AT$18&gt;=AS$19,$N$21*$B$2))),0)</f>
        <v>0</v>
      </c>
      <c r="AU34" s="294" t="b">
        <f>IF('Hoja De Calculo'!AV13&gt;='Hoja De Calculo'!AU13,IF(AU$18=100,($N$21*AU$18*$B$2)-SUM($I34:AT34),IF(AU$18&gt;AT$19,((AU$18-AT$19+1)*$B$2*$N$21),IF(AU$18&gt;=AT$19,$N$21*$B$2))),0)</f>
        <v>0</v>
      </c>
      <c r="AV34" s="294" t="b">
        <f>IF('Hoja De Calculo'!AW13&gt;='Hoja De Calculo'!AV13,IF(AV$18=100,($N$21*AV$18*$B$2)-SUM($I34:AU34),IF(AV$18&gt;AU$19,((AV$18-AU$19+1)*$B$2*$N$21),IF(AV$18&gt;=AU$19,$N$21*$B$2))),0)</f>
        <v>0</v>
      </c>
      <c r="AW34" s="294" t="b">
        <f>IF('Hoja De Calculo'!AX13&gt;='Hoja De Calculo'!AW13,IF(AW$18=100,($N$21*AW$18*$B$2)-SUM($I34:AV34),IF(AW$18&gt;AV$19,((AW$18-AV$19+1)*$B$2*$N$21),IF(AW$18&gt;=AV$19,$N$21*$B$2))),0)</f>
        <v>0</v>
      </c>
      <c r="AX34" s="294" t="b">
        <f>IF('Hoja De Calculo'!AY13&gt;='Hoja De Calculo'!AX13,IF(AX$18=100,($N$21*AX$18*$B$2)-SUM($I34:AW34),IF(AX$18&gt;AW$19,((AX$18-AW$19+1)*$B$2*$N$21),IF(AX$18&gt;=AW$19,$N$21*$B$2))),0)</f>
        <v>0</v>
      </c>
      <c r="AY34" s="294" t="b">
        <f>IF('Hoja De Calculo'!AZ13&gt;='Hoja De Calculo'!AY13,IF(AY$18=100,($N$21*AY$18*$B$2)-SUM($I34:AX34),IF(AY$18&gt;AX$19,((AY$18-AX$19+1)*$B$2*$N$21),IF(AY$18&gt;=AX$19,$N$21*$B$2))),0)</f>
        <v>0</v>
      </c>
      <c r="AZ34" s="294" t="b">
        <f>IF('Hoja De Calculo'!BA13&gt;='Hoja De Calculo'!AZ13,IF(AZ$18=100,($N$21*AZ$18*$B$2)-SUM($I34:AY34),IF(AZ$18&gt;AY$19,((AZ$18-AY$19+1)*$B$2*$N$21),IF(AZ$18&gt;=AY$19,$N$21*$B$2))),0)</f>
        <v>0</v>
      </c>
      <c r="BA34" s="294" t="b">
        <f>IF('Hoja De Calculo'!BB13&gt;='Hoja De Calculo'!BA13,IF(BA$18=100,($N$21*BA$18*$B$2)-SUM($I34:AZ34),IF(BA$18&gt;AZ$19,((BA$18-AZ$19+1)*$B$2*$N$21),IF(BA$18&gt;=AZ$19,$N$21*$B$2))),0)</f>
        <v>0</v>
      </c>
      <c r="BB34" s="294" t="b">
        <f>IF('Hoja De Calculo'!BC13&gt;='Hoja De Calculo'!BB13,IF(BB$18=100,($N$21*BB$18*$B$2)-SUM($I34:BA34),IF(BB$18&gt;BA$19,((BB$18-BA$19+1)*$B$2*$N$21),IF(BB$18&gt;=BA$19,$N$21*$B$2))),0)</f>
        <v>0</v>
      </c>
      <c r="BC34" s="294" t="b">
        <f>IF('Hoja De Calculo'!BD13&gt;='Hoja De Calculo'!BC13,IF(BC$18=100,($N$21*BC$18*$B$2)-SUM($I34:BB34),IF(BC$18&gt;BB$19,((BC$18-BB$19+1)*$B$2*$N$21),IF(BC$18&gt;=BB$19,$N$21*$B$2))),0)</f>
        <v>0</v>
      </c>
      <c r="BD34" s="294" t="b">
        <f>IF('Hoja De Calculo'!BE13&gt;='Hoja De Calculo'!BD13,IF(BD$18=100,($N$21*BD$18*$B$2)-SUM($I34:BC34),IF(BD$18&gt;BC$19,((BD$18-BC$19+1)*$B$2*$N$21),IF(BD$18&gt;=BC$19,$N$21*$B$2))),0)</f>
        <v>0</v>
      </c>
      <c r="BE34" s="294" t="b">
        <f>IF('Hoja De Calculo'!BF13&gt;='Hoja De Calculo'!BE13,IF(BE$18=100,($N$21*BE$18*$B$2)-SUM($I34:BD34),IF(BE$18&gt;BD$19,((BE$18-BD$19+1)*$B$2*$N$21),IF(BE$18&gt;=BD$19,$N$21*$B$2))),0)</f>
        <v>0</v>
      </c>
      <c r="BF34" s="294" t="b">
        <f>IF('Hoja De Calculo'!BG13&gt;='Hoja De Calculo'!BF13,IF(BF$18=100,($N$21*BF$18*$B$2)-SUM($I34:BE34),IF(BF$18&gt;BE$19,((BF$18-BE$19+1)*$B$2*$N$21),IF(BF$18&gt;=BE$19,$N$21*$B$2))),0)</f>
        <v>0</v>
      </c>
      <c r="BG34" s="294" t="b">
        <f>IF('Hoja De Calculo'!BH13&gt;='Hoja De Calculo'!BG13,IF(BG$18=100,($N$21*BG$18*$B$2)-SUM($I34:BF34),IF(BG$18&gt;BF$19,((BG$18-BF$19+1)*$B$2*$N$21),IF(BG$18&gt;=BF$19,$N$21*$B$2))),0)</f>
        <v>0</v>
      </c>
      <c r="BH34" s="294" t="b">
        <f>IF('Hoja De Calculo'!BI13&gt;='Hoja De Calculo'!BH13,IF(BH$18=100,($N$21*BH$18*$B$2)-SUM($I34:BG34),IF(BH$18&gt;BG$19,((BH$18-BG$19+1)*$B$2*$N$21),IF(BH$18&gt;=BG$19,$N$21*$B$2))),0)</f>
        <v>0</v>
      </c>
      <c r="BI34" s="294" t="b">
        <f>IF('Hoja De Calculo'!BJ13&gt;='Hoja De Calculo'!BI13,IF(BI$18=100,($N$21*BI$18*$B$2)-SUM($I34:BH34),IF(BI$18&gt;BH$19,((BI$18-BH$19+1)*$B$2*$N$21),IF(BI$18&gt;=BH$19,$N$21*$B$2))),0)</f>
        <v>0</v>
      </c>
      <c r="BJ34" s="294" t="b">
        <f>IF('Hoja De Calculo'!BK13&gt;='Hoja De Calculo'!BJ13,IF(BJ$18=100,($N$21*BJ$18*$B$2)-SUM($I34:BI34),IF(BJ$18&gt;BI$19,((BJ$18-BI$19+1)*$B$2*$N$21),IF(BJ$18&gt;=BI$19,$N$21*$B$2))),0)</f>
        <v>0</v>
      </c>
      <c r="BK34" s="294" t="b">
        <f>IF('Hoja De Calculo'!BL13&gt;='Hoja De Calculo'!BK13,IF(BK$18=100,($N$21*BK$18*$B$2)-SUM($I34:BJ34),IF(BK$18&gt;BJ$19,((BK$18-BJ$19+1)*$B$2*$N$21),IF(BK$18&gt;=BJ$19,$N$21*$B$2))),0)</f>
        <v>0</v>
      </c>
      <c r="BL34" s="294" t="b">
        <f>IF('Hoja De Calculo'!BM13&gt;='Hoja De Calculo'!BL13,IF(BL$18=100,($N$21*BL$18*$B$2)-SUM($I34:BK34),IF(BL$18&gt;BK$19,((BL$18-BK$19+1)*$B$2*$N$21),IF(BL$18&gt;=BK$19,$N$21*$B$2))),0)</f>
        <v>0</v>
      </c>
      <c r="BM34" s="294" t="b">
        <f>IF('Hoja De Calculo'!BN13&gt;='Hoja De Calculo'!BM13,IF(BM$18=100,($N$21*BM$18*$B$2)-SUM($I34:BL34),IF(BM$18&gt;BL$19,((BM$18-BL$19+1)*$B$2*$N$21),IF(BM$18&gt;=BL$19,$N$21*$B$2))),0)</f>
        <v>0</v>
      </c>
      <c r="BN34" s="294" t="b">
        <f>IF('Hoja De Calculo'!BO13&gt;='Hoja De Calculo'!BN13,IF(BN$18=100,($N$21*BN$18*$B$2)-SUM($I34:BM34),IF(BN$18&gt;BM$19,((BN$18-BM$19+1)*$B$2*$N$21),IF(BN$18&gt;=BM$19,$N$21*$B$2))),0)</f>
        <v>0</v>
      </c>
      <c r="BO34" s="294" t="b">
        <f>IF('Hoja De Calculo'!BP13&gt;='Hoja De Calculo'!BO13,IF(BO$18=100,($N$21*BO$18*$B$2)-SUM($I34:BN34),IF(BO$18&gt;BN$19,((BO$18-BN$19+1)*$B$2*$N$21),IF(BO$18&gt;=BN$19,$N$21*$B$2))),0)</f>
        <v>0</v>
      </c>
      <c r="BP34" s="294" t="b">
        <f>IF('Hoja De Calculo'!BQ13&gt;='Hoja De Calculo'!BP13,IF(BP$18=100,($N$21*BP$18*$B$2)-SUM($I34:BO34),IF(BP$18&gt;BO$19,((BP$18-BO$19+1)*$B$2*$N$21),IF(BP$18&gt;=BO$19,$N$21*$B$2))),0)</f>
        <v>0</v>
      </c>
      <c r="BQ34" s="294" t="b">
        <f>IF('Hoja De Calculo'!BR13&gt;='Hoja De Calculo'!BQ13,IF(BQ$18=100,($N$21*BQ$18*$B$2)-SUM($I34:BP34),IF(BQ$18&gt;BP$19,((BQ$18-BP$19+1)*$B$2*$N$21),IF(BQ$18&gt;=BP$19,$N$21*$B$2))),0)</f>
        <v>0</v>
      </c>
      <c r="BR34" s="294" t="b">
        <f>IF('Hoja De Calculo'!BS13&gt;='Hoja De Calculo'!BR13,IF(BR$18=100,($N$21*BR$18*$B$2)-SUM($I34:BQ34),IF(BR$18&gt;BQ$19,((BR$18-BQ$19+1)*$B$2*$N$21),IF(BR$18&gt;=BQ$19,$N$21*$B$2))),0)</f>
        <v>0</v>
      </c>
      <c r="BS34" s="294" t="b">
        <f>IF('Hoja De Calculo'!BT13&gt;='Hoja De Calculo'!BS13,IF(BS$18=100,($N$21*BS$18*$B$2)-SUM($I34:BR34),IF(BS$18&gt;BR$19,((BS$18-BR$19+1)*$B$2*$N$21),IF(BS$18&gt;=BR$19,$N$21*$B$2))),0)</f>
        <v>0</v>
      </c>
      <c r="BT34" s="294" t="b">
        <f>IF('Hoja De Calculo'!BU13&gt;='Hoja De Calculo'!BT13,IF(BT$18=100,($N$21*BT$18*$B$2)-SUM($I34:BS34),IF(BT$18&gt;BS$19,((BT$18-BS$19+1)*$B$2*$N$21),IF(BT$18&gt;=BS$19,$N$21*$B$2))),0)</f>
        <v>0</v>
      </c>
      <c r="BU34" s="294" t="b">
        <f>IF('Hoja De Calculo'!BV13&gt;='Hoja De Calculo'!BU13,IF(BU$18=100,($N$21*BU$18*$B$2)-SUM($I34:BT34),IF(BU$18&gt;BT$19,((BU$18-BT$19+1)*$B$2*$N$21),IF(BU$18&gt;=BT$19,$N$21*$B$2))),0)</f>
        <v>0</v>
      </c>
      <c r="BV34" s="294" t="b">
        <f>IF('Hoja De Calculo'!BW13&gt;='Hoja De Calculo'!BV13,IF(BV$18=100,($N$21*BV$18*$B$2)-SUM($I34:BU34),IF(BV$18&gt;BU$19,((BV$18-BU$19+1)*$B$2*$N$21),IF(BV$18&gt;=BU$19,$N$21*$B$2))),0)</f>
        <v>0</v>
      </c>
      <c r="BW34" s="294" t="b">
        <f>IF('Hoja De Calculo'!BX13&gt;='Hoja De Calculo'!BW13,IF(BW$18=100,($N$21*BW$18*$B$2)-SUM($I34:BV34),IF(BW$18&gt;BV$19,((BW$18-BV$19+1)*$B$2*$N$21),IF(BW$18&gt;=BV$19,$N$21*$B$2))),0)</f>
        <v>0</v>
      </c>
      <c r="BX34" s="294" t="b">
        <f>IF('Hoja De Calculo'!BY13&gt;='Hoja De Calculo'!BX13,IF(BX$18=100,($N$21*BX$18*$B$2)-SUM($I34:BW34),IF(BX$18&gt;BW$19,((BX$18-BW$19+1)*$B$2*$N$21),IF(BX$18&gt;=BW$19,$N$21*$B$2))),0)</f>
        <v>0</v>
      </c>
      <c r="BY34" s="294" t="b">
        <f>IF('Hoja De Calculo'!BZ13&gt;='Hoja De Calculo'!BY13,IF(BY$18=100,($N$21*BY$18*$B$2)-SUM($I34:BX34),IF(BY$18&gt;BX$19,((BY$18-BX$19+1)*$B$2*$N$21),IF(BY$18&gt;=BX$19,$N$21*$B$2))),0)</f>
        <v>0</v>
      </c>
      <c r="BZ34" s="294" t="b">
        <f>IF('Hoja De Calculo'!CA13&gt;='Hoja De Calculo'!BZ13,IF(BZ$18=100,($N$21*BZ$18*$B$2)-SUM($I34:BY34),IF(BZ$18&gt;BY$19,((BZ$18-BY$19+1)*$B$2*$N$21),IF(BZ$18&gt;=BY$19,$N$21*$B$2))),0)</f>
        <v>0</v>
      </c>
      <c r="CA34" s="294" t="b">
        <f>IF('Hoja De Calculo'!CB13&gt;='Hoja De Calculo'!CA13,IF(CA$18=100,($N$21*CA$18*$B$2)-SUM($I34:BZ34),IF(CA$18&gt;BZ$19,((CA$18-BZ$19+1)*$B$2*$N$21),IF(CA$18&gt;=BZ$19,$N$21*$B$2))),0)</f>
        <v>0</v>
      </c>
      <c r="CB34" s="294" t="b">
        <f>IF('Hoja De Calculo'!CC13&gt;='Hoja De Calculo'!CB13,IF(CB$18=100,($N$21*CB$18*$B$2)-SUM($I34:CA34),IF(CB$18&gt;CA$19,((CB$18-CA$19+1)*$B$2*$N$21),IF(CB$18&gt;=CA$19,$N$21*$B$2))),0)</f>
        <v>0</v>
      </c>
      <c r="CC34" s="294" t="b">
        <f>IF('Hoja De Calculo'!CD13&gt;='Hoja De Calculo'!CC13,IF(CC$18=100,($N$21*CC$18*$B$2)-SUM($I34:CB34),IF(CC$18&gt;CB$19,((CC$18-CB$19+1)*$B$2*$N$21),IF(CC$18&gt;=CB$19,$N$21*$B$2))),0)</f>
        <v>0</v>
      </c>
      <c r="CD34" s="294" t="b">
        <f>IF('Hoja De Calculo'!CE13&gt;='Hoja De Calculo'!CD13,IF(CD$18=100,($N$21*CD$18*$B$2)-SUM($I34:CC34),IF(CD$18&gt;CC$19,((CD$18-CC$19+1)*$B$2*$N$21),IF(CD$18&gt;=CC$19,$N$21*$B$2))),0)</f>
        <v>0</v>
      </c>
      <c r="CE34" s="294" t="b">
        <f>IF('Hoja De Calculo'!CF13&gt;='Hoja De Calculo'!CE13,IF(CE$18=100,($N$21*CE$18*$B$2)-SUM($I34:CD34),IF(CE$18&gt;CD$19,((CE$18-CD$19+1)*$B$2*$N$21),IF(CE$18&gt;=CD$19,$N$21*$B$2))),0)</f>
        <v>0</v>
      </c>
      <c r="CF34" s="294" t="b">
        <f>IF('Hoja De Calculo'!CG13&gt;='Hoja De Calculo'!CF13,IF(CF$18=100,($N$21*CF$18*$B$2)-SUM($I34:CE34),IF(CF$18&gt;CE$19,((CF$18-CE$19+1)*$B$2*$N$21),IF(CF$18&gt;=CE$19,$N$21*$B$2))),0)</f>
        <v>0</v>
      </c>
      <c r="CG34" s="294" t="b">
        <f>IF('Hoja De Calculo'!CH13&gt;='Hoja De Calculo'!CG13,IF(CG$18=100,($N$21*CG$18*$B$2)-SUM($I34:CF34),IF(CG$18&gt;CF$19,((CG$18-CF$19+1)*$B$2*$N$21),IF(CG$18&gt;=CF$19,$N$21*$B$2))),0)</f>
        <v>0</v>
      </c>
      <c r="CH34" s="294" t="b">
        <f>IF('Hoja De Calculo'!CI13&gt;='Hoja De Calculo'!CH13,IF(CH$18=100,($N$21*CH$18*$B$2)-SUM($I34:CG34),IF(CH$18&gt;CG$19,((CH$18-CG$19+1)*$B$2*$N$21),IF(CH$18&gt;=CG$19,$N$21*$B$2))),0)</f>
        <v>0</v>
      </c>
      <c r="CI34" s="294" t="b">
        <f>IF('Hoja De Calculo'!CJ13&gt;='Hoja De Calculo'!CI13,IF(CI$18=100,($N$21*CI$18*$B$2)-SUM($I34:CH34),IF(CI$18&gt;CH$19,((CI$18-CH$19+1)*$B$2*$N$21),IF(CI$18&gt;=CH$19,$N$21*$B$2))),0)</f>
        <v>0</v>
      </c>
      <c r="CJ34" s="294" t="b">
        <f>IF('Hoja De Calculo'!CK13&gt;='Hoja De Calculo'!CJ13,IF(CJ$18=100,($N$21*CJ$18*$B$2)-SUM($I34:CI34),IF(CJ$18&gt;CI$19,((CJ$18-CI$19+1)*$B$2*$N$21),IF(CJ$18&gt;=CI$19,$N$21*$B$2))),0)</f>
        <v>0</v>
      </c>
      <c r="CK34" s="294" t="b">
        <f>IF('Hoja De Calculo'!CL13&gt;='Hoja De Calculo'!CK13,IF(CK$18=100,($N$21*CK$18*$B$2)-SUM($I34:CJ34),IF(CK$18&gt;CJ$19,((CK$18-CJ$19+1)*$B$2*$N$21),IF(CK$18&gt;=CJ$19,$N$21*$B$2))),0)</f>
        <v>0</v>
      </c>
      <c r="CL34" s="294" t="b">
        <f>IF('Hoja De Calculo'!CM13&gt;='Hoja De Calculo'!CL13,IF(CL$18=100,($N$21*CL$18*$B$2)-SUM($I34:CK34),IF(CL$18&gt;CK$19,((CL$18-CK$19+1)*$B$2*$N$21),IF(CL$18&gt;=CK$19,$N$21*$B$2))),0)</f>
        <v>0</v>
      </c>
      <c r="CM34" s="294" t="b">
        <f>IF('Hoja De Calculo'!CN13&gt;='Hoja De Calculo'!CM13,IF(CM$18=100,($N$21*CM$18*$B$2)-SUM($I34:CL34),IF(CM$18&gt;CL$19,((CM$18-CL$19+1)*$B$2*$N$21),IF(CM$18&gt;=CL$19,$N$21*$B$2))),0)</f>
        <v>0</v>
      </c>
      <c r="CN34" s="294" t="b">
        <f>IF('Hoja De Calculo'!CO13&gt;='Hoja De Calculo'!CN13,IF(CN$18=100,($N$21*CN$18*$B$2)-SUM($I34:CM34),IF(CN$18&gt;CM$19,((CN$18-CM$19+1)*$B$2*$N$21),IF(CN$18&gt;=CM$19,$N$21*$B$2))),0)</f>
        <v>0</v>
      </c>
      <c r="CO34" s="294" t="b">
        <f>IF('Hoja De Calculo'!CP13&gt;='Hoja De Calculo'!CO13,IF(CO$18=100,($N$21*CO$18*$B$2)-SUM($I34:CN34),IF(CO$18&gt;CN$19,((CO$18-CN$19+1)*$B$2*$N$21),IF(CO$18&gt;=CN$19,$N$21*$B$2))),0)</f>
        <v>0</v>
      </c>
      <c r="CP34" s="294" t="b">
        <f>IF('Hoja De Calculo'!CQ13&gt;='Hoja De Calculo'!CP13,IF(CP$18=100,($N$21*CP$18*$B$2)-SUM($I34:CO34),IF(CP$18&gt;CO$19,((CP$18-CO$19+1)*$B$2*$N$21),IF(CP$18&gt;=CO$19,$N$21*$B$2))),0)</f>
        <v>0</v>
      </c>
      <c r="CQ34" s="294" t="b">
        <f>IF('Hoja De Calculo'!CR13&gt;='Hoja De Calculo'!CQ13,IF(CQ$18=100,($N$21*CQ$18*$B$2)-SUM($I34:CP34),IF(CQ$18&gt;CP$19,((CQ$18-CP$19+1)*$B$2*$N$21),IF(CQ$18&gt;=CP$19,$N$21*$B$2))),0)</f>
        <v>0</v>
      </c>
      <c r="CR34" s="294" t="b">
        <f>IF('Hoja De Calculo'!CS13&gt;='Hoja De Calculo'!CR13,IF(CR$18=100,($N$21*CR$18*$B$2)-SUM($I34:CQ34),IF(CR$18&gt;CQ$19,((CR$18-CQ$19+1)*$B$2*$N$21),IF(CR$18&gt;=CQ$19,$N$21*$B$2))),0)</f>
        <v>0</v>
      </c>
      <c r="CS34" s="294" t="b">
        <f>IF('Hoja De Calculo'!CT13&gt;='Hoja De Calculo'!CS13,IF(CS$18=100,($N$21*CS$18*$B$2)-SUM($I34:CR34),IF(CS$18&gt;CR$19,((CS$18-CR$19+1)*$B$2*$N$21),IF(CS$18&gt;=CR$19,$N$21*$B$2))),0)</f>
        <v>0</v>
      </c>
      <c r="CT34" s="294" t="b">
        <f>IF('Hoja De Calculo'!CU13&gt;='Hoja De Calculo'!CT13,IF(CT$18=100,($N$21*CT$18*$B$2)-SUM($I34:CS34),IF(CT$18&gt;CS$19,((CT$18-CS$19+1)*$B$2*$N$21),IF(CT$18&gt;=CS$19,$N$21*$B$2))),0)</f>
        <v>0</v>
      </c>
      <c r="CU34" s="294" t="b">
        <f>IF('Hoja De Calculo'!CV13&gt;='Hoja De Calculo'!CU13,IF(CU$18=100,($N$21*CU$18*$B$2)-SUM($I34:CT34),IF(CU$18&gt;CT$19,((CU$18-CT$19+1)*$B$2*$N$21),IF(CU$18&gt;=CT$19,$N$21*$B$2))),0)</f>
        <v>0</v>
      </c>
      <c r="CV34" s="294" t="b">
        <f>IF('Hoja De Calculo'!CW13&gt;='Hoja De Calculo'!CV13,IF(CV$18=100,($N$21*CV$18*$B$2)-SUM($I34:CU34),IF(CV$18&gt;CU$19,((CV$18-CU$19+1)*$B$2*$N$21),IF(CV$18&gt;=CU$19,$N$21*$B$2))),0)</f>
        <v>0</v>
      </c>
      <c r="CW34" s="294" t="b">
        <f>IF('Hoja De Calculo'!CX13&gt;='Hoja De Calculo'!CW13,IF(CW$18=100,($N$21*CW$18*$B$2)-SUM($I34:CV34),IF(CW$18&gt;CV$19,((CW$18-CV$19+1)*$B$2*$N$21),IF(CW$18&gt;=CV$19,$N$21*$B$2))),0)</f>
        <v>0</v>
      </c>
    </row>
    <row r="35" spans="1:101" x14ac:dyDescent="0.3">
      <c r="A35" t="s">
        <v>172</v>
      </c>
      <c r="C35" s="259"/>
      <c r="D35" s="259"/>
      <c r="E35" s="259"/>
      <c r="F35" s="259"/>
      <c r="G35" s="259"/>
      <c r="H35" s="259"/>
      <c r="I35" s="259"/>
      <c r="J35" s="259"/>
      <c r="K35" s="259"/>
      <c r="L35" s="259"/>
      <c r="M35" s="259"/>
      <c r="N35" s="267"/>
      <c r="O35" s="281">
        <f>(O$21*$B$2*(O$19+(IF(O$19=100,0,1))))</f>
        <v>0</v>
      </c>
      <c r="P35" s="294" t="b">
        <f>IF('Hoja De Calculo'!Q13&gt;='Hoja De Calculo'!P13,IF(P$18=100,($O$21*P$18*$B$2)-SUM($I35:O35),IF(P$18&gt;O$19,((P$18-O$19+1)*$B$2*$O$21),IF(P$18&gt;=O$19,$O$21*$B$2))),0)</f>
        <v>0</v>
      </c>
      <c r="Q35" s="294" t="b">
        <f>IF('Hoja De Calculo'!R13&gt;='Hoja De Calculo'!Q13,IF(Q$18=100,($O$21*Q$18*$B$2)-SUM($I35:P35),IF(Q$18&gt;P$19,((Q$18-P$19+1)*$B$2*$O$21),IF(Q$18&gt;=P$19,$O$21*$B$2))),0)</f>
        <v>0</v>
      </c>
      <c r="R35" s="294" t="b">
        <f>IF('Hoja De Calculo'!S13&gt;='Hoja De Calculo'!R13,IF(R$18=100,($O$21*R$18*$B$2)-SUM($I35:Q35),IF(R$18&gt;Q$19,((R$18-Q$19+1)*$B$2*$O$21),IF(R$18&gt;=Q$19,$O$21*$B$2))),0)</f>
        <v>0</v>
      </c>
      <c r="S35" s="294" t="b">
        <f>IF('Hoja De Calculo'!T13&gt;='Hoja De Calculo'!S13,IF(S$18=100,($O$21*S$18*$B$2)-SUM($I35:R35),IF(S$18&gt;R$19,((S$18-R$19+1)*$B$2*$O$21),IF(S$18&gt;=R$19,$O$21*$B$2))),0)</f>
        <v>0</v>
      </c>
      <c r="T35" s="294" t="b">
        <f>IF('Hoja De Calculo'!U13&gt;='Hoja De Calculo'!T13,IF(T$18=100,($O$21*T$18*$B$2)-SUM($I35:S35),IF(T$18&gt;S$19,((T$18-S$19+1)*$B$2*$O$21),IF(T$18&gt;=S$19,$O$21*$B$2))),0)</f>
        <v>0</v>
      </c>
      <c r="U35" s="294" t="b">
        <f>IF('Hoja De Calculo'!V13&gt;='Hoja De Calculo'!U13,IF(U$18=100,($O$21*U$18*$B$2)-SUM($I35:T35),IF(U$18&gt;T$19,((U$18-T$19+1)*$B$2*$O$21),IF(U$18&gt;=T$19,$O$21*$B$2))),0)</f>
        <v>0</v>
      </c>
      <c r="V35" s="294" t="b">
        <f>IF('Hoja De Calculo'!W13&gt;='Hoja De Calculo'!V13,IF(V$18=100,($O$21*V$18*$B$2)-SUM($I35:U35),IF(V$18&gt;U$19,((V$18-U$19+1)*$B$2*$O$21),IF(V$18&gt;=U$19,$O$21*$B$2))),0)</f>
        <v>0</v>
      </c>
      <c r="W35" s="294" t="b">
        <f>IF('Hoja De Calculo'!X13&gt;='Hoja De Calculo'!W13,IF(W$18=100,($O$21*W$18*$B$2)-SUM($I35:V35),IF(W$18&gt;V$19,((W$18-V$19+1)*$B$2*$O$21),IF(W$18&gt;=V$19,$O$21*$B$2))),0)</f>
        <v>0</v>
      </c>
      <c r="X35" s="294" t="b">
        <f>IF('Hoja De Calculo'!Y13&gt;='Hoja De Calculo'!X13,IF(X$18=100,($O$21*X$18*$B$2)-SUM($I35:W35),IF(X$18&gt;W$19,((X$18-W$19+1)*$B$2*$O$21),IF(X$18&gt;=W$19,$O$21*$B$2))),0)</f>
        <v>0</v>
      </c>
      <c r="Y35" s="294" t="b">
        <f>IF('Hoja De Calculo'!Z13&gt;='Hoja De Calculo'!Y13,IF(Y$18=100,($O$21*Y$18*$B$2)-SUM($I35:X35),IF(Y$18&gt;X$19,((Y$18-X$19+1)*$B$2*$O$21),IF(Y$18&gt;=X$19,$O$21*$B$2))),0)</f>
        <v>0</v>
      </c>
      <c r="Z35" s="294" t="b">
        <f>IF('Hoja De Calculo'!AA13&gt;='Hoja De Calculo'!Z13,IF(Z$18=100,($O$21*Z$18*$B$2)-SUM($I35:Y35),IF(Z$18&gt;Y$19,((Z$18-Y$19+1)*$B$2*$O$21),IF(Z$18&gt;=Y$19,$O$21*$B$2))),0)</f>
        <v>0</v>
      </c>
      <c r="AA35" s="294" t="b">
        <f>IF('Hoja De Calculo'!AB13&gt;='Hoja De Calculo'!AA13,IF(AA$18=100,($O$21*AA$18*$B$2)-SUM($I35:Z35),IF(AA$18&gt;Z$19,((AA$18-Z$19+1)*$B$2*$O$21),IF(AA$18&gt;=Z$19,$O$21*$B$2))),0)</f>
        <v>0</v>
      </c>
      <c r="AB35" s="294" t="b">
        <f>IF('Hoja De Calculo'!AC13&gt;='Hoja De Calculo'!AB13,IF(AB$18=100,($O$21*AB$18*$B$2)-SUM($I35:AA35),IF(AB$18&gt;AA$19,((AB$18-AA$19+1)*$B$2*$O$21),IF(AB$18&gt;=AA$19,$O$21*$B$2))),0)</f>
        <v>0</v>
      </c>
      <c r="AC35" s="294" t="b">
        <f>IF('Hoja De Calculo'!AD13&gt;='Hoja De Calculo'!AC13,IF(AC$18=100,($O$21*AC$18*$B$2)-SUM($I35:AB35),IF(AC$18&gt;AB$19,((AC$18-AB$19+1)*$B$2*$O$21),IF(AC$18&gt;=AB$19,$O$21*$B$2))),0)</f>
        <v>0</v>
      </c>
      <c r="AD35" s="294" t="b">
        <f>IF('Hoja De Calculo'!AE13&gt;='Hoja De Calculo'!AD13,IF(AD$18=100,($O$21*AD$18*$B$2)-SUM($I35:AC35),IF(AD$18&gt;AC$19,((AD$18-AC$19+1)*$B$2*$O$21),IF(AD$18&gt;=AC$19,$O$21*$B$2))),0)</f>
        <v>0</v>
      </c>
      <c r="AE35" s="294" t="b">
        <f>IF('Hoja De Calculo'!AF13&gt;='Hoja De Calculo'!AE13,IF(AE$18=100,($O$21*AE$18*$B$2)-SUM($I35:AD35),IF(AE$18&gt;AD$19,((AE$18-AD$19+1)*$B$2*$O$21),IF(AE$18&gt;=AD$19,$O$21*$B$2))),0)</f>
        <v>0</v>
      </c>
      <c r="AF35" s="294" t="b">
        <f>IF('Hoja De Calculo'!AG13&gt;='Hoja De Calculo'!AF13,IF(AF$18=100,($O$21*AF$18*$B$2)-SUM($I35:AE35),IF(AF$18&gt;AE$19,((AF$18-AE$19+1)*$B$2*$O$21),IF(AF$18&gt;=AE$19,$O$21*$B$2))),0)</f>
        <v>0</v>
      </c>
      <c r="AG35" s="294" t="b">
        <f>IF('Hoja De Calculo'!AH13&gt;='Hoja De Calculo'!AG13,IF(AG$18=100,($O$21*AG$18*$B$2)-SUM($I35:AF35),IF(AG$18&gt;AF$19,((AG$18-AF$19+1)*$B$2*$O$21),IF(AG$18&gt;=AF$19,$O$21*$B$2))),0)</f>
        <v>0</v>
      </c>
      <c r="AH35" s="294" t="b">
        <f>IF('Hoja De Calculo'!AI13&gt;='Hoja De Calculo'!AH13,IF(AH$18=100,($O$21*AH$18*$B$2)-SUM($I35:AG35),IF(AH$18&gt;AG$19,((AH$18-AG$19+1)*$B$2*$O$21),IF(AH$18&gt;=AG$19,$O$21*$B$2))),0)</f>
        <v>0</v>
      </c>
      <c r="AI35" s="294" t="b">
        <f>IF('Hoja De Calculo'!AJ13&gt;='Hoja De Calculo'!AI13,IF(AI$18=100,($O$21*AI$18*$B$2)-SUM($I35:AH35),IF(AI$18&gt;AH$19,((AI$18-AH$19+1)*$B$2*$O$21),IF(AI$18&gt;=AH$19,$O$21*$B$2))),0)</f>
        <v>0</v>
      </c>
      <c r="AJ35" s="294" t="b">
        <f>IF('Hoja De Calculo'!AK13&gt;='Hoja De Calculo'!AJ13,IF(AJ$18=100,($O$21*AJ$18*$B$2)-SUM($I35:AI35),IF(AJ$18&gt;AI$19,((AJ$18-AI$19+1)*$B$2*$O$21),IF(AJ$18&gt;=AI$19,$O$21*$B$2))),0)</f>
        <v>0</v>
      </c>
      <c r="AK35" s="294" t="b">
        <f>IF('Hoja De Calculo'!AL13&gt;='Hoja De Calculo'!AK13,IF(AK$18=100,($O$21*AK$18*$B$2)-SUM($I35:AJ35),IF(AK$18&gt;AJ$19,((AK$18-AJ$19+1)*$B$2*$O$21),IF(AK$18&gt;=AJ$19,$O$21*$B$2))),0)</f>
        <v>0</v>
      </c>
      <c r="AL35" s="294" t="b">
        <f>IF('Hoja De Calculo'!AM13&gt;='Hoja De Calculo'!AL13,IF(AL$18=100,($O$21*AL$18*$B$2)-SUM($I35:AK35),IF(AL$18&gt;AK$19,((AL$18-AK$19+1)*$B$2*$O$21),IF(AL$18&gt;=AK$19,$O$21*$B$2))),0)</f>
        <v>0</v>
      </c>
      <c r="AM35" s="294" t="b">
        <f>IF('Hoja De Calculo'!AN13&gt;='Hoja De Calculo'!AM13,IF(AM$18=100,($O$21*AM$18*$B$2)-SUM($I35:AL35),IF(AM$18&gt;AL$19,((AM$18-AL$19+1)*$B$2*$O$21),IF(AM$18&gt;=AL$19,$O$21*$B$2))),0)</f>
        <v>0</v>
      </c>
      <c r="AN35" s="294" t="b">
        <f>IF('Hoja De Calculo'!AO13&gt;='Hoja De Calculo'!AN13,IF(AN$18=100,($O$21*AN$18*$B$2)-SUM($I35:AM35),IF(AN$18&gt;AM$19,((AN$18-AM$19+1)*$B$2*$O$21),IF(AN$18&gt;=AM$19,$O$21*$B$2))),0)</f>
        <v>0</v>
      </c>
      <c r="AO35" s="294" t="b">
        <f>IF('Hoja De Calculo'!AP13&gt;='Hoja De Calculo'!AO13,IF(AO$18=100,($O$21*AO$18*$B$2)-SUM($I35:AN35),IF(AO$18&gt;AN$19,((AO$18-AN$19+1)*$B$2*$O$21),IF(AO$18&gt;=AN$19,$O$21*$B$2))),0)</f>
        <v>0</v>
      </c>
      <c r="AP35" s="294" t="b">
        <f>IF('Hoja De Calculo'!AQ13&gt;='Hoja De Calculo'!AP13,IF(AP$18=100,($O$21*AP$18*$B$2)-SUM($I35:AO35),IF(AP$18&gt;AO$19,((AP$18-AO$19+1)*$B$2*$O$21),IF(AP$18&gt;=AO$19,$O$21*$B$2))),0)</f>
        <v>0</v>
      </c>
      <c r="AQ35" s="294" t="b">
        <f>IF('Hoja De Calculo'!AR13&gt;='Hoja De Calculo'!AQ13,IF(AQ$18=100,($O$21*AQ$18*$B$2)-SUM($I35:AP35),IF(AQ$18&gt;AP$19,((AQ$18-AP$19+1)*$B$2*$O$21),IF(AQ$18&gt;=AP$19,$O$21*$B$2))),0)</f>
        <v>0</v>
      </c>
      <c r="AR35" s="294" t="b">
        <f>IF('Hoja De Calculo'!AS13&gt;='Hoja De Calculo'!AR13,IF(AR$18=100,($O$21*AR$18*$B$2)-SUM($I35:AQ35),IF(AR$18&gt;AQ$19,((AR$18-AQ$19+1)*$B$2*$O$21),IF(AR$18&gt;=AQ$19,$O$21*$B$2))),0)</f>
        <v>0</v>
      </c>
      <c r="AS35" s="294" t="b">
        <f>IF('Hoja De Calculo'!AT13&gt;='Hoja De Calculo'!AS13,IF(AS$18=100,($O$21*AS$18*$B$2)-SUM($I35:AR35),IF(AS$18&gt;AR$19,((AS$18-AR$19+1)*$B$2*$O$21),IF(AS$18&gt;=AR$19,$O$21*$B$2))),0)</f>
        <v>0</v>
      </c>
      <c r="AT35" s="294" t="b">
        <f>IF('Hoja De Calculo'!AU13&gt;='Hoja De Calculo'!AT13,IF(AT$18=100,($O$21*AT$18*$B$2)-SUM($I35:AS35),IF(AT$18&gt;AS$19,((AT$18-AS$19+1)*$B$2*$O$21),IF(AT$18&gt;=AS$19,$O$21*$B$2))),0)</f>
        <v>0</v>
      </c>
      <c r="AU35" s="294" t="b">
        <f>IF('Hoja De Calculo'!AV13&gt;='Hoja De Calculo'!AU13,IF(AU$18=100,($O$21*AU$18*$B$2)-SUM($I35:AT35),IF(AU$18&gt;AT$19,((AU$18-AT$19+1)*$B$2*$O$21),IF(AU$18&gt;=AT$19,$O$21*$B$2))),0)</f>
        <v>0</v>
      </c>
      <c r="AV35" s="294" t="b">
        <f>IF('Hoja De Calculo'!AW13&gt;='Hoja De Calculo'!AV13,IF(AV$18=100,($O$21*AV$18*$B$2)-SUM($I35:AU35),IF(AV$18&gt;AU$19,((AV$18-AU$19+1)*$B$2*$O$21),IF(AV$18&gt;=AU$19,$O$21*$B$2))),0)</f>
        <v>0</v>
      </c>
      <c r="AW35" s="294" t="b">
        <f>IF('Hoja De Calculo'!AX13&gt;='Hoja De Calculo'!AW13,IF(AW$18=100,($O$21*AW$18*$B$2)-SUM($I35:AV35),IF(AW$18&gt;AV$19,((AW$18-AV$19+1)*$B$2*$O$21),IF(AW$18&gt;=AV$19,$O$21*$B$2))),0)</f>
        <v>0</v>
      </c>
      <c r="AX35" s="294" t="b">
        <f>IF('Hoja De Calculo'!AY13&gt;='Hoja De Calculo'!AX13,IF(AX$18=100,($O$21*AX$18*$B$2)-SUM($I35:AW35),IF(AX$18&gt;AW$19,((AX$18-AW$19+1)*$B$2*$O$21),IF(AX$18&gt;=AW$19,$O$21*$B$2))),0)</f>
        <v>0</v>
      </c>
      <c r="AY35" s="294" t="b">
        <f>IF('Hoja De Calculo'!AZ13&gt;='Hoja De Calculo'!AY13,IF(AY$18=100,($O$21*AY$18*$B$2)-SUM($I35:AX35),IF(AY$18&gt;AX$19,((AY$18-AX$19+1)*$B$2*$O$21),IF(AY$18&gt;=AX$19,$O$21*$B$2))),0)</f>
        <v>0</v>
      </c>
      <c r="AZ35" s="294" t="b">
        <f>IF('Hoja De Calculo'!BA13&gt;='Hoja De Calculo'!AZ13,IF(AZ$18=100,($O$21*AZ$18*$B$2)-SUM($I35:AY35),IF(AZ$18&gt;AY$19,((AZ$18-AY$19+1)*$B$2*$O$21),IF(AZ$18&gt;=AY$19,$O$21*$B$2))),0)</f>
        <v>0</v>
      </c>
      <c r="BA35" s="294" t="b">
        <f>IF('Hoja De Calculo'!BB13&gt;='Hoja De Calculo'!BA13,IF(BA$18=100,($O$21*BA$18*$B$2)-SUM($I35:AZ35),IF(BA$18&gt;AZ$19,((BA$18-AZ$19+1)*$B$2*$O$21),IF(BA$18&gt;=AZ$19,$O$21*$B$2))),0)</f>
        <v>0</v>
      </c>
      <c r="BB35" s="294" t="b">
        <f>IF('Hoja De Calculo'!BC13&gt;='Hoja De Calculo'!BB13,IF(BB$18=100,($O$21*BB$18*$B$2)-SUM($I35:BA35),IF(BB$18&gt;BA$19,((BB$18-BA$19+1)*$B$2*$O$21),IF(BB$18&gt;=BA$19,$O$21*$B$2))),0)</f>
        <v>0</v>
      </c>
      <c r="BC35" s="294" t="b">
        <f>IF('Hoja De Calculo'!BD13&gt;='Hoja De Calculo'!BC13,IF(BC$18=100,($O$21*BC$18*$B$2)-SUM($I35:BB35),IF(BC$18&gt;BB$19,((BC$18-BB$19+1)*$B$2*$O$21),IF(BC$18&gt;=BB$19,$O$21*$B$2))),0)</f>
        <v>0</v>
      </c>
      <c r="BD35" s="294" t="b">
        <f>IF('Hoja De Calculo'!BE13&gt;='Hoja De Calculo'!BD13,IF(BD$18=100,($O$21*BD$18*$B$2)-SUM($I35:BC35),IF(BD$18&gt;BC$19,((BD$18-BC$19+1)*$B$2*$O$21),IF(BD$18&gt;=BC$19,$O$21*$B$2))),0)</f>
        <v>0</v>
      </c>
      <c r="BE35" s="294" t="b">
        <f>IF('Hoja De Calculo'!BF13&gt;='Hoja De Calculo'!BE13,IF(BE$18=100,($O$21*BE$18*$B$2)-SUM($I35:BD35),IF(BE$18&gt;BD$19,((BE$18-BD$19+1)*$B$2*$O$21),IF(BE$18&gt;=BD$19,$O$21*$B$2))),0)</f>
        <v>0</v>
      </c>
      <c r="BF35" s="294" t="b">
        <f>IF('Hoja De Calculo'!BG13&gt;='Hoja De Calculo'!BF13,IF(BF$18=100,($O$21*BF$18*$B$2)-SUM($I35:BE35),IF(BF$18&gt;BE$19,((BF$18-BE$19+1)*$B$2*$O$21),IF(BF$18&gt;=BE$19,$O$21*$B$2))),0)</f>
        <v>0</v>
      </c>
      <c r="BG35" s="294" t="b">
        <f>IF('Hoja De Calculo'!BH13&gt;='Hoja De Calculo'!BG13,IF(BG$18=100,($O$21*BG$18*$B$2)-SUM($I35:BF35),IF(BG$18&gt;BF$19,((BG$18-BF$19+1)*$B$2*$O$21),IF(BG$18&gt;=BF$19,$O$21*$B$2))),0)</f>
        <v>0</v>
      </c>
      <c r="BH35" s="294" t="b">
        <f>IF('Hoja De Calculo'!BI13&gt;='Hoja De Calculo'!BH13,IF(BH$18=100,($O$21*BH$18*$B$2)-SUM($I35:BG35),IF(BH$18&gt;BG$19,((BH$18-BG$19+1)*$B$2*$O$21),IF(BH$18&gt;=BG$19,$O$21*$B$2))),0)</f>
        <v>0</v>
      </c>
      <c r="BI35" s="294" t="b">
        <f>IF('Hoja De Calculo'!BJ13&gt;='Hoja De Calculo'!BI13,IF(BI$18=100,($O$21*BI$18*$B$2)-SUM($I35:BH35),IF(BI$18&gt;BH$19,((BI$18-BH$19+1)*$B$2*$O$21),IF(BI$18&gt;=BH$19,$O$21*$B$2))),0)</f>
        <v>0</v>
      </c>
      <c r="BJ35" s="294" t="b">
        <f>IF('Hoja De Calculo'!BK13&gt;='Hoja De Calculo'!BJ13,IF(BJ$18=100,($O$21*BJ$18*$B$2)-SUM($I35:BI35),IF(BJ$18&gt;BI$19,((BJ$18-BI$19+1)*$B$2*$O$21),IF(BJ$18&gt;=BI$19,$O$21*$B$2))),0)</f>
        <v>0</v>
      </c>
      <c r="BK35" s="294" t="b">
        <f>IF('Hoja De Calculo'!BL13&gt;='Hoja De Calculo'!BK13,IF(BK$18=100,($O$21*BK$18*$B$2)-SUM($I35:BJ35),IF(BK$18&gt;BJ$19,((BK$18-BJ$19+1)*$B$2*$O$21),IF(BK$18&gt;=BJ$19,$O$21*$B$2))),0)</f>
        <v>0</v>
      </c>
      <c r="BL35" s="294" t="b">
        <f>IF('Hoja De Calculo'!BM13&gt;='Hoja De Calculo'!BL13,IF(BL$18=100,($O$21*BL$18*$B$2)-SUM($I35:BK35),IF(BL$18&gt;BK$19,((BL$18-BK$19+1)*$B$2*$O$21),IF(BL$18&gt;=BK$19,$O$21*$B$2))),0)</f>
        <v>0</v>
      </c>
      <c r="BM35" s="294" t="b">
        <f>IF('Hoja De Calculo'!BN13&gt;='Hoja De Calculo'!BM13,IF(BM$18=100,($O$21*BM$18*$B$2)-SUM($I35:BL35),IF(BM$18&gt;BL$19,((BM$18-BL$19+1)*$B$2*$O$21),IF(BM$18&gt;=BL$19,$O$21*$B$2))),0)</f>
        <v>0</v>
      </c>
      <c r="BN35" s="294" t="b">
        <f>IF('Hoja De Calculo'!BO13&gt;='Hoja De Calculo'!BN13,IF(BN$18=100,($O$21*BN$18*$B$2)-SUM($I35:BM35),IF(BN$18&gt;BM$19,((BN$18-BM$19+1)*$B$2*$O$21),IF(BN$18&gt;=BM$19,$O$21*$B$2))),0)</f>
        <v>0</v>
      </c>
      <c r="BO35" s="294" t="b">
        <f>IF('Hoja De Calculo'!BP13&gt;='Hoja De Calculo'!BO13,IF(BO$18=100,($O$21*BO$18*$B$2)-SUM($I35:BN35),IF(BO$18&gt;BN$19,((BO$18-BN$19+1)*$B$2*$O$21),IF(BO$18&gt;=BN$19,$O$21*$B$2))),0)</f>
        <v>0</v>
      </c>
      <c r="BP35" s="294" t="b">
        <f>IF('Hoja De Calculo'!BQ13&gt;='Hoja De Calculo'!BP13,IF(BP$18=100,($O$21*BP$18*$B$2)-SUM($I35:BO35),IF(BP$18&gt;BO$19,((BP$18-BO$19+1)*$B$2*$O$21),IF(BP$18&gt;=BO$19,$O$21*$B$2))),0)</f>
        <v>0</v>
      </c>
      <c r="BQ35" s="294" t="b">
        <f>IF('Hoja De Calculo'!BR13&gt;='Hoja De Calculo'!BQ13,IF(BQ$18=100,($O$21*BQ$18*$B$2)-SUM($I35:BP35),IF(BQ$18&gt;BP$19,((BQ$18-BP$19+1)*$B$2*$O$21),IF(BQ$18&gt;=BP$19,$O$21*$B$2))),0)</f>
        <v>0</v>
      </c>
      <c r="BR35" s="294" t="b">
        <f>IF('Hoja De Calculo'!BS13&gt;='Hoja De Calculo'!BR13,IF(BR$18=100,($O$21*BR$18*$B$2)-SUM($I35:BQ35),IF(BR$18&gt;BQ$19,((BR$18-BQ$19+1)*$B$2*$O$21),IF(BR$18&gt;=BQ$19,$O$21*$B$2))),0)</f>
        <v>0</v>
      </c>
      <c r="BS35" s="294" t="b">
        <f>IF('Hoja De Calculo'!BT13&gt;='Hoja De Calculo'!BS13,IF(BS$18=100,($O$21*BS$18*$B$2)-SUM($I35:BR35),IF(BS$18&gt;BR$19,((BS$18-BR$19+1)*$B$2*$O$21),IF(BS$18&gt;=BR$19,$O$21*$B$2))),0)</f>
        <v>0</v>
      </c>
      <c r="BT35" s="294" t="b">
        <f>IF('Hoja De Calculo'!BU13&gt;='Hoja De Calculo'!BT13,IF(BT$18=100,($O$21*BT$18*$B$2)-SUM($I35:BS35),IF(BT$18&gt;BS$19,((BT$18-BS$19+1)*$B$2*$O$21),IF(BT$18&gt;=BS$19,$O$21*$B$2))),0)</f>
        <v>0</v>
      </c>
      <c r="BU35" s="294" t="b">
        <f>IF('Hoja De Calculo'!BV13&gt;='Hoja De Calculo'!BU13,IF(BU$18=100,($O$21*BU$18*$B$2)-SUM($I35:BT35),IF(BU$18&gt;BT$19,((BU$18-BT$19+1)*$B$2*$O$21),IF(BU$18&gt;=BT$19,$O$21*$B$2))),0)</f>
        <v>0</v>
      </c>
      <c r="BV35" s="294" t="b">
        <f>IF('Hoja De Calculo'!BW13&gt;='Hoja De Calculo'!BV13,IF(BV$18=100,($O$21*BV$18*$B$2)-SUM($I35:BU35),IF(BV$18&gt;BU$19,((BV$18-BU$19+1)*$B$2*$O$21),IF(BV$18&gt;=BU$19,$O$21*$B$2))),0)</f>
        <v>0</v>
      </c>
      <c r="BW35" s="294" t="b">
        <f>IF('Hoja De Calculo'!BX13&gt;='Hoja De Calculo'!BW13,IF(BW$18=100,($O$21*BW$18*$B$2)-SUM($I35:BV35),IF(BW$18&gt;BV$19,((BW$18-BV$19+1)*$B$2*$O$21),IF(BW$18&gt;=BV$19,$O$21*$B$2))),0)</f>
        <v>0</v>
      </c>
      <c r="BX35" s="294" t="b">
        <f>IF('Hoja De Calculo'!BY13&gt;='Hoja De Calculo'!BX13,IF(BX$18=100,($O$21*BX$18*$B$2)-SUM($I35:BW35),IF(BX$18&gt;BW$19,((BX$18-BW$19+1)*$B$2*$O$21),IF(BX$18&gt;=BW$19,$O$21*$B$2))),0)</f>
        <v>0</v>
      </c>
      <c r="BY35" s="294" t="b">
        <f>IF('Hoja De Calculo'!BZ13&gt;='Hoja De Calculo'!BY13,IF(BY$18=100,($O$21*BY$18*$B$2)-SUM($I35:BX35),IF(BY$18&gt;BX$19,((BY$18-BX$19+1)*$B$2*$O$21),IF(BY$18&gt;=BX$19,$O$21*$B$2))),0)</f>
        <v>0</v>
      </c>
      <c r="BZ35" s="294" t="b">
        <f>IF('Hoja De Calculo'!CA13&gt;='Hoja De Calculo'!BZ13,IF(BZ$18=100,($O$21*BZ$18*$B$2)-SUM($I35:BY35),IF(BZ$18&gt;BY$19,((BZ$18-BY$19+1)*$B$2*$O$21),IF(BZ$18&gt;=BY$19,$O$21*$B$2))),0)</f>
        <v>0</v>
      </c>
      <c r="CA35" s="294" t="b">
        <f>IF('Hoja De Calculo'!CB13&gt;='Hoja De Calculo'!CA13,IF(CA$18=100,($O$21*CA$18*$B$2)-SUM($I35:BZ35),IF(CA$18&gt;BZ$19,((CA$18-BZ$19+1)*$B$2*$O$21),IF(CA$18&gt;=BZ$19,$O$21*$B$2))),0)</f>
        <v>0</v>
      </c>
      <c r="CB35" s="294" t="b">
        <f>IF('Hoja De Calculo'!CC13&gt;='Hoja De Calculo'!CB13,IF(CB$18=100,($O$21*CB$18*$B$2)-SUM($I35:CA35),IF(CB$18&gt;CA$19,((CB$18-CA$19+1)*$B$2*$O$21),IF(CB$18&gt;=CA$19,$O$21*$B$2))),0)</f>
        <v>0</v>
      </c>
      <c r="CC35" s="294" t="b">
        <f>IF('Hoja De Calculo'!CD13&gt;='Hoja De Calculo'!CC13,IF(CC$18=100,($O$21*CC$18*$B$2)-SUM($I35:CB35),IF(CC$18&gt;CB$19,((CC$18-CB$19+1)*$B$2*$O$21),IF(CC$18&gt;=CB$19,$O$21*$B$2))),0)</f>
        <v>0</v>
      </c>
      <c r="CD35" s="294" t="b">
        <f>IF('Hoja De Calculo'!CE13&gt;='Hoja De Calculo'!CD13,IF(CD$18=100,($O$21*CD$18*$B$2)-SUM($I35:CC35),IF(CD$18&gt;CC$19,((CD$18-CC$19+1)*$B$2*$O$21),IF(CD$18&gt;=CC$19,$O$21*$B$2))),0)</f>
        <v>0</v>
      </c>
      <c r="CE35" s="294" t="b">
        <f>IF('Hoja De Calculo'!CF13&gt;='Hoja De Calculo'!CE13,IF(CE$18=100,($O$21*CE$18*$B$2)-SUM($I35:CD35),IF(CE$18&gt;CD$19,((CE$18-CD$19+1)*$B$2*$O$21),IF(CE$18&gt;=CD$19,$O$21*$B$2))),0)</f>
        <v>0</v>
      </c>
      <c r="CF35" s="294" t="b">
        <f>IF('Hoja De Calculo'!CG13&gt;='Hoja De Calculo'!CF13,IF(CF$18=100,($O$21*CF$18*$B$2)-SUM($I35:CE35),IF(CF$18&gt;CE$19,((CF$18-CE$19+1)*$B$2*$O$21),IF(CF$18&gt;=CE$19,$O$21*$B$2))),0)</f>
        <v>0</v>
      </c>
      <c r="CG35" s="294" t="b">
        <f>IF('Hoja De Calculo'!CH13&gt;='Hoja De Calculo'!CG13,IF(CG$18=100,($O$21*CG$18*$B$2)-SUM($I35:CF35),IF(CG$18&gt;CF$19,((CG$18-CF$19+1)*$B$2*$O$21),IF(CG$18&gt;=CF$19,$O$21*$B$2))),0)</f>
        <v>0</v>
      </c>
      <c r="CH35" s="294" t="b">
        <f>IF('Hoja De Calculo'!CI13&gt;='Hoja De Calculo'!CH13,IF(CH$18=100,($O$21*CH$18*$B$2)-SUM($I35:CG35),IF(CH$18&gt;CG$19,((CH$18-CG$19+1)*$B$2*$O$21),IF(CH$18&gt;=CG$19,$O$21*$B$2))),0)</f>
        <v>0</v>
      </c>
      <c r="CI35" s="294" t="b">
        <f>IF('Hoja De Calculo'!CJ13&gt;='Hoja De Calculo'!CI13,IF(CI$18=100,($O$21*CI$18*$B$2)-SUM($I35:CH35),IF(CI$18&gt;CH$19,((CI$18-CH$19+1)*$B$2*$O$21),IF(CI$18&gt;=CH$19,$O$21*$B$2))),0)</f>
        <v>0</v>
      </c>
      <c r="CJ35" s="294" t="b">
        <f>IF('Hoja De Calculo'!CK13&gt;='Hoja De Calculo'!CJ13,IF(CJ$18=100,($O$21*CJ$18*$B$2)-SUM($I35:CI35),IF(CJ$18&gt;CI$19,((CJ$18-CI$19+1)*$B$2*$O$21),IF(CJ$18&gt;=CI$19,$O$21*$B$2))),0)</f>
        <v>0</v>
      </c>
      <c r="CK35" s="294" t="b">
        <f>IF('Hoja De Calculo'!CL13&gt;='Hoja De Calculo'!CK13,IF(CK$18=100,($O$21*CK$18*$B$2)-SUM($I35:CJ35),IF(CK$18&gt;CJ$19,((CK$18-CJ$19+1)*$B$2*$O$21),IF(CK$18&gt;=CJ$19,$O$21*$B$2))),0)</f>
        <v>0</v>
      </c>
      <c r="CL35" s="294" t="b">
        <f>IF('Hoja De Calculo'!CM13&gt;='Hoja De Calculo'!CL13,IF(CL$18=100,($O$21*CL$18*$B$2)-SUM($I35:CK35),IF(CL$18&gt;CK$19,((CL$18-CK$19+1)*$B$2*$O$21),IF(CL$18&gt;=CK$19,$O$21*$B$2))),0)</f>
        <v>0</v>
      </c>
      <c r="CM35" s="294" t="b">
        <f>IF('Hoja De Calculo'!CN13&gt;='Hoja De Calculo'!CM13,IF(CM$18=100,($O$21*CM$18*$B$2)-SUM($I35:CL35),IF(CM$18&gt;CL$19,((CM$18-CL$19+1)*$B$2*$O$21),IF(CM$18&gt;=CL$19,$O$21*$B$2))),0)</f>
        <v>0</v>
      </c>
      <c r="CN35" s="294" t="b">
        <f>IF('Hoja De Calculo'!CO13&gt;='Hoja De Calculo'!CN13,IF(CN$18=100,($O$21*CN$18*$B$2)-SUM($I35:CM35),IF(CN$18&gt;CM$19,((CN$18-CM$19+1)*$B$2*$O$21),IF(CN$18&gt;=CM$19,$O$21*$B$2))),0)</f>
        <v>0</v>
      </c>
      <c r="CO35" s="294" t="b">
        <f>IF('Hoja De Calculo'!CP13&gt;='Hoja De Calculo'!CO13,IF(CO$18=100,($O$21*CO$18*$B$2)-SUM($I35:CN35),IF(CO$18&gt;CN$19,((CO$18-CN$19+1)*$B$2*$O$21),IF(CO$18&gt;=CN$19,$O$21*$B$2))),0)</f>
        <v>0</v>
      </c>
      <c r="CP35" s="294" t="b">
        <f>IF('Hoja De Calculo'!CQ13&gt;='Hoja De Calculo'!CP13,IF(CP$18=100,($O$21*CP$18*$B$2)-SUM($I35:CO35),IF(CP$18&gt;CO$19,((CP$18-CO$19+1)*$B$2*$O$21),IF(CP$18&gt;=CO$19,$O$21*$B$2))),0)</f>
        <v>0</v>
      </c>
      <c r="CQ35" s="294" t="b">
        <f>IF('Hoja De Calculo'!CR13&gt;='Hoja De Calculo'!CQ13,IF(CQ$18=100,($O$21*CQ$18*$B$2)-SUM($I35:CP35),IF(CQ$18&gt;CP$19,((CQ$18-CP$19+1)*$B$2*$O$21),IF(CQ$18&gt;=CP$19,$O$21*$B$2))),0)</f>
        <v>0</v>
      </c>
      <c r="CR35" s="294" t="b">
        <f>IF('Hoja De Calculo'!CS13&gt;='Hoja De Calculo'!CR13,IF(CR$18=100,($O$21*CR$18*$B$2)-SUM($I35:CQ35),IF(CR$18&gt;CQ$19,((CR$18-CQ$19+1)*$B$2*$O$21),IF(CR$18&gt;=CQ$19,$O$21*$B$2))),0)</f>
        <v>0</v>
      </c>
      <c r="CS35" s="294" t="b">
        <f>IF('Hoja De Calculo'!CT13&gt;='Hoja De Calculo'!CS13,IF(CS$18=100,($O$21*CS$18*$B$2)-SUM($I35:CR35),IF(CS$18&gt;CR$19,((CS$18-CR$19+1)*$B$2*$O$21),IF(CS$18&gt;=CR$19,$O$21*$B$2))),0)</f>
        <v>0</v>
      </c>
      <c r="CT35" s="294" t="b">
        <f>IF('Hoja De Calculo'!CU13&gt;='Hoja De Calculo'!CT13,IF(CT$18=100,($O$21*CT$18*$B$2)-SUM($I35:CS35),IF(CT$18&gt;CS$19,((CT$18-CS$19+1)*$B$2*$O$21),IF(CT$18&gt;=CS$19,$O$21*$B$2))),0)</f>
        <v>0</v>
      </c>
      <c r="CU35" s="294" t="b">
        <f>IF('Hoja De Calculo'!CV13&gt;='Hoja De Calculo'!CU13,IF(CU$18=100,($O$21*CU$18*$B$2)-SUM($I35:CT35),IF(CU$18&gt;CT$19,((CU$18-CT$19+1)*$B$2*$O$21),IF(CU$18&gt;=CT$19,$O$21*$B$2))),0)</f>
        <v>0</v>
      </c>
      <c r="CV35" s="294" t="b">
        <f>IF('Hoja De Calculo'!CW13&gt;='Hoja De Calculo'!CV13,IF(CV$18=100,($O$21*CV$18*$B$2)-SUM($I35:CU35),IF(CV$18&gt;CU$19,((CV$18-CU$19+1)*$B$2*$O$21),IF(CV$18&gt;=CU$19,$O$21*$B$2))),0)</f>
        <v>0</v>
      </c>
      <c r="CW35" s="294" t="b">
        <f>IF('Hoja De Calculo'!CX13&gt;='Hoja De Calculo'!CW13,IF(CW$18=100,($O$21*CW$18*$B$2)-SUM($I35:CV35),IF(CW$18&gt;CV$19,((CW$18-CV$19+1)*$B$2*$O$21),IF(CW$18&gt;=CV$19,$O$21*$B$2))),0)</f>
        <v>0</v>
      </c>
    </row>
    <row r="36" spans="1:101" x14ac:dyDescent="0.3">
      <c r="A36" t="s">
        <v>173</v>
      </c>
      <c r="C36" s="259"/>
      <c r="D36" s="259"/>
      <c r="E36" s="259"/>
      <c r="F36" s="259"/>
      <c r="G36" s="259"/>
      <c r="H36" s="259"/>
      <c r="I36" s="259"/>
      <c r="J36" s="259"/>
      <c r="K36" s="259"/>
      <c r="L36" s="259"/>
      <c r="M36" s="259"/>
      <c r="N36" s="267"/>
      <c r="O36" s="274"/>
      <c r="P36" s="281">
        <f>(P$21*$B$2*(P$19+(IF(P$19=100,0,1))))</f>
        <v>0</v>
      </c>
      <c r="Q36" s="294" t="b">
        <f>IF('Hoja De Calculo'!R13&gt;='Hoja De Calculo'!Q13,IF(Q$18=100,($P$21*Q$18*$B$2)-SUM($I36:P36),IF(Q$18&gt;P$19,((Q$18-P$19+1)*$B$2*$P$21),IF(Q$18&gt;=P$19,$P$21*$B$2))),0)</f>
        <v>0</v>
      </c>
      <c r="R36" s="294" t="b">
        <f>IF('Hoja De Calculo'!S13&gt;='Hoja De Calculo'!R13,IF(R$18=100,($P$21*R$18*$B$2)-SUM($I36:Q36),IF(R$18&gt;Q$19,((R$18-Q$19+1)*$B$2*$P$21),IF(R$18&gt;=Q$19,$P$21*$B$2))),0)</f>
        <v>0</v>
      </c>
      <c r="S36" s="294" t="b">
        <f>IF('Hoja De Calculo'!T13&gt;='Hoja De Calculo'!S13,IF(S$18=100,($P$21*S$18*$B$2)-SUM($I36:R36),IF(S$18&gt;R$19,((S$18-R$19+1)*$B$2*$P$21),IF(S$18&gt;=R$19,$P$21*$B$2))),0)</f>
        <v>0</v>
      </c>
      <c r="T36" s="294" t="b">
        <f>IF('Hoja De Calculo'!U13&gt;='Hoja De Calculo'!T13,IF(T$18=100,($P$21*T$18*$B$2)-SUM($I36:S36),IF(T$18&gt;S$19,((T$18-S$19+1)*$B$2*$P$21),IF(T$18&gt;=S$19,$P$21*$B$2))),0)</f>
        <v>0</v>
      </c>
      <c r="U36" s="294" t="b">
        <f>IF('Hoja De Calculo'!V13&gt;='Hoja De Calculo'!U13,IF(U$18=100,($P$21*U$18*$B$2)-SUM($I36:T36),IF(U$18&gt;T$19,((U$18-T$19+1)*$B$2*$P$21),IF(U$18&gt;=T$19,$P$21*$B$2))),0)</f>
        <v>0</v>
      </c>
      <c r="V36" s="294" t="b">
        <f>IF('Hoja De Calculo'!W13&gt;='Hoja De Calculo'!V13,IF(V$18=100,($P$21*V$18*$B$2)-SUM($I36:U36),IF(V$18&gt;U$19,((V$18-U$19+1)*$B$2*$P$21),IF(V$18&gt;=U$19,$P$21*$B$2))),0)</f>
        <v>0</v>
      </c>
      <c r="W36" s="294" t="b">
        <f>IF('Hoja De Calculo'!X13&gt;='Hoja De Calculo'!W13,IF(W$18=100,($P$21*W$18*$B$2)-SUM($I36:V36),IF(W$18&gt;V$19,((W$18-V$19+1)*$B$2*$P$21),IF(W$18&gt;=V$19,$P$21*$B$2))),0)</f>
        <v>0</v>
      </c>
      <c r="X36" s="294" t="b">
        <f>IF('Hoja De Calculo'!Y13&gt;='Hoja De Calculo'!X13,IF(X$18=100,($P$21*X$18*$B$2)-SUM($I36:W36),IF(X$18&gt;W$19,((X$18-W$19+1)*$B$2*$P$21),IF(X$18&gt;=W$19,$P$21*$B$2))),0)</f>
        <v>0</v>
      </c>
      <c r="Y36" s="294" t="b">
        <f>IF('Hoja De Calculo'!Z13&gt;='Hoja De Calculo'!Y13,IF(Y$18=100,($P$21*Y$18*$B$2)-SUM($I36:X36),IF(Y$18&gt;X$19,((Y$18-X$19+1)*$B$2*$P$21),IF(Y$18&gt;=X$19,$P$21*$B$2))),0)</f>
        <v>0</v>
      </c>
      <c r="Z36" s="294" t="b">
        <f>IF('Hoja De Calculo'!AA13&gt;='Hoja De Calculo'!Z13,IF(Z$18=100,($P$21*Z$18*$B$2)-SUM($I36:Y36),IF(Z$18&gt;Y$19,((Z$18-Y$19+1)*$B$2*$P$21),IF(Z$18&gt;=Y$19,$P$21*$B$2))),0)</f>
        <v>0</v>
      </c>
      <c r="AA36" s="294" t="b">
        <f>IF('Hoja De Calculo'!AB13&gt;='Hoja De Calculo'!AA13,IF(AA$18=100,($P$21*AA$18*$B$2)-SUM($I36:Z36),IF(AA$18&gt;Z$19,((AA$18-Z$19+1)*$B$2*$P$21),IF(AA$18&gt;=Z$19,$P$21*$B$2))),0)</f>
        <v>0</v>
      </c>
      <c r="AB36" s="294" t="b">
        <f>IF('Hoja De Calculo'!AC13&gt;='Hoja De Calculo'!AB13,IF(AB$18=100,($P$21*AB$18*$B$2)-SUM($I36:AA36),IF(AB$18&gt;AA$19,((AB$18-AA$19+1)*$B$2*$P$21),IF(AB$18&gt;=AA$19,$P$21*$B$2))),0)</f>
        <v>0</v>
      </c>
      <c r="AC36" s="294" t="b">
        <f>IF('Hoja De Calculo'!AD13&gt;='Hoja De Calculo'!AC13,IF(AC$18=100,($P$21*AC$18*$B$2)-SUM($I36:AB36),IF(AC$18&gt;AB$19,((AC$18-AB$19+1)*$B$2*$P$21),IF(AC$18&gt;=AB$19,$P$21*$B$2))),0)</f>
        <v>0</v>
      </c>
      <c r="AD36" s="294" t="b">
        <f>IF('Hoja De Calculo'!AE13&gt;='Hoja De Calculo'!AD13,IF(AD$18=100,($P$21*AD$18*$B$2)-SUM($I36:AC36),IF(AD$18&gt;AC$19,((AD$18-AC$19+1)*$B$2*$P$21),IF(AD$18&gt;=AC$19,$P$21*$B$2))),0)</f>
        <v>0</v>
      </c>
      <c r="AE36" s="294" t="b">
        <f>IF('Hoja De Calculo'!AF13&gt;='Hoja De Calculo'!AE13,IF(AE$18=100,($P$21*AE$18*$B$2)-SUM($I36:AD36),IF(AE$18&gt;AD$19,((AE$18-AD$19+1)*$B$2*$P$21),IF(AE$18&gt;=AD$19,$P$21*$B$2))),0)</f>
        <v>0</v>
      </c>
      <c r="AF36" s="294" t="b">
        <f>IF('Hoja De Calculo'!AG13&gt;='Hoja De Calculo'!AF13,IF(AF$18=100,($P$21*AF$18*$B$2)-SUM($I36:AE36),IF(AF$18&gt;AE$19,((AF$18-AE$19+1)*$B$2*$P$21),IF(AF$18&gt;=AE$19,$P$21*$B$2))),0)</f>
        <v>0</v>
      </c>
      <c r="AG36" s="294" t="b">
        <f>IF('Hoja De Calculo'!AH13&gt;='Hoja De Calculo'!AG13,IF(AG$18=100,($P$21*AG$18*$B$2)-SUM($I36:AF36),IF(AG$18&gt;AF$19,((AG$18-AF$19+1)*$B$2*$P$21),IF(AG$18&gt;=AF$19,$P$21*$B$2))),0)</f>
        <v>0</v>
      </c>
      <c r="AH36" s="294" t="b">
        <f>IF('Hoja De Calculo'!AI13&gt;='Hoja De Calculo'!AH13,IF(AH$18=100,($P$21*AH$18*$B$2)-SUM($I36:AG36),IF(AH$18&gt;AG$19,((AH$18-AG$19+1)*$B$2*$P$21),IF(AH$18&gt;=AG$19,$P$21*$B$2))),0)</f>
        <v>0</v>
      </c>
      <c r="AI36" s="294" t="b">
        <f>IF('Hoja De Calculo'!AJ13&gt;='Hoja De Calculo'!AI13,IF(AI$18=100,($P$21*AI$18*$B$2)-SUM($I36:AH36),IF(AI$18&gt;AH$19,((AI$18-AH$19+1)*$B$2*$P$21),IF(AI$18&gt;=AH$19,$P$21*$B$2))),0)</f>
        <v>0</v>
      </c>
      <c r="AJ36" s="294" t="b">
        <f>IF('Hoja De Calculo'!AK13&gt;='Hoja De Calculo'!AJ13,IF(AJ$18=100,($P$21*AJ$18*$B$2)-SUM($I36:AI36),IF(AJ$18&gt;AI$19,((AJ$18-AI$19+1)*$B$2*$P$21),IF(AJ$18&gt;=AI$19,$P$21*$B$2))),0)</f>
        <v>0</v>
      </c>
      <c r="AK36" s="294" t="b">
        <f>IF('Hoja De Calculo'!AL13&gt;='Hoja De Calculo'!AK13,IF(AK$18=100,($P$21*AK$18*$B$2)-SUM($I36:AJ36),IF(AK$18&gt;AJ$19,((AK$18-AJ$19+1)*$B$2*$P$21),IF(AK$18&gt;=AJ$19,$P$21*$B$2))),0)</f>
        <v>0</v>
      </c>
      <c r="AL36" s="294" t="b">
        <f>IF('Hoja De Calculo'!AM13&gt;='Hoja De Calculo'!AL13,IF(AL$18=100,($P$21*AL$18*$B$2)-SUM($I36:AK36),IF(AL$18&gt;AK$19,((AL$18-AK$19+1)*$B$2*$P$21),IF(AL$18&gt;=AK$19,$P$21*$B$2))),0)</f>
        <v>0</v>
      </c>
      <c r="AM36" s="294" t="b">
        <f>IF('Hoja De Calculo'!AN13&gt;='Hoja De Calculo'!AM13,IF(AM$18=100,($P$21*AM$18*$B$2)-SUM($I36:AL36),IF(AM$18&gt;AL$19,((AM$18-AL$19+1)*$B$2*$P$21),IF(AM$18&gt;=AL$19,$P$21*$B$2))),0)</f>
        <v>0</v>
      </c>
      <c r="AN36" s="294" t="b">
        <f>IF('Hoja De Calculo'!AO13&gt;='Hoja De Calculo'!AN13,IF(AN$18=100,($P$21*AN$18*$B$2)-SUM($I36:AM36),IF(AN$18&gt;AM$19,((AN$18-AM$19+1)*$B$2*$P$21),IF(AN$18&gt;=AM$19,$P$21*$B$2))),0)</f>
        <v>0</v>
      </c>
      <c r="AO36" s="294" t="b">
        <f>IF('Hoja De Calculo'!AP13&gt;='Hoja De Calculo'!AO13,IF(AO$18=100,($P$21*AO$18*$B$2)-SUM($I36:AN36),IF(AO$18&gt;AN$19,((AO$18-AN$19+1)*$B$2*$P$21),IF(AO$18&gt;=AN$19,$P$21*$B$2))),0)</f>
        <v>0</v>
      </c>
      <c r="AP36" s="294" t="b">
        <f>IF('Hoja De Calculo'!AQ13&gt;='Hoja De Calculo'!AP13,IF(AP$18=100,($P$21*AP$18*$B$2)-SUM($I36:AO36),IF(AP$18&gt;AO$19,((AP$18-AO$19+1)*$B$2*$P$21),IF(AP$18&gt;=AO$19,$P$21*$B$2))),0)</f>
        <v>0</v>
      </c>
      <c r="AQ36" s="294" t="b">
        <f>IF('Hoja De Calculo'!AR13&gt;='Hoja De Calculo'!AQ13,IF(AQ$18=100,($P$21*AQ$18*$B$2)-SUM($I36:AP36),IF(AQ$18&gt;AP$19,((AQ$18-AP$19+1)*$B$2*$P$21),IF(AQ$18&gt;=AP$19,$P$21*$B$2))),0)</f>
        <v>0</v>
      </c>
      <c r="AR36" s="294" t="b">
        <f>IF('Hoja De Calculo'!AS13&gt;='Hoja De Calculo'!AR13,IF(AR$18=100,($P$21*AR$18*$B$2)-SUM($I36:AQ36),IF(AR$18&gt;AQ$19,((AR$18-AQ$19+1)*$B$2*$P$21),IF(AR$18&gt;=AQ$19,$P$21*$B$2))),0)</f>
        <v>0</v>
      </c>
      <c r="AS36" s="294" t="b">
        <f>IF('Hoja De Calculo'!AT13&gt;='Hoja De Calculo'!AS13,IF(AS$18=100,($P$21*AS$18*$B$2)-SUM($I36:AR36),IF(AS$18&gt;AR$19,((AS$18-AR$19+1)*$B$2*$P$21),IF(AS$18&gt;=AR$19,$P$21*$B$2))),0)</f>
        <v>0</v>
      </c>
      <c r="AT36" s="294" t="b">
        <f>IF('Hoja De Calculo'!AU13&gt;='Hoja De Calculo'!AT13,IF(AT$18=100,($P$21*AT$18*$B$2)-SUM($I36:AS36),IF(AT$18&gt;AS$19,((AT$18-AS$19+1)*$B$2*$P$21),IF(AT$18&gt;=AS$19,$P$21*$B$2))),0)</f>
        <v>0</v>
      </c>
      <c r="AU36" s="294" t="b">
        <f>IF('Hoja De Calculo'!AV13&gt;='Hoja De Calculo'!AU13,IF(AU$18=100,($P$21*AU$18*$B$2)-SUM($I36:AT36),IF(AU$18&gt;AT$19,((AU$18-AT$19+1)*$B$2*$P$21),IF(AU$18&gt;=AT$19,$P$21*$B$2))),0)</f>
        <v>0</v>
      </c>
      <c r="AV36" s="294" t="b">
        <f>IF('Hoja De Calculo'!AW13&gt;='Hoja De Calculo'!AV13,IF(AV$18=100,($P$21*AV$18*$B$2)-SUM($I36:AU36),IF(AV$18&gt;AU$19,((AV$18-AU$19+1)*$B$2*$P$21),IF(AV$18&gt;=AU$19,$P$21*$B$2))),0)</f>
        <v>0</v>
      </c>
      <c r="AW36" s="294" t="b">
        <f>IF('Hoja De Calculo'!AX13&gt;='Hoja De Calculo'!AW13,IF(AW$18=100,($P$21*AW$18*$B$2)-SUM($I36:AV36),IF(AW$18&gt;AV$19,((AW$18-AV$19+1)*$B$2*$P$21),IF(AW$18&gt;=AV$19,$P$21*$B$2))),0)</f>
        <v>0</v>
      </c>
      <c r="AX36" s="294" t="b">
        <f>IF('Hoja De Calculo'!AY13&gt;='Hoja De Calculo'!AX13,IF(AX$18=100,($P$21*AX$18*$B$2)-SUM($I36:AW36),IF(AX$18&gt;AW$19,((AX$18-AW$19+1)*$B$2*$P$21),IF(AX$18&gt;=AW$19,$P$21*$B$2))),0)</f>
        <v>0</v>
      </c>
      <c r="AY36" s="294" t="b">
        <f>IF('Hoja De Calculo'!AZ13&gt;='Hoja De Calculo'!AY13,IF(AY$18=100,($P$21*AY$18*$B$2)-SUM($I36:AX36),IF(AY$18&gt;AX$19,((AY$18-AX$19+1)*$B$2*$P$21),IF(AY$18&gt;=AX$19,$P$21*$B$2))),0)</f>
        <v>0</v>
      </c>
      <c r="AZ36" s="294" t="b">
        <f>IF('Hoja De Calculo'!BA13&gt;='Hoja De Calculo'!AZ13,IF(AZ$18=100,($P$21*AZ$18*$B$2)-SUM($I36:AY36),IF(AZ$18&gt;AY$19,((AZ$18-AY$19+1)*$B$2*$P$21),IF(AZ$18&gt;=AY$19,$P$21*$B$2))),0)</f>
        <v>0</v>
      </c>
      <c r="BA36" s="294" t="b">
        <f>IF('Hoja De Calculo'!BB13&gt;='Hoja De Calculo'!BA13,IF(BA$18=100,($P$21*BA$18*$B$2)-SUM($I36:AZ36),IF(BA$18&gt;AZ$19,((BA$18-AZ$19+1)*$B$2*$P$21),IF(BA$18&gt;=AZ$19,$P$21*$B$2))),0)</f>
        <v>0</v>
      </c>
      <c r="BB36" s="294" t="b">
        <f>IF('Hoja De Calculo'!BC13&gt;='Hoja De Calculo'!BB13,IF(BB$18=100,($P$21*BB$18*$B$2)-SUM($I36:BA36),IF(BB$18&gt;BA$19,((BB$18-BA$19+1)*$B$2*$P$21),IF(BB$18&gt;=BA$19,$P$21*$B$2))),0)</f>
        <v>0</v>
      </c>
      <c r="BC36" s="294" t="b">
        <f>IF('Hoja De Calculo'!BD13&gt;='Hoja De Calculo'!BC13,IF(BC$18=100,($P$21*BC$18*$B$2)-SUM($I36:BB36),IF(BC$18&gt;BB$19,((BC$18-BB$19+1)*$B$2*$P$21),IF(BC$18&gt;=BB$19,$P$21*$B$2))),0)</f>
        <v>0</v>
      </c>
      <c r="BD36" s="294" t="b">
        <f>IF('Hoja De Calculo'!BE13&gt;='Hoja De Calculo'!BD13,IF(BD$18=100,($P$21*BD$18*$B$2)-SUM($I36:BC36),IF(BD$18&gt;BC$19,((BD$18-BC$19+1)*$B$2*$P$21),IF(BD$18&gt;=BC$19,$P$21*$B$2))),0)</f>
        <v>0</v>
      </c>
      <c r="BE36" s="294" t="b">
        <f>IF('Hoja De Calculo'!BF13&gt;='Hoja De Calculo'!BE13,IF(BE$18=100,($P$21*BE$18*$B$2)-SUM($I36:BD36),IF(BE$18&gt;BD$19,((BE$18-BD$19+1)*$B$2*$P$21),IF(BE$18&gt;=BD$19,$P$21*$B$2))),0)</f>
        <v>0</v>
      </c>
      <c r="BF36" s="294" t="b">
        <f>IF('Hoja De Calculo'!BG13&gt;='Hoja De Calculo'!BF13,IF(BF$18=100,($P$21*BF$18*$B$2)-SUM($I36:BE36),IF(BF$18&gt;BE$19,((BF$18-BE$19+1)*$B$2*$P$21),IF(BF$18&gt;=BE$19,$P$21*$B$2))),0)</f>
        <v>0</v>
      </c>
      <c r="BG36" s="294" t="b">
        <f>IF('Hoja De Calculo'!BH13&gt;='Hoja De Calculo'!BG13,IF(BG$18=100,($P$21*BG$18*$B$2)-SUM($I36:BF36),IF(BG$18&gt;BF$19,((BG$18-BF$19+1)*$B$2*$P$21),IF(BG$18&gt;=BF$19,$P$21*$B$2))),0)</f>
        <v>0</v>
      </c>
      <c r="BH36" s="294" t="b">
        <f>IF('Hoja De Calculo'!BI13&gt;='Hoja De Calculo'!BH13,IF(BH$18=100,($P$21*BH$18*$B$2)-SUM($I36:BG36),IF(BH$18&gt;BG$19,((BH$18-BG$19+1)*$B$2*$P$21),IF(BH$18&gt;=BG$19,$P$21*$B$2))),0)</f>
        <v>0</v>
      </c>
      <c r="BI36" s="294" t="b">
        <f>IF('Hoja De Calculo'!BJ13&gt;='Hoja De Calculo'!BI13,IF(BI$18=100,($P$21*BI$18*$B$2)-SUM($I36:BH36),IF(BI$18&gt;BH$19,((BI$18-BH$19+1)*$B$2*$P$21),IF(BI$18&gt;=BH$19,$P$21*$B$2))),0)</f>
        <v>0</v>
      </c>
      <c r="BJ36" s="294" t="b">
        <f>IF('Hoja De Calculo'!BK13&gt;='Hoja De Calculo'!BJ13,IF(BJ$18=100,($P$21*BJ$18*$B$2)-SUM($I36:BI36),IF(BJ$18&gt;BI$19,((BJ$18-BI$19+1)*$B$2*$P$21),IF(BJ$18&gt;=BI$19,$P$21*$B$2))),0)</f>
        <v>0</v>
      </c>
      <c r="BK36" s="294" t="b">
        <f>IF('Hoja De Calculo'!BL13&gt;='Hoja De Calculo'!BK13,IF(BK$18=100,($P$21*BK$18*$B$2)-SUM($I36:BJ36),IF(BK$18&gt;BJ$19,((BK$18-BJ$19+1)*$B$2*$P$21),IF(BK$18&gt;=BJ$19,$P$21*$B$2))),0)</f>
        <v>0</v>
      </c>
      <c r="BL36" s="294" t="b">
        <f>IF('Hoja De Calculo'!BM13&gt;='Hoja De Calculo'!BL13,IF(BL$18=100,($P$21*BL$18*$B$2)-SUM($I36:BK36),IF(BL$18&gt;BK$19,((BL$18-BK$19+1)*$B$2*$P$21),IF(BL$18&gt;=BK$19,$P$21*$B$2))),0)</f>
        <v>0</v>
      </c>
      <c r="BM36" s="294" t="b">
        <f>IF('Hoja De Calculo'!BN13&gt;='Hoja De Calculo'!BM13,IF(BM$18=100,($P$21*BM$18*$B$2)-SUM($I36:BL36),IF(BM$18&gt;BL$19,((BM$18-BL$19+1)*$B$2*$P$21),IF(BM$18&gt;=BL$19,$P$21*$B$2))),0)</f>
        <v>0</v>
      </c>
      <c r="BN36" s="294" t="b">
        <f>IF('Hoja De Calculo'!BO13&gt;='Hoja De Calculo'!BN13,IF(BN$18=100,($P$21*BN$18*$B$2)-SUM($I36:BM36),IF(BN$18&gt;BM$19,((BN$18-BM$19+1)*$B$2*$P$21),IF(BN$18&gt;=BM$19,$P$21*$B$2))),0)</f>
        <v>0</v>
      </c>
      <c r="BO36" s="294" t="b">
        <f>IF('Hoja De Calculo'!BP13&gt;='Hoja De Calculo'!BO13,IF(BO$18=100,($P$21*BO$18*$B$2)-SUM($I36:BN36),IF(BO$18&gt;BN$19,((BO$18-BN$19+1)*$B$2*$P$21),IF(BO$18&gt;=BN$19,$P$21*$B$2))),0)</f>
        <v>0</v>
      </c>
      <c r="BP36" s="294" t="b">
        <f>IF('Hoja De Calculo'!BQ13&gt;='Hoja De Calculo'!BP13,IF(BP$18=100,($P$21*BP$18*$B$2)-SUM($I36:BO36),IF(BP$18&gt;BO$19,((BP$18-BO$19+1)*$B$2*$P$21),IF(BP$18&gt;=BO$19,$P$21*$B$2))),0)</f>
        <v>0</v>
      </c>
      <c r="BQ36" s="294" t="b">
        <f>IF('Hoja De Calculo'!BR13&gt;='Hoja De Calculo'!BQ13,IF(BQ$18=100,($P$21*BQ$18*$B$2)-SUM($I36:BP36),IF(BQ$18&gt;BP$19,((BQ$18-BP$19+1)*$B$2*$P$21),IF(BQ$18&gt;=BP$19,$P$21*$B$2))),0)</f>
        <v>0</v>
      </c>
      <c r="BR36" s="294" t="b">
        <f>IF('Hoja De Calculo'!BS13&gt;='Hoja De Calculo'!BR13,IF(BR$18=100,($P$21*BR$18*$B$2)-SUM($I36:BQ36),IF(BR$18&gt;BQ$19,((BR$18-BQ$19+1)*$B$2*$P$21),IF(BR$18&gt;=BQ$19,$P$21*$B$2))),0)</f>
        <v>0</v>
      </c>
      <c r="BS36" s="294" t="b">
        <f>IF('Hoja De Calculo'!BT13&gt;='Hoja De Calculo'!BS13,IF(BS$18=100,($P$21*BS$18*$B$2)-SUM($I36:BR36),IF(BS$18&gt;BR$19,((BS$18-BR$19+1)*$B$2*$P$21),IF(BS$18&gt;=BR$19,$P$21*$B$2))),0)</f>
        <v>0</v>
      </c>
      <c r="BT36" s="294" t="b">
        <f>IF('Hoja De Calculo'!BU13&gt;='Hoja De Calculo'!BT13,IF(BT$18=100,($P$21*BT$18*$B$2)-SUM($I36:BS36),IF(BT$18&gt;BS$19,((BT$18-BS$19+1)*$B$2*$P$21),IF(BT$18&gt;=BS$19,$P$21*$B$2))),0)</f>
        <v>0</v>
      </c>
      <c r="BU36" s="294" t="b">
        <f>IF('Hoja De Calculo'!BV13&gt;='Hoja De Calculo'!BU13,IF(BU$18=100,($P$21*BU$18*$B$2)-SUM($I36:BT36),IF(BU$18&gt;BT$19,((BU$18-BT$19+1)*$B$2*$P$21),IF(BU$18&gt;=BT$19,$P$21*$B$2))),0)</f>
        <v>0</v>
      </c>
      <c r="BV36" s="294" t="b">
        <f>IF('Hoja De Calculo'!BW13&gt;='Hoja De Calculo'!BV13,IF(BV$18=100,($P$21*BV$18*$B$2)-SUM($I36:BU36),IF(BV$18&gt;BU$19,((BV$18-BU$19+1)*$B$2*$P$21),IF(BV$18&gt;=BU$19,$P$21*$B$2))),0)</f>
        <v>0</v>
      </c>
      <c r="BW36" s="294" t="b">
        <f>IF('Hoja De Calculo'!BX13&gt;='Hoja De Calculo'!BW13,IF(BW$18=100,($P$21*BW$18*$B$2)-SUM($I36:BV36),IF(BW$18&gt;BV$19,((BW$18-BV$19+1)*$B$2*$P$21),IF(BW$18&gt;=BV$19,$P$21*$B$2))),0)</f>
        <v>0</v>
      </c>
      <c r="BX36" s="294" t="b">
        <f>IF('Hoja De Calculo'!BY13&gt;='Hoja De Calculo'!BX13,IF(BX$18=100,($P$21*BX$18*$B$2)-SUM($I36:BW36),IF(BX$18&gt;BW$19,((BX$18-BW$19+1)*$B$2*$P$21),IF(BX$18&gt;=BW$19,$P$21*$B$2))),0)</f>
        <v>0</v>
      </c>
      <c r="BY36" s="294" t="b">
        <f>IF('Hoja De Calculo'!BZ13&gt;='Hoja De Calculo'!BY13,IF(BY$18=100,($P$21*BY$18*$B$2)-SUM($I36:BX36),IF(BY$18&gt;BX$19,((BY$18-BX$19+1)*$B$2*$P$21),IF(BY$18&gt;=BX$19,$P$21*$B$2))),0)</f>
        <v>0</v>
      </c>
      <c r="BZ36" s="294" t="b">
        <f>IF('Hoja De Calculo'!CA13&gt;='Hoja De Calculo'!BZ13,IF(BZ$18=100,($P$21*BZ$18*$B$2)-SUM($I36:BY36),IF(BZ$18&gt;BY$19,((BZ$18-BY$19+1)*$B$2*$P$21),IF(BZ$18&gt;=BY$19,$P$21*$B$2))),0)</f>
        <v>0</v>
      </c>
      <c r="CA36" s="294" t="b">
        <f>IF('Hoja De Calculo'!CB13&gt;='Hoja De Calculo'!CA13,IF(CA$18=100,($P$21*CA$18*$B$2)-SUM($I36:BZ36),IF(CA$18&gt;BZ$19,((CA$18-BZ$19+1)*$B$2*$P$21),IF(CA$18&gt;=BZ$19,$P$21*$B$2))),0)</f>
        <v>0</v>
      </c>
      <c r="CB36" s="294" t="b">
        <f>IF('Hoja De Calculo'!CC13&gt;='Hoja De Calculo'!CB13,IF(CB$18=100,($P$21*CB$18*$B$2)-SUM($I36:CA36),IF(CB$18&gt;CA$19,((CB$18-CA$19+1)*$B$2*$P$21),IF(CB$18&gt;=CA$19,$P$21*$B$2))),0)</f>
        <v>0</v>
      </c>
      <c r="CC36" s="294" t="b">
        <f>IF('Hoja De Calculo'!CD13&gt;='Hoja De Calculo'!CC13,IF(CC$18=100,($P$21*CC$18*$B$2)-SUM($I36:CB36),IF(CC$18&gt;CB$19,((CC$18-CB$19+1)*$B$2*$P$21),IF(CC$18&gt;=CB$19,$P$21*$B$2))),0)</f>
        <v>0</v>
      </c>
      <c r="CD36" s="294" t="b">
        <f>IF('Hoja De Calculo'!CE13&gt;='Hoja De Calculo'!CD13,IF(CD$18=100,($P$21*CD$18*$B$2)-SUM($I36:CC36),IF(CD$18&gt;CC$19,((CD$18-CC$19+1)*$B$2*$P$21),IF(CD$18&gt;=CC$19,$P$21*$B$2))),0)</f>
        <v>0</v>
      </c>
      <c r="CE36" s="294" t="b">
        <f>IF('Hoja De Calculo'!CF13&gt;='Hoja De Calculo'!CE13,IF(CE$18=100,($P$21*CE$18*$B$2)-SUM($I36:CD36),IF(CE$18&gt;CD$19,((CE$18-CD$19+1)*$B$2*$P$21),IF(CE$18&gt;=CD$19,$P$21*$B$2))),0)</f>
        <v>0</v>
      </c>
      <c r="CF36" s="294" t="b">
        <f>IF('Hoja De Calculo'!CG13&gt;='Hoja De Calculo'!CF13,IF(CF$18=100,($P$21*CF$18*$B$2)-SUM($I36:CE36),IF(CF$18&gt;CE$19,((CF$18-CE$19+1)*$B$2*$P$21),IF(CF$18&gt;=CE$19,$P$21*$B$2))),0)</f>
        <v>0</v>
      </c>
      <c r="CG36" s="294" t="b">
        <f>IF('Hoja De Calculo'!CH13&gt;='Hoja De Calculo'!CG13,IF(CG$18=100,($P$21*CG$18*$B$2)-SUM($I36:CF36),IF(CG$18&gt;CF$19,((CG$18-CF$19+1)*$B$2*$P$21),IF(CG$18&gt;=CF$19,$P$21*$B$2))),0)</f>
        <v>0</v>
      </c>
      <c r="CH36" s="294" t="b">
        <f>IF('Hoja De Calculo'!CI13&gt;='Hoja De Calculo'!CH13,IF(CH$18=100,($P$21*CH$18*$B$2)-SUM($I36:CG36),IF(CH$18&gt;CG$19,((CH$18-CG$19+1)*$B$2*$P$21),IF(CH$18&gt;=CG$19,$P$21*$B$2))),0)</f>
        <v>0</v>
      </c>
      <c r="CI36" s="294" t="b">
        <f>IF('Hoja De Calculo'!CJ13&gt;='Hoja De Calculo'!CI13,IF(CI$18=100,($P$21*CI$18*$B$2)-SUM($I36:CH36),IF(CI$18&gt;CH$19,((CI$18-CH$19+1)*$B$2*$P$21),IF(CI$18&gt;=CH$19,$P$21*$B$2))),0)</f>
        <v>0</v>
      </c>
      <c r="CJ36" s="294" t="b">
        <f>IF('Hoja De Calculo'!CK13&gt;='Hoja De Calculo'!CJ13,IF(CJ$18=100,($P$21*CJ$18*$B$2)-SUM($I36:CI36),IF(CJ$18&gt;CI$19,((CJ$18-CI$19+1)*$B$2*$P$21),IF(CJ$18&gt;=CI$19,$P$21*$B$2))),0)</f>
        <v>0</v>
      </c>
      <c r="CK36" s="294" t="b">
        <f>IF('Hoja De Calculo'!CL13&gt;='Hoja De Calculo'!CK13,IF(CK$18=100,($P$21*CK$18*$B$2)-SUM($I36:CJ36),IF(CK$18&gt;CJ$19,((CK$18-CJ$19+1)*$B$2*$P$21),IF(CK$18&gt;=CJ$19,$P$21*$B$2))),0)</f>
        <v>0</v>
      </c>
      <c r="CL36" s="294" t="b">
        <f>IF('Hoja De Calculo'!CM13&gt;='Hoja De Calculo'!CL13,IF(CL$18=100,($P$21*CL$18*$B$2)-SUM($I36:CK36),IF(CL$18&gt;CK$19,((CL$18-CK$19+1)*$B$2*$P$21),IF(CL$18&gt;=CK$19,$P$21*$B$2))),0)</f>
        <v>0</v>
      </c>
      <c r="CM36" s="294" t="b">
        <f>IF('Hoja De Calculo'!CN13&gt;='Hoja De Calculo'!CM13,IF(CM$18=100,($P$21*CM$18*$B$2)-SUM($I36:CL36),IF(CM$18&gt;CL$19,((CM$18-CL$19+1)*$B$2*$P$21),IF(CM$18&gt;=CL$19,$P$21*$B$2))),0)</f>
        <v>0</v>
      </c>
      <c r="CN36" s="294" t="b">
        <f>IF('Hoja De Calculo'!CO13&gt;='Hoja De Calculo'!CN13,IF(CN$18=100,($P$21*CN$18*$B$2)-SUM($I36:CM36),IF(CN$18&gt;CM$19,((CN$18-CM$19+1)*$B$2*$P$21),IF(CN$18&gt;=CM$19,$P$21*$B$2))),0)</f>
        <v>0</v>
      </c>
      <c r="CO36" s="294" t="b">
        <f>IF('Hoja De Calculo'!CP13&gt;='Hoja De Calculo'!CO13,IF(CO$18=100,($P$21*CO$18*$B$2)-SUM($I36:CN36),IF(CO$18&gt;CN$19,((CO$18-CN$19+1)*$B$2*$P$21),IF(CO$18&gt;=CN$19,$P$21*$B$2))),0)</f>
        <v>0</v>
      </c>
      <c r="CP36" s="294" t="b">
        <f>IF('Hoja De Calculo'!CQ13&gt;='Hoja De Calculo'!CP13,IF(CP$18=100,($P$21*CP$18*$B$2)-SUM($I36:CO36),IF(CP$18&gt;CO$19,((CP$18-CO$19+1)*$B$2*$P$21),IF(CP$18&gt;=CO$19,$P$21*$B$2))),0)</f>
        <v>0</v>
      </c>
      <c r="CQ36" s="294" t="b">
        <f>IF('Hoja De Calculo'!CR13&gt;='Hoja De Calculo'!CQ13,IF(CQ$18=100,($P$21*CQ$18*$B$2)-SUM($I36:CP36),IF(CQ$18&gt;CP$19,((CQ$18-CP$19+1)*$B$2*$P$21),IF(CQ$18&gt;=CP$19,$P$21*$B$2))),0)</f>
        <v>0</v>
      </c>
      <c r="CR36" s="294" t="b">
        <f>IF('Hoja De Calculo'!CS13&gt;='Hoja De Calculo'!CR13,IF(CR$18=100,($P$21*CR$18*$B$2)-SUM($I36:CQ36),IF(CR$18&gt;CQ$19,((CR$18-CQ$19+1)*$B$2*$P$21),IF(CR$18&gt;=CQ$19,$P$21*$B$2))),0)</f>
        <v>0</v>
      </c>
      <c r="CS36" s="294" t="b">
        <f>IF('Hoja De Calculo'!CT13&gt;='Hoja De Calculo'!CS13,IF(CS$18=100,($P$21*CS$18*$B$2)-SUM($I36:CR36),IF(CS$18&gt;CR$19,((CS$18-CR$19+1)*$B$2*$P$21),IF(CS$18&gt;=CR$19,$P$21*$B$2))),0)</f>
        <v>0</v>
      </c>
      <c r="CT36" s="294" t="b">
        <f>IF('Hoja De Calculo'!CU13&gt;='Hoja De Calculo'!CT13,IF(CT$18=100,($P$21*CT$18*$B$2)-SUM($I36:CS36),IF(CT$18&gt;CS$19,((CT$18-CS$19+1)*$B$2*$P$21),IF(CT$18&gt;=CS$19,$P$21*$B$2))),0)</f>
        <v>0</v>
      </c>
      <c r="CU36" s="294" t="b">
        <f>IF('Hoja De Calculo'!CV13&gt;='Hoja De Calculo'!CU13,IF(CU$18=100,($P$21*CU$18*$B$2)-SUM($I36:CT36),IF(CU$18&gt;CT$19,((CU$18-CT$19+1)*$B$2*$P$21),IF(CU$18&gt;=CT$19,$P$21*$B$2))),0)</f>
        <v>0</v>
      </c>
      <c r="CV36" s="294" t="b">
        <f>IF('Hoja De Calculo'!CW13&gt;='Hoja De Calculo'!CV13,IF(CV$18=100,($P$21*CV$18*$B$2)-SUM($I36:CU36),IF(CV$18&gt;CU$19,((CV$18-CU$19+1)*$B$2*$P$21),IF(CV$18&gt;=CU$19,$P$21*$B$2))),0)</f>
        <v>0</v>
      </c>
      <c r="CW36" s="294" t="b">
        <f>IF('Hoja De Calculo'!CX13&gt;='Hoja De Calculo'!CW13,IF(CW$18=100,($P$21*CW$18*$B$2)-SUM($I36:CV36),IF(CW$18&gt;CV$19,((CW$18-CV$19+1)*$B$2*$P$21),IF(CW$18&gt;=CV$19,$P$21*$B$2))),0)</f>
        <v>0</v>
      </c>
    </row>
    <row r="37" spans="1:101" x14ac:dyDescent="0.3">
      <c r="A37" t="s">
        <v>174</v>
      </c>
      <c r="C37" s="259"/>
      <c r="D37" s="259"/>
      <c r="E37" s="259"/>
      <c r="F37" s="259"/>
      <c r="G37" s="259"/>
      <c r="H37" s="259"/>
      <c r="I37" s="259"/>
      <c r="J37" s="259"/>
      <c r="K37" s="259"/>
      <c r="L37" s="259"/>
      <c r="M37" s="259"/>
      <c r="N37" s="267"/>
      <c r="O37" s="274"/>
      <c r="P37" s="274"/>
      <c r="Q37" s="281">
        <f>(Q$21*$B$2*(Q$19+(IF(Q$19=100,0,1))))</f>
        <v>0</v>
      </c>
      <c r="R37" s="294" t="b">
        <f>IF('Hoja De Calculo'!S13&gt;='Hoja De Calculo'!R13,IF(R$18=100,($Q$21*R$18*$B$2)-SUM($I37:Q37),IF(R$18&gt;Q$19,((R$18-Q$19+1)*$B$2*$Q$21),IF(R$18&gt;=Q$19,$Q$21*$B$2))),0)</f>
        <v>0</v>
      </c>
      <c r="S37" s="294" t="b">
        <f>IF('Hoja De Calculo'!T13&gt;='Hoja De Calculo'!S13,IF(S$18=100,($Q$21*S$18*$B$2)-SUM($I37:R37),IF(S$18&gt;R$19,((S$18-R$19+1)*$B$2*$Q$21),IF(S$18&gt;=R$19,$Q$21*$B$2))),0)</f>
        <v>0</v>
      </c>
      <c r="T37" s="294" t="b">
        <f>IF('Hoja De Calculo'!U13&gt;='Hoja De Calculo'!T13,IF(T$18=100,($Q$21*T$18*$B$2)-SUM($I37:S37),IF(T$18&gt;S$19,((T$18-S$19+1)*$B$2*$Q$21),IF(T$18&gt;=S$19,$Q$21*$B$2))),0)</f>
        <v>0</v>
      </c>
      <c r="U37" s="294" t="b">
        <f>IF('Hoja De Calculo'!V13&gt;='Hoja De Calculo'!U13,IF(U$18=100,($Q$21*U$18*$B$2)-SUM($I37:T37),IF(U$18&gt;T$19,((U$18-T$19+1)*$B$2*$Q$21),IF(U$18&gt;=T$19,$Q$21*$B$2))),0)</f>
        <v>0</v>
      </c>
      <c r="V37" s="294" t="b">
        <f>IF('Hoja De Calculo'!W13&gt;='Hoja De Calculo'!V13,IF(V$18=100,($Q$21*V$18*$B$2)-SUM($I37:U37),IF(V$18&gt;U$19,((V$18-U$19+1)*$B$2*$Q$21),IF(V$18&gt;=U$19,$Q$21*$B$2))),0)</f>
        <v>0</v>
      </c>
      <c r="W37" s="294" t="b">
        <f>IF('Hoja De Calculo'!X13&gt;='Hoja De Calculo'!W13,IF(W$18=100,($Q$21*W$18*$B$2)-SUM($I37:V37),IF(W$18&gt;V$19,((W$18-V$19+1)*$B$2*$Q$21),IF(W$18&gt;=V$19,$Q$21*$B$2))),0)</f>
        <v>0</v>
      </c>
      <c r="X37" s="294" t="b">
        <f>IF('Hoja De Calculo'!Y13&gt;='Hoja De Calculo'!X13,IF(X$18=100,($Q$21*X$18*$B$2)-SUM($I37:W37),IF(X$18&gt;W$19,((X$18-W$19+1)*$B$2*$Q$21),IF(X$18&gt;=W$19,$Q$21*$B$2))),0)</f>
        <v>0</v>
      </c>
      <c r="Y37" s="294" t="b">
        <f>IF('Hoja De Calculo'!Z13&gt;='Hoja De Calculo'!Y13,IF(Y$18=100,($Q$21*Y$18*$B$2)-SUM($I37:X37),IF(Y$18&gt;X$19,((Y$18-X$19+1)*$B$2*$Q$21),IF(Y$18&gt;=X$19,$Q$21*$B$2))),0)</f>
        <v>0</v>
      </c>
      <c r="Z37" s="294" t="b">
        <f>IF('Hoja De Calculo'!AA13&gt;='Hoja De Calculo'!Z13,IF(Z$18=100,($Q$21*Z$18*$B$2)-SUM($I37:Y37),IF(Z$18&gt;Y$19,((Z$18-Y$19+1)*$B$2*$Q$21),IF(Z$18&gt;=Y$19,$Q$21*$B$2))),0)</f>
        <v>0</v>
      </c>
      <c r="AA37" s="294" t="b">
        <f>IF('Hoja De Calculo'!AB13&gt;='Hoja De Calculo'!AA13,IF(AA$18=100,($Q$21*AA$18*$B$2)-SUM($I37:Z37),IF(AA$18&gt;Z$19,((AA$18-Z$19+1)*$B$2*$Q$21),IF(AA$18&gt;=Z$19,$Q$21*$B$2))),0)</f>
        <v>0</v>
      </c>
      <c r="AB37" s="294" t="b">
        <f>IF('Hoja De Calculo'!AC13&gt;='Hoja De Calculo'!AB13,IF(AB$18=100,($Q$21*AB$18*$B$2)-SUM($I37:AA37),IF(AB$18&gt;AA$19,((AB$18-AA$19+1)*$B$2*$Q$21),IF(AB$18&gt;=AA$19,$Q$21*$B$2))),0)</f>
        <v>0</v>
      </c>
      <c r="AC37" s="294" t="b">
        <f>IF('Hoja De Calculo'!AD13&gt;='Hoja De Calculo'!AC13,IF(AC$18=100,($Q$21*AC$18*$B$2)-SUM($I37:AB37),IF(AC$18&gt;AB$19,((AC$18-AB$19+1)*$B$2*$Q$21),IF(AC$18&gt;=AB$19,$Q$21*$B$2))),0)</f>
        <v>0</v>
      </c>
      <c r="AD37" s="294" t="b">
        <f>IF('Hoja De Calculo'!AE13&gt;='Hoja De Calculo'!AD13,IF(AD$18=100,($Q$21*AD$18*$B$2)-SUM($I37:AC37),IF(AD$18&gt;AC$19,((AD$18-AC$19+1)*$B$2*$Q$21),IF(AD$18&gt;=AC$19,$Q$21*$B$2))),0)</f>
        <v>0</v>
      </c>
      <c r="AE37" s="294" t="b">
        <f>IF('Hoja De Calculo'!AF13&gt;='Hoja De Calculo'!AE13,IF(AE$18=100,($Q$21*AE$18*$B$2)-SUM($I37:AD37),IF(AE$18&gt;AD$19,((AE$18-AD$19+1)*$B$2*$Q$21),IF(AE$18&gt;=AD$19,$Q$21*$B$2))),0)</f>
        <v>0</v>
      </c>
      <c r="AF37" s="294" t="b">
        <f>IF('Hoja De Calculo'!AG13&gt;='Hoja De Calculo'!AF13,IF(AF$18=100,($Q$21*AF$18*$B$2)-SUM($I37:AE37),IF(AF$18&gt;AE$19,((AF$18-AE$19+1)*$B$2*$Q$21),IF(AF$18&gt;=AE$19,$Q$21*$B$2))),0)</f>
        <v>0</v>
      </c>
      <c r="AG37" s="294" t="b">
        <f>IF('Hoja De Calculo'!AH13&gt;='Hoja De Calculo'!AG13,IF(AG$18=100,($Q$21*AG$18*$B$2)-SUM($I37:AF37),IF(AG$18&gt;AF$19,((AG$18-AF$19+1)*$B$2*$Q$21),IF(AG$18&gt;=AF$19,$Q$21*$B$2))),0)</f>
        <v>0</v>
      </c>
      <c r="AH37" s="294" t="b">
        <f>IF('Hoja De Calculo'!AI13&gt;='Hoja De Calculo'!AH13,IF(AH$18=100,($Q$21*AH$18*$B$2)-SUM($I37:AG37),IF(AH$18&gt;AG$19,((AH$18-AG$19+1)*$B$2*$Q$21),IF(AH$18&gt;=AG$19,$Q$21*$B$2))),0)</f>
        <v>0</v>
      </c>
      <c r="AI37" s="294" t="b">
        <f>IF('Hoja De Calculo'!AJ13&gt;='Hoja De Calculo'!AI13,IF(AI$18=100,($Q$21*AI$18*$B$2)-SUM($I37:AH37),IF(AI$18&gt;AH$19,((AI$18-AH$19+1)*$B$2*$Q$21),IF(AI$18&gt;=AH$19,$Q$21*$B$2))),0)</f>
        <v>0</v>
      </c>
      <c r="AJ37" s="294" t="b">
        <f>IF('Hoja De Calculo'!AK13&gt;='Hoja De Calculo'!AJ13,IF(AJ$18=100,($Q$21*AJ$18*$B$2)-SUM($I37:AI37),IF(AJ$18&gt;AI$19,((AJ$18-AI$19+1)*$B$2*$Q$21),IF(AJ$18&gt;=AI$19,$Q$21*$B$2))),0)</f>
        <v>0</v>
      </c>
      <c r="AK37" s="294" t="b">
        <f>IF('Hoja De Calculo'!AL13&gt;='Hoja De Calculo'!AK13,IF(AK$18=100,($Q$21*AK$18*$B$2)-SUM($I37:AJ37),IF(AK$18&gt;AJ$19,((AK$18-AJ$19+1)*$B$2*$Q$21),IF(AK$18&gt;=AJ$19,$Q$21*$B$2))),0)</f>
        <v>0</v>
      </c>
      <c r="AL37" s="294" t="b">
        <f>IF('Hoja De Calculo'!AM13&gt;='Hoja De Calculo'!AL13,IF(AL$18=100,($Q$21*AL$18*$B$2)-SUM($I37:AK37),IF(AL$18&gt;AK$19,((AL$18-AK$19+1)*$B$2*$Q$21),IF(AL$18&gt;=AK$19,$Q$21*$B$2))),0)</f>
        <v>0</v>
      </c>
      <c r="AM37" s="294" t="b">
        <f>IF('Hoja De Calculo'!AN13&gt;='Hoja De Calculo'!AM13,IF(AM$18=100,($Q$21*AM$18*$B$2)-SUM($I37:AL37),IF(AM$18&gt;AL$19,((AM$18-AL$19+1)*$B$2*$Q$21),IF(AM$18&gt;=AL$19,$Q$21*$B$2))),0)</f>
        <v>0</v>
      </c>
      <c r="AN37" s="294" t="b">
        <f>IF('Hoja De Calculo'!AO13&gt;='Hoja De Calculo'!AN13,IF(AN$18=100,($Q$21*AN$18*$B$2)-SUM($I37:AM37),IF(AN$18&gt;AM$19,((AN$18-AM$19+1)*$B$2*$Q$21),IF(AN$18&gt;=AM$19,$Q$21*$B$2))),0)</f>
        <v>0</v>
      </c>
      <c r="AO37" s="294" t="b">
        <f>IF('Hoja De Calculo'!AP13&gt;='Hoja De Calculo'!AO13,IF(AO$18=100,($Q$21*AO$18*$B$2)-SUM($I37:AN37),IF(AO$18&gt;AN$19,((AO$18-AN$19+1)*$B$2*$Q$21),IF(AO$18&gt;=AN$19,$Q$21*$B$2))),0)</f>
        <v>0</v>
      </c>
      <c r="AP37" s="294" t="b">
        <f>IF('Hoja De Calculo'!AQ13&gt;='Hoja De Calculo'!AP13,IF(AP$18=100,($Q$21*AP$18*$B$2)-SUM($I37:AO37),IF(AP$18&gt;AO$19,((AP$18-AO$19+1)*$B$2*$Q$21),IF(AP$18&gt;=AO$19,$Q$21*$B$2))),0)</f>
        <v>0</v>
      </c>
      <c r="AQ37" s="294" t="b">
        <f>IF('Hoja De Calculo'!AR13&gt;='Hoja De Calculo'!AQ13,IF(AQ$18=100,($Q$21*AQ$18*$B$2)-SUM($I37:AP37),IF(AQ$18&gt;AP$19,((AQ$18-AP$19+1)*$B$2*$Q$21),IF(AQ$18&gt;=AP$19,$Q$21*$B$2))),0)</f>
        <v>0</v>
      </c>
      <c r="AR37" s="294" t="b">
        <f>IF('Hoja De Calculo'!AS13&gt;='Hoja De Calculo'!AR13,IF(AR$18=100,($Q$21*AR$18*$B$2)-SUM($I37:AQ37),IF(AR$18&gt;AQ$19,((AR$18-AQ$19+1)*$B$2*$Q$21),IF(AR$18&gt;=AQ$19,$Q$21*$B$2))),0)</f>
        <v>0</v>
      </c>
      <c r="AS37" s="294" t="b">
        <f>IF('Hoja De Calculo'!AT13&gt;='Hoja De Calculo'!AS13,IF(AS$18=100,($Q$21*AS$18*$B$2)-SUM($I37:AR37),IF(AS$18&gt;AR$19,((AS$18-AR$19+1)*$B$2*$Q$21),IF(AS$18&gt;=AR$19,$Q$21*$B$2))),0)</f>
        <v>0</v>
      </c>
      <c r="AT37" s="294" t="b">
        <f>IF('Hoja De Calculo'!AU13&gt;='Hoja De Calculo'!AT13,IF(AT$18=100,($Q$21*AT$18*$B$2)-SUM($I37:AS37),IF(AT$18&gt;AS$19,((AT$18-AS$19+1)*$B$2*$Q$21),IF(AT$18&gt;=AS$19,$Q$21*$B$2))),0)</f>
        <v>0</v>
      </c>
      <c r="AU37" s="294" t="b">
        <f>IF('Hoja De Calculo'!AV13&gt;='Hoja De Calculo'!AU13,IF(AU$18=100,($Q$21*AU$18*$B$2)-SUM($I37:AT37),IF(AU$18&gt;AT$19,((AU$18-AT$19+1)*$B$2*$Q$21),IF(AU$18&gt;=AT$19,$Q$21*$B$2))),0)</f>
        <v>0</v>
      </c>
      <c r="AV37" s="294" t="b">
        <f>IF('Hoja De Calculo'!AW13&gt;='Hoja De Calculo'!AV13,IF(AV$18=100,($Q$21*AV$18*$B$2)-SUM($I37:AU37),IF(AV$18&gt;AU$19,((AV$18-AU$19+1)*$B$2*$Q$21),IF(AV$18&gt;=AU$19,$Q$21*$B$2))),0)</f>
        <v>0</v>
      </c>
      <c r="AW37" s="294" t="b">
        <f>IF('Hoja De Calculo'!AX13&gt;='Hoja De Calculo'!AW13,IF(AW$18=100,($Q$21*AW$18*$B$2)-SUM($I37:AV37),IF(AW$18&gt;AV$19,((AW$18-AV$19+1)*$B$2*$Q$21),IF(AW$18&gt;=AV$19,$Q$21*$B$2))),0)</f>
        <v>0</v>
      </c>
      <c r="AX37" s="294" t="b">
        <f>IF('Hoja De Calculo'!AY13&gt;='Hoja De Calculo'!AX13,IF(AX$18=100,($Q$21*AX$18*$B$2)-SUM($I37:AW37),IF(AX$18&gt;AW$19,((AX$18-AW$19+1)*$B$2*$Q$21),IF(AX$18&gt;=AW$19,$Q$21*$B$2))),0)</f>
        <v>0</v>
      </c>
      <c r="AY37" s="294" t="b">
        <f>IF('Hoja De Calculo'!AZ13&gt;='Hoja De Calculo'!AY13,IF(AY$18=100,($Q$21*AY$18*$B$2)-SUM($I37:AX37),IF(AY$18&gt;AX$19,((AY$18-AX$19+1)*$B$2*$Q$21),IF(AY$18&gt;=AX$19,$Q$21*$B$2))),0)</f>
        <v>0</v>
      </c>
      <c r="AZ37" s="294" t="b">
        <f>IF('Hoja De Calculo'!BA13&gt;='Hoja De Calculo'!AZ13,IF(AZ$18=100,($Q$21*AZ$18*$B$2)-SUM($I37:AY37),IF(AZ$18&gt;AY$19,((AZ$18-AY$19+1)*$B$2*$Q$21),IF(AZ$18&gt;=AY$19,$Q$21*$B$2))),0)</f>
        <v>0</v>
      </c>
      <c r="BA37" s="294" t="b">
        <f>IF('Hoja De Calculo'!BB13&gt;='Hoja De Calculo'!BA13,IF(BA$18=100,($Q$21*BA$18*$B$2)-SUM($I37:AZ37),IF(BA$18&gt;AZ$19,((BA$18-AZ$19+1)*$B$2*$Q$21),IF(BA$18&gt;=AZ$19,$Q$21*$B$2))),0)</f>
        <v>0</v>
      </c>
      <c r="BB37" s="294" t="b">
        <f>IF('Hoja De Calculo'!BC13&gt;='Hoja De Calculo'!BB13,IF(BB$18=100,($Q$21*BB$18*$B$2)-SUM($I37:BA37),IF(BB$18&gt;BA$19,((BB$18-BA$19+1)*$B$2*$Q$21),IF(BB$18&gt;=BA$19,$Q$21*$B$2))),0)</f>
        <v>0</v>
      </c>
      <c r="BC37" s="294" t="b">
        <f>IF('Hoja De Calculo'!BD13&gt;='Hoja De Calculo'!BC13,IF(BC$18=100,($Q$21*BC$18*$B$2)-SUM($I37:BB37),IF(BC$18&gt;BB$19,((BC$18-BB$19+1)*$B$2*$Q$21),IF(BC$18&gt;=BB$19,$Q$21*$B$2))),0)</f>
        <v>0</v>
      </c>
      <c r="BD37" s="294" t="b">
        <f>IF('Hoja De Calculo'!BE13&gt;='Hoja De Calculo'!BD13,IF(BD$18=100,($Q$21*BD$18*$B$2)-SUM($I37:BC37),IF(BD$18&gt;BC$19,((BD$18-BC$19+1)*$B$2*$Q$21),IF(BD$18&gt;=BC$19,$Q$21*$B$2))),0)</f>
        <v>0</v>
      </c>
      <c r="BE37" s="294" t="b">
        <f>IF('Hoja De Calculo'!BF13&gt;='Hoja De Calculo'!BE13,IF(BE$18=100,($Q$21*BE$18*$B$2)-SUM($I37:BD37),IF(BE$18&gt;BD$19,((BE$18-BD$19+1)*$B$2*$Q$21),IF(BE$18&gt;=BD$19,$Q$21*$B$2))),0)</f>
        <v>0</v>
      </c>
      <c r="BF37" s="294" t="b">
        <f>IF('Hoja De Calculo'!BG13&gt;='Hoja De Calculo'!BF13,IF(BF$18=100,($Q$21*BF$18*$B$2)-SUM($I37:BE37),IF(BF$18&gt;BE$19,((BF$18-BE$19+1)*$B$2*$Q$21),IF(BF$18&gt;=BE$19,$Q$21*$B$2))),0)</f>
        <v>0</v>
      </c>
      <c r="BG37" s="294" t="b">
        <f>IF('Hoja De Calculo'!BH13&gt;='Hoja De Calculo'!BG13,IF(BG$18=100,($Q$21*BG$18*$B$2)-SUM($I37:BF37),IF(BG$18&gt;BF$19,((BG$18-BF$19+1)*$B$2*$Q$21),IF(BG$18&gt;=BF$19,$Q$21*$B$2))),0)</f>
        <v>0</v>
      </c>
      <c r="BH37" s="294" t="b">
        <f>IF('Hoja De Calculo'!BI13&gt;='Hoja De Calculo'!BH13,IF(BH$18=100,($Q$21*BH$18*$B$2)-SUM($I37:BG37),IF(BH$18&gt;BG$19,((BH$18-BG$19+1)*$B$2*$Q$21),IF(BH$18&gt;=BG$19,$Q$21*$B$2))),0)</f>
        <v>0</v>
      </c>
      <c r="BI37" s="294" t="b">
        <f>IF('Hoja De Calculo'!BJ13&gt;='Hoja De Calculo'!BI13,IF(BI$18=100,($Q$21*BI$18*$B$2)-SUM($I37:BH37),IF(BI$18&gt;BH$19,((BI$18-BH$19+1)*$B$2*$Q$21),IF(BI$18&gt;=BH$19,$Q$21*$B$2))),0)</f>
        <v>0</v>
      </c>
      <c r="BJ37" s="294" t="b">
        <f>IF('Hoja De Calculo'!BK13&gt;='Hoja De Calculo'!BJ13,IF(BJ$18=100,($Q$21*BJ$18*$B$2)-SUM($I37:BI37),IF(BJ$18&gt;BI$19,((BJ$18-BI$19+1)*$B$2*$Q$21),IF(BJ$18&gt;=BI$19,$Q$21*$B$2))),0)</f>
        <v>0</v>
      </c>
      <c r="BK37" s="294" t="b">
        <f>IF('Hoja De Calculo'!BL13&gt;='Hoja De Calculo'!BK13,IF(BK$18=100,($Q$21*BK$18*$B$2)-SUM($I37:BJ37),IF(BK$18&gt;BJ$19,((BK$18-BJ$19+1)*$B$2*$Q$21),IF(BK$18&gt;=BJ$19,$Q$21*$B$2))),0)</f>
        <v>0</v>
      </c>
      <c r="BL37" s="294" t="b">
        <f>IF('Hoja De Calculo'!BM13&gt;='Hoja De Calculo'!BL13,IF(BL$18=100,($Q$21*BL$18*$B$2)-SUM($I37:BK37),IF(BL$18&gt;BK$19,((BL$18-BK$19+1)*$B$2*$Q$21),IF(BL$18&gt;=BK$19,$Q$21*$B$2))),0)</f>
        <v>0</v>
      </c>
      <c r="BM37" s="294" t="b">
        <f>IF('Hoja De Calculo'!BN13&gt;='Hoja De Calculo'!BM13,IF(BM$18=100,($Q$21*BM$18*$B$2)-SUM($I37:BL37),IF(BM$18&gt;BL$19,((BM$18-BL$19+1)*$B$2*$Q$21),IF(BM$18&gt;=BL$19,$Q$21*$B$2))),0)</f>
        <v>0</v>
      </c>
      <c r="BN37" s="294" t="b">
        <f>IF('Hoja De Calculo'!BO13&gt;='Hoja De Calculo'!BN13,IF(BN$18=100,($Q$21*BN$18*$B$2)-SUM($I37:BM37),IF(BN$18&gt;BM$19,((BN$18-BM$19+1)*$B$2*$Q$21),IF(BN$18&gt;=BM$19,$Q$21*$B$2))),0)</f>
        <v>0</v>
      </c>
      <c r="BO37" s="294" t="b">
        <f>IF('Hoja De Calculo'!BP13&gt;='Hoja De Calculo'!BO13,IF(BO$18=100,($Q$21*BO$18*$B$2)-SUM($I37:BN37),IF(BO$18&gt;BN$19,((BO$18-BN$19+1)*$B$2*$Q$21),IF(BO$18&gt;=BN$19,$Q$21*$B$2))),0)</f>
        <v>0</v>
      </c>
      <c r="BP37" s="294" t="b">
        <f>IF('Hoja De Calculo'!BQ13&gt;='Hoja De Calculo'!BP13,IF(BP$18=100,($Q$21*BP$18*$B$2)-SUM($I37:BO37),IF(BP$18&gt;BO$19,((BP$18-BO$19+1)*$B$2*$Q$21),IF(BP$18&gt;=BO$19,$Q$21*$B$2))),0)</f>
        <v>0</v>
      </c>
      <c r="BQ37" s="294" t="b">
        <f>IF('Hoja De Calculo'!BR13&gt;='Hoja De Calculo'!BQ13,IF(BQ$18=100,($Q$21*BQ$18*$B$2)-SUM($I37:BP37),IF(BQ$18&gt;BP$19,((BQ$18-BP$19+1)*$B$2*$Q$21),IF(BQ$18&gt;=BP$19,$Q$21*$B$2))),0)</f>
        <v>0</v>
      </c>
      <c r="BR37" s="294" t="b">
        <f>IF('Hoja De Calculo'!BS13&gt;='Hoja De Calculo'!BR13,IF(BR$18=100,($Q$21*BR$18*$B$2)-SUM($I37:BQ37),IF(BR$18&gt;BQ$19,((BR$18-BQ$19+1)*$B$2*$Q$21),IF(BR$18&gt;=BQ$19,$Q$21*$B$2))),0)</f>
        <v>0</v>
      </c>
      <c r="BS37" s="294" t="b">
        <f>IF('Hoja De Calculo'!BT13&gt;='Hoja De Calculo'!BS13,IF(BS$18=100,($Q$21*BS$18*$B$2)-SUM($I37:BR37),IF(BS$18&gt;BR$19,((BS$18-BR$19+1)*$B$2*$Q$21),IF(BS$18&gt;=BR$19,$Q$21*$B$2))),0)</f>
        <v>0</v>
      </c>
      <c r="BT37" s="294" t="b">
        <f>IF('Hoja De Calculo'!BU13&gt;='Hoja De Calculo'!BT13,IF(BT$18=100,($Q$21*BT$18*$B$2)-SUM($I37:BS37),IF(BT$18&gt;BS$19,((BT$18-BS$19+1)*$B$2*$Q$21),IF(BT$18&gt;=BS$19,$Q$21*$B$2))),0)</f>
        <v>0</v>
      </c>
      <c r="BU37" s="294" t="b">
        <f>IF('Hoja De Calculo'!BV13&gt;='Hoja De Calculo'!BU13,IF(BU$18=100,($Q$21*BU$18*$B$2)-SUM($I37:BT37),IF(BU$18&gt;BT$19,((BU$18-BT$19+1)*$B$2*$Q$21),IF(BU$18&gt;=BT$19,$Q$21*$B$2))),0)</f>
        <v>0</v>
      </c>
      <c r="BV37" s="294" t="b">
        <f>IF('Hoja De Calculo'!BW13&gt;='Hoja De Calculo'!BV13,IF(BV$18=100,($Q$21*BV$18*$B$2)-SUM($I37:BU37),IF(BV$18&gt;BU$19,((BV$18-BU$19+1)*$B$2*$Q$21),IF(BV$18&gt;=BU$19,$Q$21*$B$2))),0)</f>
        <v>0</v>
      </c>
      <c r="BW37" s="294" t="b">
        <f>IF('Hoja De Calculo'!BX13&gt;='Hoja De Calculo'!BW13,IF(BW$18=100,($Q$21*BW$18*$B$2)-SUM($I37:BV37),IF(BW$18&gt;BV$19,((BW$18-BV$19+1)*$B$2*$Q$21),IF(BW$18&gt;=BV$19,$Q$21*$B$2))),0)</f>
        <v>0</v>
      </c>
      <c r="BX37" s="294" t="b">
        <f>IF('Hoja De Calculo'!BY13&gt;='Hoja De Calculo'!BX13,IF(BX$18=100,($Q$21*BX$18*$B$2)-SUM($I37:BW37),IF(BX$18&gt;BW$19,((BX$18-BW$19+1)*$B$2*$Q$21),IF(BX$18&gt;=BW$19,$Q$21*$B$2))),0)</f>
        <v>0</v>
      </c>
      <c r="BY37" s="294" t="b">
        <f>IF('Hoja De Calculo'!BZ13&gt;='Hoja De Calculo'!BY13,IF(BY$18=100,($Q$21*BY$18*$B$2)-SUM($I37:BX37),IF(BY$18&gt;BX$19,((BY$18-BX$19+1)*$B$2*$Q$21),IF(BY$18&gt;=BX$19,$Q$21*$B$2))),0)</f>
        <v>0</v>
      </c>
      <c r="BZ37" s="294" t="b">
        <f>IF('Hoja De Calculo'!CA13&gt;='Hoja De Calculo'!BZ13,IF(BZ$18=100,($Q$21*BZ$18*$B$2)-SUM($I37:BY37),IF(BZ$18&gt;BY$19,((BZ$18-BY$19+1)*$B$2*$Q$21),IF(BZ$18&gt;=BY$19,$Q$21*$B$2))),0)</f>
        <v>0</v>
      </c>
      <c r="CA37" s="294" t="b">
        <f>IF('Hoja De Calculo'!CB13&gt;='Hoja De Calculo'!CA13,IF(CA$18=100,($Q$21*CA$18*$B$2)-SUM($I37:BZ37),IF(CA$18&gt;BZ$19,((CA$18-BZ$19+1)*$B$2*$Q$21),IF(CA$18&gt;=BZ$19,$Q$21*$B$2))),0)</f>
        <v>0</v>
      </c>
      <c r="CB37" s="294" t="b">
        <f>IF('Hoja De Calculo'!CC13&gt;='Hoja De Calculo'!CB13,IF(CB$18=100,($Q$21*CB$18*$B$2)-SUM($I37:CA37),IF(CB$18&gt;CA$19,((CB$18-CA$19+1)*$B$2*$Q$21),IF(CB$18&gt;=CA$19,$Q$21*$B$2))),0)</f>
        <v>0</v>
      </c>
      <c r="CC37" s="294" t="b">
        <f>IF('Hoja De Calculo'!CD13&gt;='Hoja De Calculo'!CC13,IF(CC$18=100,($Q$21*CC$18*$B$2)-SUM($I37:CB37),IF(CC$18&gt;CB$19,((CC$18-CB$19+1)*$B$2*$Q$21),IF(CC$18&gt;=CB$19,$Q$21*$B$2))),0)</f>
        <v>0</v>
      </c>
      <c r="CD37" s="294" t="b">
        <f>IF('Hoja De Calculo'!CE13&gt;='Hoja De Calculo'!CD13,IF(CD$18=100,($Q$21*CD$18*$B$2)-SUM($I37:CC37),IF(CD$18&gt;CC$19,((CD$18-CC$19+1)*$B$2*$Q$21),IF(CD$18&gt;=CC$19,$Q$21*$B$2))),0)</f>
        <v>0</v>
      </c>
      <c r="CE37" s="294" t="b">
        <f>IF('Hoja De Calculo'!CF13&gt;='Hoja De Calculo'!CE13,IF(CE$18=100,($Q$21*CE$18*$B$2)-SUM($I37:CD37),IF(CE$18&gt;CD$19,((CE$18-CD$19+1)*$B$2*$Q$21),IF(CE$18&gt;=CD$19,$Q$21*$B$2))),0)</f>
        <v>0</v>
      </c>
      <c r="CF37" s="294" t="b">
        <f>IF('Hoja De Calculo'!CG13&gt;='Hoja De Calculo'!CF13,IF(CF$18=100,($Q$21*CF$18*$B$2)-SUM($I37:CE37),IF(CF$18&gt;CE$19,((CF$18-CE$19+1)*$B$2*$Q$21),IF(CF$18&gt;=CE$19,$Q$21*$B$2))),0)</f>
        <v>0</v>
      </c>
      <c r="CG37" s="294" t="b">
        <f>IF('Hoja De Calculo'!CH13&gt;='Hoja De Calculo'!CG13,IF(CG$18=100,($Q$21*CG$18*$B$2)-SUM($I37:CF37),IF(CG$18&gt;CF$19,((CG$18-CF$19+1)*$B$2*$Q$21),IF(CG$18&gt;=CF$19,$Q$21*$B$2))),0)</f>
        <v>0</v>
      </c>
      <c r="CH37" s="294" t="b">
        <f>IF('Hoja De Calculo'!CI13&gt;='Hoja De Calculo'!CH13,IF(CH$18=100,($Q$21*CH$18*$B$2)-SUM($I37:CG37),IF(CH$18&gt;CG$19,((CH$18-CG$19+1)*$B$2*$Q$21),IF(CH$18&gt;=CG$19,$Q$21*$B$2))),0)</f>
        <v>0</v>
      </c>
      <c r="CI37" s="294" t="b">
        <f>IF('Hoja De Calculo'!CJ13&gt;='Hoja De Calculo'!CI13,IF(CI$18=100,($Q$21*CI$18*$B$2)-SUM($I37:CH37),IF(CI$18&gt;CH$19,((CI$18-CH$19+1)*$B$2*$Q$21),IF(CI$18&gt;=CH$19,$Q$21*$B$2))),0)</f>
        <v>0</v>
      </c>
      <c r="CJ37" s="294" t="b">
        <f>IF('Hoja De Calculo'!CK13&gt;='Hoja De Calculo'!CJ13,IF(CJ$18=100,($Q$21*CJ$18*$B$2)-SUM($I37:CI37),IF(CJ$18&gt;CI$19,((CJ$18-CI$19+1)*$B$2*$Q$21),IF(CJ$18&gt;=CI$19,$Q$21*$B$2))),0)</f>
        <v>0</v>
      </c>
      <c r="CK37" s="294" t="b">
        <f>IF('Hoja De Calculo'!CL13&gt;='Hoja De Calculo'!CK13,IF(CK$18=100,($Q$21*CK$18*$B$2)-SUM($I37:CJ37),IF(CK$18&gt;CJ$19,((CK$18-CJ$19+1)*$B$2*$Q$21),IF(CK$18&gt;=CJ$19,$Q$21*$B$2))),0)</f>
        <v>0</v>
      </c>
      <c r="CL37" s="294" t="b">
        <f>IF('Hoja De Calculo'!CM13&gt;='Hoja De Calculo'!CL13,IF(CL$18=100,($Q$21*CL$18*$B$2)-SUM($I37:CK37),IF(CL$18&gt;CK$19,((CL$18-CK$19+1)*$B$2*$Q$21),IF(CL$18&gt;=CK$19,$Q$21*$B$2))),0)</f>
        <v>0</v>
      </c>
      <c r="CM37" s="294" t="b">
        <f>IF('Hoja De Calculo'!CN13&gt;='Hoja De Calculo'!CM13,IF(CM$18=100,($Q$21*CM$18*$B$2)-SUM($I37:CL37),IF(CM$18&gt;CL$19,((CM$18-CL$19+1)*$B$2*$Q$21),IF(CM$18&gt;=CL$19,$Q$21*$B$2))),0)</f>
        <v>0</v>
      </c>
      <c r="CN37" s="294" t="b">
        <f>IF('Hoja De Calculo'!CO13&gt;='Hoja De Calculo'!CN13,IF(CN$18=100,($Q$21*CN$18*$B$2)-SUM($I37:CM37),IF(CN$18&gt;CM$19,((CN$18-CM$19+1)*$B$2*$Q$21),IF(CN$18&gt;=CM$19,$Q$21*$B$2))),0)</f>
        <v>0</v>
      </c>
      <c r="CO37" s="294" t="b">
        <f>IF('Hoja De Calculo'!CP13&gt;='Hoja De Calculo'!CO13,IF(CO$18=100,($Q$21*CO$18*$B$2)-SUM($I37:CN37),IF(CO$18&gt;CN$19,((CO$18-CN$19+1)*$B$2*$Q$21),IF(CO$18&gt;=CN$19,$Q$21*$B$2))),0)</f>
        <v>0</v>
      </c>
      <c r="CP37" s="294" t="b">
        <f>IF('Hoja De Calculo'!CQ13&gt;='Hoja De Calculo'!CP13,IF(CP$18=100,($Q$21*CP$18*$B$2)-SUM($I37:CO37),IF(CP$18&gt;CO$19,((CP$18-CO$19+1)*$B$2*$Q$21),IF(CP$18&gt;=CO$19,$Q$21*$B$2))),0)</f>
        <v>0</v>
      </c>
      <c r="CQ37" s="294" t="b">
        <f>IF('Hoja De Calculo'!CR13&gt;='Hoja De Calculo'!CQ13,IF(CQ$18=100,($Q$21*CQ$18*$B$2)-SUM($I37:CP37),IF(CQ$18&gt;CP$19,((CQ$18-CP$19+1)*$B$2*$Q$21),IF(CQ$18&gt;=CP$19,$Q$21*$B$2))),0)</f>
        <v>0</v>
      </c>
      <c r="CR37" s="294" t="b">
        <f>IF('Hoja De Calculo'!CS13&gt;='Hoja De Calculo'!CR13,IF(CR$18=100,($Q$21*CR$18*$B$2)-SUM($I37:CQ37),IF(CR$18&gt;CQ$19,((CR$18-CQ$19+1)*$B$2*$Q$21),IF(CR$18&gt;=CQ$19,$Q$21*$B$2))),0)</f>
        <v>0</v>
      </c>
      <c r="CS37" s="294" t="b">
        <f>IF('Hoja De Calculo'!CT13&gt;='Hoja De Calculo'!CS13,IF(CS$18=100,($Q$21*CS$18*$B$2)-SUM($I37:CR37),IF(CS$18&gt;CR$19,((CS$18-CR$19+1)*$B$2*$Q$21),IF(CS$18&gt;=CR$19,$Q$21*$B$2))),0)</f>
        <v>0</v>
      </c>
      <c r="CT37" s="294" t="b">
        <f>IF('Hoja De Calculo'!CU13&gt;='Hoja De Calculo'!CT13,IF(CT$18=100,($Q$21*CT$18*$B$2)-SUM($I37:CS37),IF(CT$18&gt;CS$19,((CT$18-CS$19+1)*$B$2*$Q$21),IF(CT$18&gt;=CS$19,$Q$21*$B$2))),0)</f>
        <v>0</v>
      </c>
      <c r="CU37" s="294" t="b">
        <f>IF('Hoja De Calculo'!CV13&gt;='Hoja De Calculo'!CU13,IF(CU$18=100,($Q$21*CU$18*$B$2)-SUM($I37:CT37),IF(CU$18&gt;CT$19,((CU$18-CT$19+1)*$B$2*$Q$21),IF(CU$18&gt;=CT$19,$Q$21*$B$2))),0)</f>
        <v>0</v>
      </c>
      <c r="CV37" s="294" t="b">
        <f>IF('Hoja De Calculo'!CW13&gt;='Hoja De Calculo'!CV13,IF(CV$18=100,($Q$21*CV$18*$B$2)-SUM($I37:CU37),IF(CV$18&gt;CU$19,((CV$18-CU$19+1)*$B$2*$Q$21),IF(CV$18&gt;=CU$19,$Q$21*$B$2))),0)</f>
        <v>0</v>
      </c>
      <c r="CW37" s="294" t="b">
        <f>IF('Hoja De Calculo'!CX13&gt;='Hoja De Calculo'!CW13,IF(CW$18=100,($Q$21*CW$18*$B$2)-SUM($I37:CV37),IF(CW$18&gt;CV$19,((CW$18-CV$19+1)*$B$2*$Q$21),IF(CW$18&gt;=CV$19,$Q$21*$B$2))),0)</f>
        <v>0</v>
      </c>
    </row>
    <row r="38" spans="1:101" x14ac:dyDescent="0.3">
      <c r="A38" t="s">
        <v>175</v>
      </c>
      <c r="C38" s="259"/>
      <c r="D38" s="259"/>
      <c r="E38" s="259"/>
      <c r="F38" s="259"/>
      <c r="G38" s="259"/>
      <c r="H38" s="259"/>
      <c r="I38" s="259"/>
      <c r="J38" s="259"/>
      <c r="K38" s="259"/>
      <c r="L38" s="259"/>
      <c r="M38" s="259"/>
      <c r="N38" s="267"/>
      <c r="O38" s="274"/>
      <c r="P38" s="274"/>
      <c r="Q38" s="274"/>
      <c r="R38" s="281">
        <f>(R$21*$B$2*(R$19+(IF(R$19=100,0,1))))</f>
        <v>0</v>
      </c>
      <c r="S38" s="294" t="b">
        <f>IF('Hoja De Calculo'!T13&gt;='Hoja De Calculo'!S13,IF(S$18=100,($R$21*S$18*$B$2)-SUM($I38:R38),IF(S$18&gt;R$19,((S$18-R$19+1)*$B$2*$R$21),IF(S$18&gt;=R$19,$R$21*$B$2))),0)</f>
        <v>0</v>
      </c>
      <c r="T38" s="294" t="b">
        <f>IF('Hoja De Calculo'!U13&gt;='Hoja De Calculo'!T13,IF(T$18=100,($R$21*T$18*$B$2)-SUM($I38:S38),IF(T$18&gt;S$19,((T$18-S$19+1)*$B$2*$R$21),IF(T$18&gt;=S$19,$R$21*$B$2))),0)</f>
        <v>0</v>
      </c>
      <c r="U38" s="294" t="b">
        <f>IF('Hoja De Calculo'!V13&gt;='Hoja De Calculo'!U13,IF(U$18=100,($R$21*U$18*$B$2)-SUM($I38:T38),IF(U$18&gt;T$19,((U$18-T$19+1)*$B$2*$R$21),IF(U$18&gt;=T$19,$R$21*$B$2))),0)</f>
        <v>0</v>
      </c>
      <c r="V38" s="294" t="b">
        <f>IF('Hoja De Calculo'!W13&gt;='Hoja De Calculo'!V13,IF(V$18=100,($R$21*V$18*$B$2)-SUM($I38:U38),IF(V$18&gt;U$19,((V$18-U$19+1)*$B$2*$R$21),IF(V$18&gt;=U$19,$R$21*$B$2))),0)</f>
        <v>0</v>
      </c>
      <c r="W38" s="294" t="b">
        <f>IF('Hoja De Calculo'!X13&gt;='Hoja De Calculo'!W13,IF(W$18=100,($R$21*W$18*$B$2)-SUM($I38:V38),IF(W$18&gt;V$19,((W$18-V$19+1)*$B$2*$R$21),IF(W$18&gt;=V$19,$R$21*$B$2))),0)</f>
        <v>0</v>
      </c>
      <c r="X38" s="294" t="b">
        <f>IF('Hoja De Calculo'!Y13&gt;='Hoja De Calculo'!X13,IF(X$18=100,($R$21*X$18*$B$2)-SUM($I38:W38),IF(X$18&gt;W$19,((X$18-W$19+1)*$B$2*$R$21),IF(X$18&gt;=W$19,$R$21*$B$2))),0)</f>
        <v>0</v>
      </c>
      <c r="Y38" s="294" t="b">
        <f>IF('Hoja De Calculo'!Z13&gt;='Hoja De Calculo'!Y13,IF(Y$18=100,($R$21*Y$18*$B$2)-SUM($I38:X38),IF(Y$18&gt;X$19,((Y$18-X$19+1)*$B$2*$R$21),IF(Y$18&gt;=X$19,$R$21*$B$2))),0)</f>
        <v>0</v>
      </c>
      <c r="Z38" s="294" t="b">
        <f>IF('Hoja De Calculo'!AA13&gt;='Hoja De Calculo'!Z13,IF(Z$18=100,($R$21*Z$18*$B$2)-SUM($I38:Y38),IF(Z$18&gt;Y$19,((Z$18-Y$19+1)*$B$2*$R$21),IF(Z$18&gt;=Y$19,$R$21*$B$2))),0)</f>
        <v>0</v>
      </c>
      <c r="AA38" s="294" t="b">
        <f>IF('Hoja De Calculo'!AB13&gt;='Hoja De Calculo'!AA13,IF(AA$18=100,($R$21*AA$18*$B$2)-SUM($I38:Z38),IF(AA$18&gt;Z$19,((AA$18-Z$19+1)*$B$2*$R$21),IF(AA$18&gt;=Z$19,$R$21*$B$2))),0)</f>
        <v>0</v>
      </c>
      <c r="AB38" s="294" t="b">
        <f>IF('Hoja De Calculo'!AC13&gt;='Hoja De Calculo'!AB13,IF(AB$18=100,($R$21*AB$18*$B$2)-SUM($I38:AA38),IF(AB$18&gt;AA$19,((AB$18-AA$19+1)*$B$2*$R$21),IF(AB$18&gt;=AA$19,$R$21*$B$2))),0)</f>
        <v>0</v>
      </c>
      <c r="AC38" s="294" t="b">
        <f>IF('Hoja De Calculo'!AD13&gt;='Hoja De Calculo'!AC13,IF(AC$18=100,($R$21*AC$18*$B$2)-SUM($I38:AB38),IF(AC$18&gt;AB$19,((AC$18-AB$19+1)*$B$2*$R$21),IF(AC$18&gt;=AB$19,$R$21*$B$2))),0)</f>
        <v>0</v>
      </c>
      <c r="AD38" s="294" t="b">
        <f>IF('Hoja De Calculo'!AE13&gt;='Hoja De Calculo'!AD13,IF(AD$18=100,($R$21*AD$18*$B$2)-SUM($I38:AC38),IF(AD$18&gt;AC$19,((AD$18-AC$19+1)*$B$2*$R$21),IF(AD$18&gt;=AC$19,$R$21*$B$2))),0)</f>
        <v>0</v>
      </c>
      <c r="AE38" s="294" t="b">
        <f>IF('Hoja De Calculo'!AF13&gt;='Hoja De Calculo'!AE13,IF(AE$18=100,($R$21*AE$18*$B$2)-SUM($I38:AD38),IF(AE$18&gt;AD$19,((AE$18-AD$19+1)*$B$2*$R$21),IF(AE$18&gt;=AD$19,$R$21*$B$2))),0)</f>
        <v>0</v>
      </c>
      <c r="AF38" s="294" t="b">
        <f>IF('Hoja De Calculo'!AG13&gt;='Hoja De Calculo'!AF13,IF(AF$18=100,($R$21*AF$18*$B$2)-SUM($I38:AE38),IF(AF$18&gt;AE$19,((AF$18-AE$19+1)*$B$2*$R$21),IF(AF$18&gt;=AE$19,$R$21*$B$2))),0)</f>
        <v>0</v>
      </c>
      <c r="AG38" s="294" t="b">
        <f>IF('Hoja De Calculo'!AH13&gt;='Hoja De Calculo'!AG13,IF(AG$18=100,($R$21*AG$18*$B$2)-SUM($I38:AF38),IF(AG$18&gt;AF$19,((AG$18-AF$19+1)*$B$2*$R$21),IF(AG$18&gt;=AF$19,$R$21*$B$2))),0)</f>
        <v>0</v>
      </c>
      <c r="AH38" s="294" t="b">
        <f>IF('Hoja De Calculo'!AI13&gt;='Hoja De Calculo'!AH13,IF(AH$18=100,($R$21*AH$18*$B$2)-SUM($I38:AG38),IF(AH$18&gt;AG$19,((AH$18-AG$19+1)*$B$2*$R$21),IF(AH$18&gt;=AG$19,$R$21*$B$2))),0)</f>
        <v>0</v>
      </c>
      <c r="AI38" s="294" t="b">
        <f>IF('Hoja De Calculo'!AJ13&gt;='Hoja De Calculo'!AI13,IF(AI$18=100,($R$21*AI$18*$B$2)-SUM($I38:AH38),IF(AI$18&gt;AH$19,((AI$18-AH$19+1)*$B$2*$R$21),IF(AI$18&gt;=AH$19,$R$21*$B$2))),0)</f>
        <v>0</v>
      </c>
      <c r="AJ38" s="294" t="b">
        <f>IF('Hoja De Calculo'!AK13&gt;='Hoja De Calculo'!AJ13,IF(AJ$18=100,($R$21*AJ$18*$B$2)-SUM($I38:AI38),IF(AJ$18&gt;AI$19,((AJ$18-AI$19+1)*$B$2*$R$21),IF(AJ$18&gt;=AI$19,$R$21*$B$2))),0)</f>
        <v>0</v>
      </c>
      <c r="AK38" s="294" t="b">
        <f>IF('Hoja De Calculo'!AL13&gt;='Hoja De Calculo'!AK13,IF(AK$18=100,($R$21*AK$18*$B$2)-SUM($I38:AJ38),IF(AK$18&gt;AJ$19,((AK$18-AJ$19+1)*$B$2*$R$21),IF(AK$18&gt;=AJ$19,$R$21*$B$2))),0)</f>
        <v>0</v>
      </c>
      <c r="AL38" s="294" t="b">
        <f>IF('Hoja De Calculo'!AM13&gt;='Hoja De Calculo'!AL13,IF(AL$18=100,($R$21*AL$18*$B$2)-SUM($I38:AK38),IF(AL$18&gt;AK$19,((AL$18-AK$19+1)*$B$2*$R$21),IF(AL$18&gt;=AK$19,$R$21*$B$2))),0)</f>
        <v>0</v>
      </c>
      <c r="AM38" s="294" t="b">
        <f>IF('Hoja De Calculo'!AN13&gt;='Hoja De Calculo'!AM13,IF(AM$18=100,($R$21*AM$18*$B$2)-SUM($I38:AL38),IF(AM$18&gt;AL$19,((AM$18-AL$19+1)*$B$2*$R$21),IF(AM$18&gt;=AL$19,$R$21*$B$2))),0)</f>
        <v>0</v>
      </c>
      <c r="AN38" s="294" t="b">
        <f>IF('Hoja De Calculo'!AO13&gt;='Hoja De Calculo'!AN13,IF(AN$18=100,($R$21*AN$18*$B$2)-SUM($I38:AM38),IF(AN$18&gt;AM$19,((AN$18-AM$19+1)*$B$2*$R$21),IF(AN$18&gt;=AM$19,$R$21*$B$2))),0)</f>
        <v>0</v>
      </c>
      <c r="AO38" s="294" t="b">
        <f>IF('Hoja De Calculo'!AP13&gt;='Hoja De Calculo'!AO13,IF(AO$18=100,($R$21*AO$18*$B$2)-SUM($I38:AN38),IF(AO$18&gt;AN$19,((AO$18-AN$19+1)*$B$2*$R$21),IF(AO$18&gt;=AN$19,$R$21*$B$2))),0)</f>
        <v>0</v>
      </c>
      <c r="AP38" s="294" t="b">
        <f>IF('Hoja De Calculo'!AQ13&gt;='Hoja De Calculo'!AP13,IF(AP$18=100,($R$21*AP$18*$B$2)-SUM($I38:AO38),IF(AP$18&gt;AO$19,((AP$18-AO$19+1)*$B$2*$R$21),IF(AP$18&gt;=AO$19,$R$21*$B$2))),0)</f>
        <v>0</v>
      </c>
      <c r="AQ38" s="294" t="b">
        <f>IF('Hoja De Calculo'!AR13&gt;='Hoja De Calculo'!AQ13,IF(AQ$18=100,($R$21*AQ$18*$B$2)-SUM($I38:AP38),IF(AQ$18&gt;AP$19,((AQ$18-AP$19+1)*$B$2*$R$21),IF(AQ$18&gt;=AP$19,$R$21*$B$2))),0)</f>
        <v>0</v>
      </c>
      <c r="AR38" s="294" t="b">
        <f>IF('Hoja De Calculo'!AS13&gt;='Hoja De Calculo'!AR13,IF(AR$18=100,($R$21*AR$18*$B$2)-SUM($I38:AQ38),IF(AR$18&gt;AQ$19,((AR$18-AQ$19+1)*$B$2*$R$21),IF(AR$18&gt;=AQ$19,$R$21*$B$2))),0)</f>
        <v>0</v>
      </c>
      <c r="AS38" s="294" t="b">
        <f>IF('Hoja De Calculo'!AT13&gt;='Hoja De Calculo'!AS13,IF(AS$18=100,($R$21*AS$18*$B$2)-SUM($I38:AR38),IF(AS$18&gt;AR$19,((AS$18-AR$19+1)*$B$2*$R$21),IF(AS$18&gt;=AR$19,$R$21*$B$2))),0)</f>
        <v>0</v>
      </c>
      <c r="AT38" s="294" t="b">
        <f>IF('Hoja De Calculo'!AU13&gt;='Hoja De Calculo'!AT13,IF(AT$18=100,($R$21*AT$18*$B$2)-SUM($I38:AS38),IF(AT$18&gt;AS$19,((AT$18-AS$19+1)*$B$2*$R$21),IF(AT$18&gt;=AS$19,$R$21*$B$2))),0)</f>
        <v>0</v>
      </c>
      <c r="AU38" s="294" t="b">
        <f>IF('Hoja De Calculo'!AV13&gt;='Hoja De Calculo'!AU13,IF(AU$18=100,($R$21*AU$18*$B$2)-SUM($I38:AT38),IF(AU$18&gt;AT$19,((AU$18-AT$19+1)*$B$2*$R$21),IF(AU$18&gt;=AT$19,$R$21*$B$2))),0)</f>
        <v>0</v>
      </c>
      <c r="AV38" s="294" t="b">
        <f>IF('Hoja De Calculo'!AW13&gt;='Hoja De Calculo'!AV13,IF(AV$18=100,($R$21*AV$18*$B$2)-SUM($I38:AU38),IF(AV$18&gt;AU$19,((AV$18-AU$19+1)*$B$2*$R$21),IF(AV$18&gt;=AU$19,$R$21*$B$2))),0)</f>
        <v>0</v>
      </c>
      <c r="AW38" s="294" t="b">
        <f>IF('Hoja De Calculo'!AX13&gt;='Hoja De Calculo'!AW13,IF(AW$18=100,($R$21*AW$18*$B$2)-SUM($I38:AV38),IF(AW$18&gt;AV$19,((AW$18-AV$19+1)*$B$2*$R$21),IF(AW$18&gt;=AV$19,$R$21*$B$2))),0)</f>
        <v>0</v>
      </c>
      <c r="AX38" s="294" t="b">
        <f>IF('Hoja De Calculo'!AY13&gt;='Hoja De Calculo'!AX13,IF(AX$18=100,($R$21*AX$18*$B$2)-SUM($I38:AW38),IF(AX$18&gt;AW$19,((AX$18-AW$19+1)*$B$2*$R$21),IF(AX$18&gt;=AW$19,$R$21*$B$2))),0)</f>
        <v>0</v>
      </c>
      <c r="AY38" s="294" t="b">
        <f>IF('Hoja De Calculo'!AZ13&gt;='Hoja De Calculo'!AY13,IF(AY$18=100,($R$21*AY$18*$B$2)-SUM($I38:AX38),IF(AY$18&gt;AX$19,((AY$18-AX$19+1)*$B$2*$R$21),IF(AY$18&gt;=AX$19,$R$21*$B$2))),0)</f>
        <v>0</v>
      </c>
      <c r="AZ38" s="294" t="b">
        <f>IF('Hoja De Calculo'!BA13&gt;='Hoja De Calculo'!AZ13,IF(AZ$18=100,($R$21*AZ$18*$B$2)-SUM($I38:AY38),IF(AZ$18&gt;AY$19,((AZ$18-AY$19+1)*$B$2*$R$21),IF(AZ$18&gt;=AY$19,$R$21*$B$2))),0)</f>
        <v>0</v>
      </c>
      <c r="BA38" s="294" t="b">
        <f>IF('Hoja De Calculo'!BB13&gt;='Hoja De Calculo'!BA13,IF(BA$18=100,($R$21*BA$18*$B$2)-SUM($I38:AZ38),IF(BA$18&gt;AZ$19,((BA$18-AZ$19+1)*$B$2*$R$21),IF(BA$18&gt;=AZ$19,$R$21*$B$2))),0)</f>
        <v>0</v>
      </c>
      <c r="BB38" s="294" t="b">
        <f>IF('Hoja De Calculo'!BC13&gt;='Hoja De Calculo'!BB13,IF(BB$18=100,($R$21*BB$18*$B$2)-SUM($I38:BA38),IF(BB$18&gt;BA$19,((BB$18-BA$19+1)*$B$2*$R$21),IF(BB$18&gt;=BA$19,$R$21*$B$2))),0)</f>
        <v>0</v>
      </c>
      <c r="BC38" s="294" t="b">
        <f>IF('Hoja De Calculo'!BD13&gt;='Hoja De Calculo'!BC13,IF(BC$18=100,($R$21*BC$18*$B$2)-SUM($I38:BB38),IF(BC$18&gt;BB$19,((BC$18-BB$19+1)*$B$2*$R$21),IF(BC$18&gt;=BB$19,$R$21*$B$2))),0)</f>
        <v>0</v>
      </c>
      <c r="BD38" s="294" t="b">
        <f>IF('Hoja De Calculo'!BE13&gt;='Hoja De Calculo'!BD13,IF(BD$18=100,($R$21*BD$18*$B$2)-SUM($I38:BC38),IF(BD$18&gt;BC$19,((BD$18-BC$19+1)*$B$2*$R$21),IF(BD$18&gt;=BC$19,$R$21*$B$2))),0)</f>
        <v>0</v>
      </c>
      <c r="BE38" s="294" t="b">
        <f>IF('Hoja De Calculo'!BF13&gt;='Hoja De Calculo'!BE13,IF(BE$18=100,($R$21*BE$18*$B$2)-SUM($I38:BD38),IF(BE$18&gt;BD$19,((BE$18-BD$19+1)*$B$2*$R$21),IF(BE$18&gt;=BD$19,$R$21*$B$2))),0)</f>
        <v>0</v>
      </c>
      <c r="BF38" s="294" t="b">
        <f>IF('Hoja De Calculo'!BG13&gt;='Hoja De Calculo'!BF13,IF(BF$18=100,($R$21*BF$18*$B$2)-SUM($I38:BE38),IF(BF$18&gt;BE$19,((BF$18-BE$19+1)*$B$2*$R$21),IF(BF$18&gt;=BE$19,$R$21*$B$2))),0)</f>
        <v>0</v>
      </c>
      <c r="BG38" s="294" t="b">
        <f>IF('Hoja De Calculo'!BH13&gt;='Hoja De Calculo'!BG13,IF(BG$18=100,($R$21*BG$18*$B$2)-SUM($I38:BF38),IF(BG$18&gt;BF$19,((BG$18-BF$19+1)*$B$2*$R$21),IF(BG$18&gt;=BF$19,$R$21*$B$2))),0)</f>
        <v>0</v>
      </c>
      <c r="BH38" s="294" t="b">
        <f>IF('Hoja De Calculo'!BI13&gt;='Hoja De Calculo'!BH13,IF(BH$18=100,($R$21*BH$18*$B$2)-SUM($I38:BG38),IF(BH$18&gt;BG$19,((BH$18-BG$19+1)*$B$2*$R$21),IF(BH$18&gt;=BG$19,$R$21*$B$2))),0)</f>
        <v>0</v>
      </c>
      <c r="BI38" s="294" t="b">
        <f>IF('Hoja De Calculo'!BJ13&gt;='Hoja De Calculo'!BI13,IF(BI$18=100,($R$21*BI$18*$B$2)-SUM($I38:BH38),IF(BI$18&gt;BH$19,((BI$18-BH$19+1)*$B$2*$R$21),IF(BI$18&gt;=BH$19,$R$21*$B$2))),0)</f>
        <v>0</v>
      </c>
      <c r="BJ38" s="294" t="b">
        <f>IF('Hoja De Calculo'!BK13&gt;='Hoja De Calculo'!BJ13,IF(BJ$18=100,($R$21*BJ$18*$B$2)-SUM($I38:BI38),IF(BJ$18&gt;BI$19,((BJ$18-BI$19+1)*$B$2*$R$21),IF(BJ$18&gt;=BI$19,$R$21*$B$2))),0)</f>
        <v>0</v>
      </c>
      <c r="BK38" s="294" t="b">
        <f>IF('Hoja De Calculo'!BL13&gt;='Hoja De Calculo'!BK13,IF(BK$18=100,($R$21*BK$18*$B$2)-SUM($I38:BJ38),IF(BK$18&gt;BJ$19,((BK$18-BJ$19+1)*$B$2*$R$21),IF(BK$18&gt;=BJ$19,$R$21*$B$2))),0)</f>
        <v>0</v>
      </c>
      <c r="BL38" s="294" t="b">
        <f>IF('Hoja De Calculo'!BM13&gt;='Hoja De Calculo'!BL13,IF(BL$18=100,($R$21*BL$18*$B$2)-SUM($I38:BK38),IF(BL$18&gt;BK$19,((BL$18-BK$19+1)*$B$2*$R$21),IF(BL$18&gt;=BK$19,$R$21*$B$2))),0)</f>
        <v>0</v>
      </c>
      <c r="BM38" s="294" t="b">
        <f>IF('Hoja De Calculo'!BN13&gt;='Hoja De Calculo'!BM13,IF(BM$18=100,($R$21*BM$18*$B$2)-SUM($I38:BL38),IF(BM$18&gt;BL$19,((BM$18-BL$19+1)*$B$2*$R$21),IF(BM$18&gt;=BL$19,$R$21*$B$2))),0)</f>
        <v>0</v>
      </c>
      <c r="BN38" s="294" t="b">
        <f>IF('Hoja De Calculo'!BO13&gt;='Hoja De Calculo'!BN13,IF(BN$18=100,($R$21*BN$18*$B$2)-SUM($I38:BM38),IF(BN$18&gt;BM$19,((BN$18-BM$19+1)*$B$2*$R$21),IF(BN$18&gt;=BM$19,$R$21*$B$2))),0)</f>
        <v>0</v>
      </c>
      <c r="BO38" s="294" t="b">
        <f>IF('Hoja De Calculo'!BP13&gt;='Hoja De Calculo'!BO13,IF(BO$18=100,($R$21*BO$18*$B$2)-SUM($I38:BN38),IF(BO$18&gt;BN$19,((BO$18-BN$19+1)*$B$2*$R$21),IF(BO$18&gt;=BN$19,$R$21*$B$2))),0)</f>
        <v>0</v>
      </c>
      <c r="BP38" s="294" t="b">
        <f>IF('Hoja De Calculo'!BQ13&gt;='Hoja De Calculo'!BP13,IF(BP$18=100,($R$21*BP$18*$B$2)-SUM($I38:BO38),IF(BP$18&gt;BO$19,((BP$18-BO$19+1)*$B$2*$R$21),IF(BP$18&gt;=BO$19,$R$21*$B$2))),0)</f>
        <v>0</v>
      </c>
      <c r="BQ38" s="294" t="b">
        <f>IF('Hoja De Calculo'!BR13&gt;='Hoja De Calculo'!BQ13,IF(BQ$18=100,($R$21*BQ$18*$B$2)-SUM($I38:BP38),IF(BQ$18&gt;BP$19,((BQ$18-BP$19+1)*$B$2*$R$21),IF(BQ$18&gt;=BP$19,$R$21*$B$2))),0)</f>
        <v>0</v>
      </c>
      <c r="BR38" s="294" t="b">
        <f>IF('Hoja De Calculo'!BS13&gt;='Hoja De Calculo'!BR13,IF(BR$18=100,($R$21*BR$18*$B$2)-SUM($I38:BQ38),IF(BR$18&gt;BQ$19,((BR$18-BQ$19+1)*$B$2*$R$21),IF(BR$18&gt;=BQ$19,$R$21*$B$2))),0)</f>
        <v>0</v>
      </c>
      <c r="BS38" s="294" t="b">
        <f>IF('Hoja De Calculo'!BT13&gt;='Hoja De Calculo'!BS13,IF(BS$18=100,($R$21*BS$18*$B$2)-SUM($I38:BR38),IF(BS$18&gt;BR$19,((BS$18-BR$19+1)*$B$2*$R$21),IF(BS$18&gt;=BR$19,$R$21*$B$2))),0)</f>
        <v>0</v>
      </c>
      <c r="BT38" s="294" t="b">
        <f>IF('Hoja De Calculo'!BU13&gt;='Hoja De Calculo'!BT13,IF(BT$18=100,($R$21*BT$18*$B$2)-SUM($I38:BS38),IF(BT$18&gt;BS$19,((BT$18-BS$19+1)*$B$2*$R$21),IF(BT$18&gt;=BS$19,$R$21*$B$2))),0)</f>
        <v>0</v>
      </c>
      <c r="BU38" s="294" t="b">
        <f>IF('Hoja De Calculo'!BV13&gt;='Hoja De Calculo'!BU13,IF(BU$18=100,($R$21*BU$18*$B$2)-SUM($I38:BT38),IF(BU$18&gt;BT$19,((BU$18-BT$19+1)*$B$2*$R$21),IF(BU$18&gt;=BT$19,$R$21*$B$2))),0)</f>
        <v>0</v>
      </c>
      <c r="BV38" s="294" t="b">
        <f>IF('Hoja De Calculo'!BW13&gt;='Hoja De Calculo'!BV13,IF(BV$18=100,($R$21*BV$18*$B$2)-SUM($I38:BU38),IF(BV$18&gt;BU$19,((BV$18-BU$19+1)*$B$2*$R$21),IF(BV$18&gt;=BU$19,$R$21*$B$2))),0)</f>
        <v>0</v>
      </c>
      <c r="BW38" s="294" t="b">
        <f>IF('Hoja De Calculo'!BX13&gt;='Hoja De Calculo'!BW13,IF(BW$18=100,($R$21*BW$18*$B$2)-SUM($I38:BV38),IF(BW$18&gt;BV$19,((BW$18-BV$19+1)*$B$2*$R$21),IF(BW$18&gt;=BV$19,$R$21*$B$2))),0)</f>
        <v>0</v>
      </c>
      <c r="BX38" s="294" t="b">
        <f>IF('Hoja De Calculo'!BY13&gt;='Hoja De Calculo'!BX13,IF(BX$18=100,($R$21*BX$18*$B$2)-SUM($I38:BW38),IF(BX$18&gt;BW$19,((BX$18-BW$19+1)*$B$2*$R$21),IF(BX$18&gt;=BW$19,$R$21*$B$2))),0)</f>
        <v>0</v>
      </c>
      <c r="BY38" s="294" t="b">
        <f>IF('Hoja De Calculo'!BZ13&gt;='Hoja De Calculo'!BY13,IF(BY$18=100,($R$21*BY$18*$B$2)-SUM($I38:BX38),IF(BY$18&gt;BX$19,((BY$18-BX$19+1)*$B$2*$R$21),IF(BY$18&gt;=BX$19,$R$21*$B$2))),0)</f>
        <v>0</v>
      </c>
      <c r="BZ38" s="294" t="b">
        <f>IF('Hoja De Calculo'!CA13&gt;='Hoja De Calculo'!BZ13,IF(BZ$18=100,($R$21*BZ$18*$B$2)-SUM($I38:BY38),IF(BZ$18&gt;BY$19,((BZ$18-BY$19+1)*$B$2*$R$21),IF(BZ$18&gt;=BY$19,$R$21*$B$2))),0)</f>
        <v>0</v>
      </c>
      <c r="CA38" s="294" t="b">
        <f>IF('Hoja De Calculo'!CB13&gt;='Hoja De Calculo'!CA13,IF(CA$18=100,($R$21*CA$18*$B$2)-SUM($I38:BZ38),IF(CA$18&gt;BZ$19,((CA$18-BZ$19+1)*$B$2*$R$21),IF(CA$18&gt;=BZ$19,$R$21*$B$2))),0)</f>
        <v>0</v>
      </c>
      <c r="CB38" s="294" t="b">
        <f>IF('Hoja De Calculo'!CC13&gt;='Hoja De Calculo'!CB13,IF(CB$18=100,($R$21*CB$18*$B$2)-SUM($I38:CA38),IF(CB$18&gt;CA$19,((CB$18-CA$19+1)*$B$2*$R$21),IF(CB$18&gt;=CA$19,$R$21*$B$2))),0)</f>
        <v>0</v>
      </c>
      <c r="CC38" s="294" t="b">
        <f>IF('Hoja De Calculo'!CD13&gt;='Hoja De Calculo'!CC13,IF(CC$18=100,($R$21*CC$18*$B$2)-SUM($I38:CB38),IF(CC$18&gt;CB$19,((CC$18-CB$19+1)*$B$2*$R$21),IF(CC$18&gt;=CB$19,$R$21*$B$2))),0)</f>
        <v>0</v>
      </c>
      <c r="CD38" s="294" t="b">
        <f>IF('Hoja De Calculo'!CE13&gt;='Hoja De Calculo'!CD13,IF(CD$18=100,($R$21*CD$18*$B$2)-SUM($I38:CC38),IF(CD$18&gt;CC$19,((CD$18-CC$19+1)*$B$2*$R$21),IF(CD$18&gt;=CC$19,$R$21*$B$2))),0)</f>
        <v>0</v>
      </c>
      <c r="CE38" s="294" t="b">
        <f>IF('Hoja De Calculo'!CF13&gt;='Hoja De Calculo'!CE13,IF(CE$18=100,($R$21*CE$18*$B$2)-SUM($I38:CD38),IF(CE$18&gt;CD$19,((CE$18-CD$19+1)*$B$2*$R$21),IF(CE$18&gt;=CD$19,$R$21*$B$2))),0)</f>
        <v>0</v>
      </c>
      <c r="CF38" s="294" t="b">
        <f>IF('Hoja De Calculo'!CG13&gt;='Hoja De Calculo'!CF13,IF(CF$18=100,($R$21*CF$18*$B$2)-SUM($I38:CE38),IF(CF$18&gt;CE$19,((CF$18-CE$19+1)*$B$2*$R$21),IF(CF$18&gt;=CE$19,$R$21*$B$2))),0)</f>
        <v>0</v>
      </c>
      <c r="CG38" s="294" t="b">
        <f>IF('Hoja De Calculo'!CH13&gt;='Hoja De Calculo'!CG13,IF(CG$18=100,($R$21*CG$18*$B$2)-SUM($I38:CF38),IF(CG$18&gt;CF$19,((CG$18-CF$19+1)*$B$2*$R$21),IF(CG$18&gt;=CF$19,$R$21*$B$2))),0)</f>
        <v>0</v>
      </c>
      <c r="CH38" s="294" t="b">
        <f>IF('Hoja De Calculo'!CI13&gt;='Hoja De Calculo'!CH13,IF(CH$18=100,($R$21*CH$18*$B$2)-SUM($I38:CG38),IF(CH$18&gt;CG$19,((CH$18-CG$19+1)*$B$2*$R$21),IF(CH$18&gt;=CG$19,$R$21*$B$2))),0)</f>
        <v>0</v>
      </c>
      <c r="CI38" s="294" t="b">
        <f>IF('Hoja De Calculo'!CJ13&gt;='Hoja De Calculo'!CI13,IF(CI$18=100,($R$21*CI$18*$B$2)-SUM($I38:CH38),IF(CI$18&gt;CH$19,((CI$18-CH$19+1)*$B$2*$R$21),IF(CI$18&gt;=CH$19,$R$21*$B$2))),0)</f>
        <v>0</v>
      </c>
      <c r="CJ38" s="294" t="b">
        <f>IF('Hoja De Calculo'!CK13&gt;='Hoja De Calculo'!CJ13,IF(CJ$18=100,($R$21*CJ$18*$B$2)-SUM($I38:CI38),IF(CJ$18&gt;CI$19,((CJ$18-CI$19+1)*$B$2*$R$21),IF(CJ$18&gt;=CI$19,$R$21*$B$2))),0)</f>
        <v>0</v>
      </c>
      <c r="CK38" s="294" t="b">
        <f>IF('Hoja De Calculo'!CL13&gt;='Hoja De Calculo'!CK13,IF(CK$18=100,($R$21*CK$18*$B$2)-SUM($I38:CJ38),IF(CK$18&gt;CJ$19,((CK$18-CJ$19+1)*$B$2*$R$21),IF(CK$18&gt;=CJ$19,$R$21*$B$2))),0)</f>
        <v>0</v>
      </c>
      <c r="CL38" s="294" t="b">
        <f>IF('Hoja De Calculo'!CM13&gt;='Hoja De Calculo'!CL13,IF(CL$18=100,($R$21*CL$18*$B$2)-SUM($I38:CK38),IF(CL$18&gt;CK$19,((CL$18-CK$19+1)*$B$2*$R$21),IF(CL$18&gt;=CK$19,$R$21*$B$2))),0)</f>
        <v>0</v>
      </c>
      <c r="CM38" s="294" t="b">
        <f>IF('Hoja De Calculo'!CN13&gt;='Hoja De Calculo'!CM13,IF(CM$18=100,($R$21*CM$18*$B$2)-SUM($I38:CL38),IF(CM$18&gt;CL$19,((CM$18-CL$19+1)*$B$2*$R$21),IF(CM$18&gt;=CL$19,$R$21*$B$2))),0)</f>
        <v>0</v>
      </c>
      <c r="CN38" s="294" t="b">
        <f>IF('Hoja De Calculo'!CO13&gt;='Hoja De Calculo'!CN13,IF(CN$18=100,($R$21*CN$18*$B$2)-SUM($I38:CM38),IF(CN$18&gt;CM$19,((CN$18-CM$19+1)*$B$2*$R$21),IF(CN$18&gt;=CM$19,$R$21*$B$2))),0)</f>
        <v>0</v>
      </c>
      <c r="CO38" s="294" t="b">
        <f>IF('Hoja De Calculo'!CP13&gt;='Hoja De Calculo'!CO13,IF(CO$18=100,($R$21*CO$18*$B$2)-SUM($I38:CN38),IF(CO$18&gt;CN$19,((CO$18-CN$19+1)*$B$2*$R$21),IF(CO$18&gt;=CN$19,$R$21*$B$2))),0)</f>
        <v>0</v>
      </c>
      <c r="CP38" s="294" t="b">
        <f>IF('Hoja De Calculo'!CQ13&gt;='Hoja De Calculo'!CP13,IF(CP$18=100,($R$21*CP$18*$B$2)-SUM($I38:CO38),IF(CP$18&gt;CO$19,((CP$18-CO$19+1)*$B$2*$R$21),IF(CP$18&gt;=CO$19,$R$21*$B$2))),0)</f>
        <v>0</v>
      </c>
      <c r="CQ38" s="294" t="b">
        <f>IF('Hoja De Calculo'!CR13&gt;='Hoja De Calculo'!CQ13,IF(CQ$18=100,($R$21*CQ$18*$B$2)-SUM($I38:CP38),IF(CQ$18&gt;CP$19,((CQ$18-CP$19+1)*$B$2*$R$21),IF(CQ$18&gt;=CP$19,$R$21*$B$2))),0)</f>
        <v>0</v>
      </c>
      <c r="CR38" s="294" t="b">
        <f>IF('Hoja De Calculo'!CS13&gt;='Hoja De Calculo'!CR13,IF(CR$18=100,($R$21*CR$18*$B$2)-SUM($I38:CQ38),IF(CR$18&gt;CQ$19,((CR$18-CQ$19+1)*$B$2*$R$21),IF(CR$18&gt;=CQ$19,$R$21*$B$2))),0)</f>
        <v>0</v>
      </c>
      <c r="CS38" s="294" t="b">
        <f>IF('Hoja De Calculo'!CT13&gt;='Hoja De Calculo'!CS13,IF(CS$18=100,($R$21*CS$18*$B$2)-SUM($I38:CR38),IF(CS$18&gt;CR$19,((CS$18-CR$19+1)*$B$2*$R$21),IF(CS$18&gt;=CR$19,$R$21*$B$2))),0)</f>
        <v>0</v>
      </c>
      <c r="CT38" s="294" t="b">
        <f>IF('Hoja De Calculo'!CU13&gt;='Hoja De Calculo'!CT13,IF(CT$18=100,($R$21*CT$18*$B$2)-SUM($I38:CS38),IF(CT$18&gt;CS$19,((CT$18-CS$19+1)*$B$2*$R$21),IF(CT$18&gt;=CS$19,$R$21*$B$2))),0)</f>
        <v>0</v>
      </c>
      <c r="CU38" s="294" t="b">
        <f>IF('Hoja De Calculo'!CV13&gt;='Hoja De Calculo'!CU13,IF(CU$18=100,($R$21*CU$18*$B$2)-SUM($I38:CT38),IF(CU$18&gt;CT$19,((CU$18-CT$19+1)*$B$2*$R$21),IF(CU$18&gt;=CT$19,$R$21*$B$2))),0)</f>
        <v>0</v>
      </c>
      <c r="CV38" s="294" t="b">
        <f>IF('Hoja De Calculo'!CW13&gt;='Hoja De Calculo'!CV13,IF(CV$18=100,($R$21*CV$18*$B$2)-SUM($I38:CU38),IF(CV$18&gt;CU$19,((CV$18-CU$19+1)*$B$2*$R$21),IF(CV$18&gt;=CU$19,$R$21*$B$2))),0)</f>
        <v>0</v>
      </c>
      <c r="CW38" s="294" t="b">
        <f>IF('Hoja De Calculo'!CX13&gt;='Hoja De Calculo'!CW13,IF(CW$18=100,($R$21*CW$18*$B$2)-SUM($I38:CV38),IF(CW$18&gt;CV$19,((CW$18-CV$19+1)*$B$2*$R$21),IF(CW$18&gt;=CV$19,$R$21*$B$2))),0)</f>
        <v>0</v>
      </c>
    </row>
    <row r="39" spans="1:101" x14ac:dyDescent="0.3">
      <c r="A39" t="s">
        <v>176</v>
      </c>
      <c r="C39" s="259"/>
      <c r="D39" s="259"/>
      <c r="E39" s="259"/>
      <c r="F39" s="259"/>
      <c r="G39" s="259"/>
      <c r="H39" s="259"/>
      <c r="I39" s="259"/>
      <c r="J39" s="259"/>
      <c r="K39" s="259"/>
      <c r="L39" s="259"/>
      <c r="M39" s="259"/>
      <c r="N39" s="267"/>
      <c r="O39" s="274"/>
      <c r="P39" s="274"/>
      <c r="Q39" s="274"/>
      <c r="R39" s="274"/>
      <c r="S39" s="281">
        <f>(S$21*$B$2*(S$19+(IF(S$19=100,0,1))))</f>
        <v>0</v>
      </c>
      <c r="T39" s="294" t="b">
        <f>IF('Hoja De Calculo'!U13&gt;='Hoja De Calculo'!T13,IF(T$18=100,($S$21*T$18*$B$2)-SUM($I39:S39),IF(T$18&gt;S$19,((T$18-S$19+1)*$B$2*$S$21),IF(T$18&gt;=S$19,$S$21*$B$2))),0)</f>
        <v>0</v>
      </c>
      <c r="U39" s="294" t="b">
        <f>IF('Hoja De Calculo'!V13&gt;='Hoja De Calculo'!U13,IF(U$18=100,($S$21*U$18*$B$2)-SUM($I39:T39),IF(U$18&gt;T$19,((U$18-T$19+1)*$B$2*$S$21),IF(U$18&gt;=T$19,$S$21*$B$2))),0)</f>
        <v>0</v>
      </c>
      <c r="V39" s="294" t="b">
        <f>IF('Hoja De Calculo'!W13&gt;='Hoja De Calculo'!V13,IF(V$18=100,($S$21*V$18*$B$2)-SUM($I39:U39),IF(V$18&gt;U$19,((V$18-U$19+1)*$B$2*$S$21),IF(V$18&gt;=U$19,$S$21*$B$2))),0)</f>
        <v>0</v>
      </c>
      <c r="W39" s="294" t="b">
        <f>IF('Hoja De Calculo'!X13&gt;='Hoja De Calculo'!W13,IF(W$18=100,($S$21*W$18*$B$2)-SUM($I39:V39),IF(W$18&gt;V$19,((W$18-V$19+1)*$B$2*$S$21),IF(W$18&gt;=V$19,$S$21*$B$2))),0)</f>
        <v>0</v>
      </c>
      <c r="X39" s="294" t="b">
        <f>IF('Hoja De Calculo'!Y13&gt;='Hoja De Calculo'!X13,IF(X$18=100,($S$21*X$18*$B$2)-SUM($I39:W39),IF(X$18&gt;W$19,((X$18-W$19+1)*$B$2*$S$21),IF(X$18&gt;=W$19,$S$21*$B$2))),0)</f>
        <v>0</v>
      </c>
      <c r="Y39" s="294" t="b">
        <f>IF('Hoja De Calculo'!Z13&gt;='Hoja De Calculo'!Y13,IF(Y$18=100,($S$21*Y$18*$B$2)-SUM($I39:X39),IF(Y$18&gt;X$19,((Y$18-X$19+1)*$B$2*$S$21),IF(Y$18&gt;=X$19,$S$21*$B$2))),0)</f>
        <v>0</v>
      </c>
      <c r="Z39" s="294" t="b">
        <f>IF('Hoja De Calculo'!AA13&gt;='Hoja De Calculo'!Z13,IF(Z$18=100,($S$21*Z$18*$B$2)-SUM($I39:Y39),IF(Z$18&gt;Y$19,((Z$18-Y$19+1)*$B$2*$S$21),IF(Z$18&gt;=Y$19,$S$21*$B$2))),0)</f>
        <v>0</v>
      </c>
      <c r="AA39" s="294" t="b">
        <f>IF('Hoja De Calculo'!AB13&gt;='Hoja De Calculo'!AA13,IF(AA$18=100,($S$21*AA$18*$B$2)-SUM($I39:Z39),IF(AA$18&gt;Z$19,((AA$18-Z$19+1)*$B$2*$S$21),IF(AA$18&gt;=Z$19,$S$21*$B$2))),0)</f>
        <v>0</v>
      </c>
      <c r="AB39" s="294" t="b">
        <f>IF('Hoja De Calculo'!AC13&gt;='Hoja De Calculo'!AB13,IF(AB$18=100,($S$21*AB$18*$B$2)-SUM($I39:AA39),IF(AB$18&gt;AA$19,((AB$18-AA$19+1)*$B$2*$S$21),IF(AB$18&gt;=AA$19,$S$21*$B$2))),0)</f>
        <v>0</v>
      </c>
      <c r="AC39" s="294" t="b">
        <f>IF('Hoja De Calculo'!AD13&gt;='Hoja De Calculo'!AC13,IF(AC$18=100,($S$21*AC$18*$B$2)-SUM($I39:AB39),IF(AC$18&gt;AB$19,((AC$18-AB$19+1)*$B$2*$S$21),IF(AC$18&gt;=AB$19,$S$21*$B$2))),0)</f>
        <v>0</v>
      </c>
      <c r="AD39" s="294" t="b">
        <f>IF('Hoja De Calculo'!AE13&gt;='Hoja De Calculo'!AD13,IF(AD$18=100,($S$21*AD$18*$B$2)-SUM($I39:AC39),IF(AD$18&gt;AC$19,((AD$18-AC$19+1)*$B$2*$S$21),IF(AD$18&gt;=AC$19,$S$21*$B$2))),0)</f>
        <v>0</v>
      </c>
      <c r="AE39" s="294" t="b">
        <f>IF('Hoja De Calculo'!AF13&gt;='Hoja De Calculo'!AE13,IF(AE$18=100,($S$21*AE$18*$B$2)-SUM($I39:AD39),IF(AE$18&gt;AD$19,((AE$18-AD$19+1)*$B$2*$S$21),IF(AE$18&gt;=AD$19,$S$21*$B$2))),0)</f>
        <v>0</v>
      </c>
      <c r="AF39" s="294" t="b">
        <f>IF('Hoja De Calculo'!AG13&gt;='Hoja De Calculo'!AF13,IF(AF$18=100,($S$21*AF$18*$B$2)-SUM($I39:AE39),IF(AF$18&gt;AE$19,((AF$18-AE$19+1)*$B$2*$S$21),IF(AF$18&gt;=AE$19,$S$21*$B$2))),0)</f>
        <v>0</v>
      </c>
      <c r="AG39" s="294" t="b">
        <f>IF('Hoja De Calculo'!AH13&gt;='Hoja De Calculo'!AG13,IF(AG$18=100,($S$21*AG$18*$B$2)-SUM($I39:AF39),IF(AG$18&gt;AF$19,((AG$18-AF$19+1)*$B$2*$S$21),IF(AG$18&gt;=AF$19,$S$21*$B$2))),0)</f>
        <v>0</v>
      </c>
      <c r="AH39" s="294" t="b">
        <f>IF('Hoja De Calculo'!AI13&gt;='Hoja De Calculo'!AH13,IF(AH$18=100,($S$21*AH$18*$B$2)-SUM($I39:AG39),IF(AH$18&gt;AG$19,((AH$18-AG$19+1)*$B$2*$S$21),IF(AH$18&gt;=AG$19,$S$21*$B$2))),0)</f>
        <v>0</v>
      </c>
      <c r="AI39" s="294" t="b">
        <f>IF('Hoja De Calculo'!AJ13&gt;='Hoja De Calculo'!AI13,IF(AI$18=100,($S$21*AI$18*$B$2)-SUM($I39:AH39),IF(AI$18&gt;AH$19,((AI$18-AH$19+1)*$B$2*$S$21),IF(AI$18&gt;=AH$19,$S$21*$B$2))),0)</f>
        <v>0</v>
      </c>
      <c r="AJ39" s="294" t="b">
        <f>IF('Hoja De Calculo'!AK13&gt;='Hoja De Calculo'!AJ13,IF(AJ$18=100,($S$21*AJ$18*$B$2)-SUM($I39:AI39),IF(AJ$18&gt;AI$19,((AJ$18-AI$19+1)*$B$2*$S$21),IF(AJ$18&gt;=AI$19,$S$21*$B$2))),0)</f>
        <v>0</v>
      </c>
      <c r="AK39" s="294" t="b">
        <f>IF('Hoja De Calculo'!AL13&gt;='Hoja De Calculo'!AK13,IF(AK$18=100,($S$21*AK$18*$B$2)-SUM($I39:AJ39),IF(AK$18&gt;AJ$19,((AK$18-AJ$19+1)*$B$2*$S$21),IF(AK$18&gt;=AJ$19,$S$21*$B$2))),0)</f>
        <v>0</v>
      </c>
      <c r="AL39" s="294" t="b">
        <f>IF('Hoja De Calculo'!AM13&gt;='Hoja De Calculo'!AL13,IF(AL$18=100,($S$21*AL$18*$B$2)-SUM($I39:AK39),IF(AL$18&gt;AK$19,((AL$18-AK$19+1)*$B$2*$S$21),IF(AL$18&gt;=AK$19,$S$21*$B$2))),0)</f>
        <v>0</v>
      </c>
      <c r="AM39" s="294" t="b">
        <f>IF('Hoja De Calculo'!AN13&gt;='Hoja De Calculo'!AM13,IF(AM$18=100,($S$21*AM$18*$B$2)-SUM($I39:AL39),IF(AM$18&gt;AL$19,((AM$18-AL$19+1)*$B$2*$S$21),IF(AM$18&gt;=AL$19,$S$21*$B$2))),0)</f>
        <v>0</v>
      </c>
      <c r="AN39" s="294" t="b">
        <f>IF('Hoja De Calculo'!AO13&gt;='Hoja De Calculo'!AN13,IF(AN$18=100,($S$21*AN$18*$B$2)-SUM($I39:AM39),IF(AN$18&gt;AM$19,((AN$18-AM$19+1)*$B$2*$S$21),IF(AN$18&gt;=AM$19,$S$21*$B$2))),0)</f>
        <v>0</v>
      </c>
      <c r="AO39" s="294" t="b">
        <f>IF('Hoja De Calculo'!AP13&gt;='Hoja De Calculo'!AO13,IF(AO$18=100,($S$21*AO$18*$B$2)-SUM($I39:AN39),IF(AO$18&gt;AN$19,((AO$18-AN$19+1)*$B$2*$S$21),IF(AO$18&gt;=AN$19,$S$21*$B$2))),0)</f>
        <v>0</v>
      </c>
      <c r="AP39" s="294" t="b">
        <f>IF('Hoja De Calculo'!AQ13&gt;='Hoja De Calculo'!AP13,IF(AP$18=100,($S$21*AP$18*$B$2)-SUM($I39:AO39),IF(AP$18&gt;AO$19,((AP$18-AO$19+1)*$B$2*$S$21),IF(AP$18&gt;=AO$19,$S$21*$B$2))),0)</f>
        <v>0</v>
      </c>
      <c r="AQ39" s="294" t="b">
        <f>IF('Hoja De Calculo'!AR13&gt;='Hoja De Calculo'!AQ13,IF(AQ$18=100,($S$21*AQ$18*$B$2)-SUM($I39:AP39),IF(AQ$18&gt;AP$19,((AQ$18-AP$19+1)*$B$2*$S$21),IF(AQ$18&gt;=AP$19,$S$21*$B$2))),0)</f>
        <v>0</v>
      </c>
      <c r="AR39" s="294" t="b">
        <f>IF('Hoja De Calculo'!AS13&gt;='Hoja De Calculo'!AR13,IF(AR$18=100,($S$21*AR$18*$B$2)-SUM($I39:AQ39),IF(AR$18&gt;AQ$19,((AR$18-AQ$19+1)*$B$2*$S$21),IF(AR$18&gt;=AQ$19,$S$21*$B$2))),0)</f>
        <v>0</v>
      </c>
      <c r="AS39" s="294" t="b">
        <f>IF('Hoja De Calculo'!AT13&gt;='Hoja De Calculo'!AS13,IF(AS$18=100,($S$21*AS$18*$B$2)-SUM($I39:AR39),IF(AS$18&gt;AR$19,((AS$18-AR$19+1)*$B$2*$S$21),IF(AS$18&gt;=AR$19,$S$21*$B$2))),0)</f>
        <v>0</v>
      </c>
      <c r="AT39" s="294" t="b">
        <f>IF('Hoja De Calculo'!AU13&gt;='Hoja De Calculo'!AT13,IF(AT$18=100,($S$21*AT$18*$B$2)-SUM($I39:AS39),IF(AT$18&gt;AS$19,((AT$18-AS$19+1)*$B$2*$S$21),IF(AT$18&gt;=AS$19,$S$21*$B$2))),0)</f>
        <v>0</v>
      </c>
      <c r="AU39" s="294" t="b">
        <f>IF('Hoja De Calculo'!AV13&gt;='Hoja De Calculo'!AU13,IF(AU$18=100,($S$21*AU$18*$B$2)-SUM($I39:AT39),IF(AU$18&gt;AT$19,((AU$18-AT$19+1)*$B$2*$S$21),IF(AU$18&gt;=AT$19,$S$21*$B$2))),0)</f>
        <v>0</v>
      </c>
      <c r="AV39" s="294" t="b">
        <f>IF('Hoja De Calculo'!AW13&gt;='Hoja De Calculo'!AV13,IF(AV$18=100,($S$21*AV$18*$B$2)-SUM($I39:AU39),IF(AV$18&gt;AU$19,((AV$18-AU$19+1)*$B$2*$S$21),IF(AV$18&gt;=AU$19,$S$21*$B$2))),0)</f>
        <v>0</v>
      </c>
      <c r="AW39" s="294" t="b">
        <f>IF('Hoja De Calculo'!AX13&gt;='Hoja De Calculo'!AW13,IF(AW$18=100,($S$21*AW$18*$B$2)-SUM($I39:AV39),IF(AW$18&gt;AV$19,((AW$18-AV$19+1)*$B$2*$S$21),IF(AW$18&gt;=AV$19,$S$21*$B$2))),0)</f>
        <v>0</v>
      </c>
      <c r="AX39" s="294" t="b">
        <f>IF('Hoja De Calculo'!AY13&gt;='Hoja De Calculo'!AX13,IF(AX$18=100,($S$21*AX$18*$B$2)-SUM($I39:AW39),IF(AX$18&gt;AW$19,((AX$18-AW$19+1)*$B$2*$S$21),IF(AX$18&gt;=AW$19,$S$21*$B$2))),0)</f>
        <v>0</v>
      </c>
      <c r="AY39" s="294" t="b">
        <f>IF('Hoja De Calculo'!AZ13&gt;='Hoja De Calculo'!AY13,IF(AY$18=100,($S$21*AY$18*$B$2)-SUM($I39:AX39),IF(AY$18&gt;AX$19,((AY$18-AX$19+1)*$B$2*$S$21),IF(AY$18&gt;=AX$19,$S$21*$B$2))),0)</f>
        <v>0</v>
      </c>
      <c r="AZ39" s="294" t="b">
        <f>IF('Hoja De Calculo'!BA13&gt;='Hoja De Calculo'!AZ13,IF(AZ$18=100,($S$21*AZ$18*$B$2)-SUM($I39:AY39),IF(AZ$18&gt;AY$19,((AZ$18-AY$19+1)*$B$2*$S$21),IF(AZ$18&gt;=AY$19,$S$21*$B$2))),0)</f>
        <v>0</v>
      </c>
      <c r="BA39" s="294" t="b">
        <f>IF('Hoja De Calculo'!BB13&gt;='Hoja De Calculo'!BA13,IF(BA$18=100,($S$21*BA$18*$B$2)-SUM($I39:AZ39),IF(BA$18&gt;AZ$19,((BA$18-AZ$19+1)*$B$2*$S$21),IF(BA$18&gt;=AZ$19,$S$21*$B$2))),0)</f>
        <v>0</v>
      </c>
      <c r="BB39" s="294" t="b">
        <f>IF('Hoja De Calculo'!BC13&gt;='Hoja De Calculo'!BB13,IF(BB$18=100,($S$21*BB$18*$B$2)-SUM($I39:BA39),IF(BB$18&gt;BA$19,((BB$18-BA$19+1)*$B$2*$S$21),IF(BB$18&gt;=BA$19,$S$21*$B$2))),0)</f>
        <v>0</v>
      </c>
      <c r="BC39" s="294" t="b">
        <f>IF('Hoja De Calculo'!BD13&gt;='Hoja De Calculo'!BC13,IF(BC$18=100,($S$21*BC$18*$B$2)-SUM($I39:BB39),IF(BC$18&gt;BB$19,((BC$18-BB$19+1)*$B$2*$S$21),IF(BC$18&gt;=BB$19,$S$21*$B$2))),0)</f>
        <v>0</v>
      </c>
      <c r="BD39" s="294" t="b">
        <f>IF('Hoja De Calculo'!BE13&gt;='Hoja De Calculo'!BD13,IF(BD$18=100,($S$21*BD$18*$B$2)-SUM($I39:BC39),IF(BD$18&gt;BC$19,((BD$18-BC$19+1)*$B$2*$S$21),IF(BD$18&gt;=BC$19,$S$21*$B$2))),0)</f>
        <v>0</v>
      </c>
      <c r="BE39" s="294" t="b">
        <f>IF('Hoja De Calculo'!BF13&gt;='Hoja De Calculo'!BE13,IF(BE$18=100,($S$21*BE$18*$B$2)-SUM($I39:BD39),IF(BE$18&gt;BD$19,((BE$18-BD$19+1)*$B$2*$S$21),IF(BE$18&gt;=BD$19,$S$21*$B$2))),0)</f>
        <v>0</v>
      </c>
      <c r="BF39" s="294" t="b">
        <f>IF('Hoja De Calculo'!BG13&gt;='Hoja De Calculo'!BF13,IF(BF$18=100,($S$21*BF$18*$B$2)-SUM($I39:BE39),IF(BF$18&gt;BE$19,((BF$18-BE$19+1)*$B$2*$S$21),IF(BF$18&gt;=BE$19,$S$21*$B$2))),0)</f>
        <v>0</v>
      </c>
      <c r="BG39" s="294" t="b">
        <f>IF('Hoja De Calculo'!BH13&gt;='Hoja De Calculo'!BG13,IF(BG$18=100,($S$21*BG$18*$B$2)-SUM($I39:BF39),IF(BG$18&gt;BF$19,((BG$18-BF$19+1)*$B$2*$S$21),IF(BG$18&gt;=BF$19,$S$21*$B$2))),0)</f>
        <v>0</v>
      </c>
      <c r="BH39" s="294" t="b">
        <f>IF('Hoja De Calculo'!BI13&gt;='Hoja De Calculo'!BH13,IF(BH$18=100,($S$21*BH$18*$B$2)-SUM($I39:BG39),IF(BH$18&gt;BG$19,((BH$18-BG$19+1)*$B$2*$S$21),IF(BH$18&gt;=BG$19,$S$21*$B$2))),0)</f>
        <v>0</v>
      </c>
      <c r="BI39" s="294" t="b">
        <f>IF('Hoja De Calculo'!BJ13&gt;='Hoja De Calculo'!BI13,IF(BI$18=100,($S$21*BI$18*$B$2)-SUM($I39:BH39),IF(BI$18&gt;BH$19,((BI$18-BH$19+1)*$B$2*$S$21),IF(BI$18&gt;=BH$19,$S$21*$B$2))),0)</f>
        <v>0</v>
      </c>
      <c r="BJ39" s="294" t="b">
        <f>IF('Hoja De Calculo'!BK13&gt;='Hoja De Calculo'!BJ13,IF(BJ$18=100,($S$21*BJ$18*$B$2)-SUM($I39:BI39),IF(BJ$18&gt;BI$19,((BJ$18-BI$19+1)*$B$2*$S$21),IF(BJ$18&gt;=BI$19,$S$21*$B$2))),0)</f>
        <v>0</v>
      </c>
      <c r="BK39" s="294" t="b">
        <f>IF('Hoja De Calculo'!BL13&gt;='Hoja De Calculo'!BK13,IF(BK$18=100,($S$21*BK$18*$B$2)-SUM($I39:BJ39),IF(BK$18&gt;BJ$19,((BK$18-BJ$19+1)*$B$2*$S$21),IF(BK$18&gt;=BJ$19,$S$21*$B$2))),0)</f>
        <v>0</v>
      </c>
      <c r="BL39" s="294" t="b">
        <f>IF('Hoja De Calculo'!BM13&gt;='Hoja De Calculo'!BL13,IF(BL$18=100,($S$21*BL$18*$B$2)-SUM($I39:BK39),IF(BL$18&gt;BK$19,((BL$18-BK$19+1)*$B$2*$S$21),IF(BL$18&gt;=BK$19,$S$21*$B$2))),0)</f>
        <v>0</v>
      </c>
      <c r="BM39" s="294" t="b">
        <f>IF('Hoja De Calculo'!BN13&gt;='Hoja De Calculo'!BM13,IF(BM$18=100,($S$21*BM$18*$B$2)-SUM($I39:BL39),IF(BM$18&gt;BL$19,((BM$18-BL$19+1)*$B$2*$S$21),IF(BM$18&gt;=BL$19,$S$21*$B$2))),0)</f>
        <v>0</v>
      </c>
      <c r="BN39" s="294" t="b">
        <f>IF('Hoja De Calculo'!BO13&gt;='Hoja De Calculo'!BN13,IF(BN$18=100,($S$21*BN$18*$B$2)-SUM($I39:BM39),IF(BN$18&gt;BM$19,((BN$18-BM$19+1)*$B$2*$S$21),IF(BN$18&gt;=BM$19,$S$21*$B$2))),0)</f>
        <v>0</v>
      </c>
      <c r="BO39" s="294" t="b">
        <f>IF('Hoja De Calculo'!BP13&gt;='Hoja De Calculo'!BO13,IF(BO$18=100,($S$21*BO$18*$B$2)-SUM($I39:BN39),IF(BO$18&gt;BN$19,((BO$18-BN$19+1)*$B$2*$S$21),IF(BO$18&gt;=BN$19,$S$21*$B$2))),0)</f>
        <v>0</v>
      </c>
      <c r="BP39" s="294" t="b">
        <f>IF('Hoja De Calculo'!BQ13&gt;='Hoja De Calculo'!BP13,IF(BP$18=100,($S$21*BP$18*$B$2)-SUM($I39:BO39),IF(BP$18&gt;BO$19,((BP$18-BO$19+1)*$B$2*$S$21),IF(BP$18&gt;=BO$19,$S$21*$B$2))),0)</f>
        <v>0</v>
      </c>
      <c r="BQ39" s="294" t="b">
        <f>IF('Hoja De Calculo'!BR13&gt;='Hoja De Calculo'!BQ13,IF(BQ$18=100,($S$21*BQ$18*$B$2)-SUM($I39:BP39),IF(BQ$18&gt;BP$19,((BQ$18-BP$19+1)*$B$2*$S$21),IF(BQ$18&gt;=BP$19,$S$21*$B$2))),0)</f>
        <v>0</v>
      </c>
      <c r="BR39" s="294" t="b">
        <f>IF('Hoja De Calculo'!BS13&gt;='Hoja De Calculo'!BR13,IF(BR$18=100,($S$21*BR$18*$B$2)-SUM($I39:BQ39),IF(BR$18&gt;BQ$19,((BR$18-BQ$19+1)*$B$2*$S$21),IF(BR$18&gt;=BQ$19,$S$21*$B$2))),0)</f>
        <v>0</v>
      </c>
      <c r="BS39" s="294" t="b">
        <f>IF('Hoja De Calculo'!BT13&gt;='Hoja De Calculo'!BS13,IF(BS$18=100,($S$21*BS$18*$B$2)-SUM($I39:BR39),IF(BS$18&gt;BR$19,((BS$18-BR$19+1)*$B$2*$S$21),IF(BS$18&gt;=BR$19,$S$21*$B$2))),0)</f>
        <v>0</v>
      </c>
      <c r="BT39" s="294" t="b">
        <f>IF('Hoja De Calculo'!BU13&gt;='Hoja De Calculo'!BT13,IF(BT$18=100,($S$21*BT$18*$B$2)-SUM($I39:BS39),IF(BT$18&gt;BS$19,((BT$18-BS$19+1)*$B$2*$S$21),IF(BT$18&gt;=BS$19,$S$21*$B$2))),0)</f>
        <v>0</v>
      </c>
      <c r="BU39" s="294" t="b">
        <f>IF('Hoja De Calculo'!BV13&gt;='Hoja De Calculo'!BU13,IF(BU$18=100,($S$21*BU$18*$B$2)-SUM($I39:BT39),IF(BU$18&gt;BT$19,((BU$18-BT$19+1)*$B$2*$S$21),IF(BU$18&gt;=BT$19,$S$21*$B$2))),0)</f>
        <v>0</v>
      </c>
      <c r="BV39" s="294" t="b">
        <f>IF('Hoja De Calculo'!BW13&gt;='Hoja De Calculo'!BV13,IF(BV$18=100,($S$21*BV$18*$B$2)-SUM($I39:BU39),IF(BV$18&gt;BU$19,((BV$18-BU$19+1)*$B$2*$S$21),IF(BV$18&gt;=BU$19,$S$21*$B$2))),0)</f>
        <v>0</v>
      </c>
      <c r="BW39" s="294" t="b">
        <f>IF('Hoja De Calculo'!BX13&gt;='Hoja De Calculo'!BW13,IF(BW$18=100,($S$21*BW$18*$B$2)-SUM($I39:BV39),IF(BW$18&gt;BV$19,((BW$18-BV$19+1)*$B$2*$S$21),IF(BW$18&gt;=BV$19,$S$21*$B$2))),0)</f>
        <v>0</v>
      </c>
      <c r="BX39" s="294" t="b">
        <f>IF('Hoja De Calculo'!BY13&gt;='Hoja De Calculo'!BX13,IF(BX$18=100,($S$21*BX$18*$B$2)-SUM($I39:BW39),IF(BX$18&gt;BW$19,((BX$18-BW$19+1)*$B$2*$S$21),IF(BX$18&gt;=BW$19,$S$21*$B$2))),0)</f>
        <v>0</v>
      </c>
      <c r="BY39" s="294" t="b">
        <f>IF('Hoja De Calculo'!BZ13&gt;='Hoja De Calculo'!BY13,IF(BY$18=100,($S$21*BY$18*$B$2)-SUM($I39:BX39),IF(BY$18&gt;BX$19,((BY$18-BX$19+1)*$B$2*$S$21),IF(BY$18&gt;=BX$19,$S$21*$B$2))),0)</f>
        <v>0</v>
      </c>
      <c r="BZ39" s="294" t="b">
        <f>IF('Hoja De Calculo'!CA13&gt;='Hoja De Calculo'!BZ13,IF(BZ$18=100,($S$21*BZ$18*$B$2)-SUM($I39:BY39),IF(BZ$18&gt;BY$19,((BZ$18-BY$19+1)*$B$2*$S$21),IF(BZ$18&gt;=BY$19,$S$21*$B$2))),0)</f>
        <v>0</v>
      </c>
      <c r="CA39" s="294" t="b">
        <f>IF('Hoja De Calculo'!CB13&gt;='Hoja De Calculo'!CA13,IF(CA$18=100,($S$21*CA$18*$B$2)-SUM($I39:BZ39),IF(CA$18&gt;BZ$19,((CA$18-BZ$19+1)*$B$2*$S$21),IF(CA$18&gt;=BZ$19,$S$21*$B$2))),0)</f>
        <v>0</v>
      </c>
      <c r="CB39" s="294" t="b">
        <f>IF('Hoja De Calculo'!CC13&gt;='Hoja De Calculo'!CB13,IF(CB$18=100,($S$21*CB$18*$B$2)-SUM($I39:CA39),IF(CB$18&gt;CA$19,((CB$18-CA$19+1)*$B$2*$S$21),IF(CB$18&gt;=CA$19,$S$21*$B$2))),0)</f>
        <v>0</v>
      </c>
      <c r="CC39" s="294" t="b">
        <f>IF('Hoja De Calculo'!CD13&gt;='Hoja De Calculo'!CC13,IF(CC$18=100,($S$21*CC$18*$B$2)-SUM($I39:CB39),IF(CC$18&gt;CB$19,((CC$18-CB$19+1)*$B$2*$S$21),IF(CC$18&gt;=CB$19,$S$21*$B$2))),0)</f>
        <v>0</v>
      </c>
      <c r="CD39" s="294" t="b">
        <f>IF('Hoja De Calculo'!CE13&gt;='Hoja De Calculo'!CD13,IF(CD$18=100,($S$21*CD$18*$B$2)-SUM($I39:CC39),IF(CD$18&gt;CC$19,((CD$18-CC$19+1)*$B$2*$S$21),IF(CD$18&gt;=CC$19,$S$21*$B$2))),0)</f>
        <v>0</v>
      </c>
      <c r="CE39" s="294" t="b">
        <f>IF('Hoja De Calculo'!CF13&gt;='Hoja De Calculo'!CE13,IF(CE$18=100,($S$21*CE$18*$B$2)-SUM($I39:CD39),IF(CE$18&gt;CD$19,((CE$18-CD$19+1)*$B$2*$S$21),IF(CE$18&gt;=CD$19,$S$21*$B$2))),0)</f>
        <v>0</v>
      </c>
      <c r="CF39" s="294" t="b">
        <f>IF('Hoja De Calculo'!CG13&gt;='Hoja De Calculo'!CF13,IF(CF$18=100,($S$21*CF$18*$B$2)-SUM($I39:CE39),IF(CF$18&gt;CE$19,((CF$18-CE$19+1)*$B$2*$S$21),IF(CF$18&gt;=CE$19,$S$21*$B$2))),0)</f>
        <v>0</v>
      </c>
      <c r="CG39" s="294" t="b">
        <f>IF('Hoja De Calculo'!CH13&gt;='Hoja De Calculo'!CG13,IF(CG$18=100,($S$21*CG$18*$B$2)-SUM($I39:CF39),IF(CG$18&gt;CF$19,((CG$18-CF$19+1)*$B$2*$S$21),IF(CG$18&gt;=CF$19,$S$21*$B$2))),0)</f>
        <v>0</v>
      </c>
      <c r="CH39" s="294" t="b">
        <f>IF('Hoja De Calculo'!CI13&gt;='Hoja De Calculo'!CH13,IF(CH$18=100,($S$21*CH$18*$B$2)-SUM($I39:CG39),IF(CH$18&gt;CG$19,((CH$18-CG$19+1)*$B$2*$S$21),IF(CH$18&gt;=CG$19,$S$21*$B$2))),0)</f>
        <v>0</v>
      </c>
      <c r="CI39" s="294" t="b">
        <f>IF('Hoja De Calculo'!CJ13&gt;='Hoja De Calculo'!CI13,IF(CI$18=100,($S$21*CI$18*$B$2)-SUM($I39:CH39),IF(CI$18&gt;CH$19,((CI$18-CH$19+1)*$B$2*$S$21),IF(CI$18&gt;=CH$19,$S$21*$B$2))),0)</f>
        <v>0</v>
      </c>
      <c r="CJ39" s="294" t="b">
        <f>IF('Hoja De Calculo'!CK13&gt;='Hoja De Calculo'!CJ13,IF(CJ$18=100,($S$21*CJ$18*$B$2)-SUM($I39:CI39),IF(CJ$18&gt;CI$19,((CJ$18-CI$19+1)*$B$2*$S$21),IF(CJ$18&gt;=CI$19,$S$21*$B$2))),0)</f>
        <v>0</v>
      </c>
      <c r="CK39" s="294" t="b">
        <f>IF('Hoja De Calculo'!CL13&gt;='Hoja De Calculo'!CK13,IF(CK$18=100,($S$21*CK$18*$B$2)-SUM($I39:CJ39),IF(CK$18&gt;CJ$19,((CK$18-CJ$19+1)*$B$2*$S$21),IF(CK$18&gt;=CJ$19,$S$21*$B$2))),0)</f>
        <v>0</v>
      </c>
      <c r="CL39" s="294" t="b">
        <f>IF('Hoja De Calculo'!CM13&gt;='Hoja De Calculo'!CL13,IF(CL$18=100,($S$21*CL$18*$B$2)-SUM($I39:CK39),IF(CL$18&gt;CK$19,((CL$18-CK$19+1)*$B$2*$S$21),IF(CL$18&gt;=CK$19,$S$21*$B$2))),0)</f>
        <v>0</v>
      </c>
      <c r="CM39" s="294" t="b">
        <f>IF('Hoja De Calculo'!CN13&gt;='Hoja De Calculo'!CM13,IF(CM$18=100,($S$21*CM$18*$B$2)-SUM($I39:CL39),IF(CM$18&gt;CL$19,((CM$18-CL$19+1)*$B$2*$S$21),IF(CM$18&gt;=CL$19,$S$21*$B$2))),0)</f>
        <v>0</v>
      </c>
      <c r="CN39" s="294" t="b">
        <f>IF('Hoja De Calculo'!CO13&gt;='Hoja De Calculo'!CN13,IF(CN$18=100,($S$21*CN$18*$B$2)-SUM($I39:CM39),IF(CN$18&gt;CM$19,((CN$18-CM$19+1)*$B$2*$S$21),IF(CN$18&gt;=CM$19,$S$21*$B$2))),0)</f>
        <v>0</v>
      </c>
      <c r="CO39" s="294" t="b">
        <f>IF('Hoja De Calculo'!CP13&gt;='Hoja De Calculo'!CO13,IF(CO$18=100,($S$21*CO$18*$B$2)-SUM($I39:CN39),IF(CO$18&gt;CN$19,((CO$18-CN$19+1)*$B$2*$S$21),IF(CO$18&gt;=CN$19,$S$21*$B$2))),0)</f>
        <v>0</v>
      </c>
      <c r="CP39" s="294" t="b">
        <f>IF('Hoja De Calculo'!CQ13&gt;='Hoja De Calculo'!CP13,IF(CP$18=100,($S$21*CP$18*$B$2)-SUM($I39:CO39),IF(CP$18&gt;CO$19,((CP$18-CO$19+1)*$B$2*$S$21),IF(CP$18&gt;=CO$19,$S$21*$B$2))),0)</f>
        <v>0</v>
      </c>
      <c r="CQ39" s="294" t="b">
        <f>IF('Hoja De Calculo'!CR13&gt;='Hoja De Calculo'!CQ13,IF(CQ$18=100,($S$21*CQ$18*$B$2)-SUM($I39:CP39),IF(CQ$18&gt;CP$19,((CQ$18-CP$19+1)*$B$2*$S$21),IF(CQ$18&gt;=CP$19,$S$21*$B$2))),0)</f>
        <v>0</v>
      </c>
      <c r="CR39" s="294" t="b">
        <f>IF('Hoja De Calculo'!CS13&gt;='Hoja De Calculo'!CR13,IF(CR$18=100,($S$21*CR$18*$B$2)-SUM($I39:CQ39),IF(CR$18&gt;CQ$19,((CR$18-CQ$19+1)*$B$2*$S$21),IF(CR$18&gt;=CQ$19,$S$21*$B$2))),0)</f>
        <v>0</v>
      </c>
      <c r="CS39" s="294" t="b">
        <f>IF('Hoja De Calculo'!CT13&gt;='Hoja De Calculo'!CS13,IF(CS$18=100,($S$21*CS$18*$B$2)-SUM($I39:CR39),IF(CS$18&gt;CR$19,((CS$18-CR$19+1)*$B$2*$S$21),IF(CS$18&gt;=CR$19,$S$21*$B$2))),0)</f>
        <v>0</v>
      </c>
      <c r="CT39" s="294" t="b">
        <f>IF('Hoja De Calculo'!CU13&gt;='Hoja De Calculo'!CT13,IF(CT$18=100,($S$21*CT$18*$B$2)-SUM($I39:CS39),IF(CT$18&gt;CS$19,((CT$18-CS$19+1)*$B$2*$S$21),IF(CT$18&gt;=CS$19,$S$21*$B$2))),0)</f>
        <v>0</v>
      </c>
      <c r="CU39" s="294" t="b">
        <f>IF('Hoja De Calculo'!CV13&gt;='Hoja De Calculo'!CU13,IF(CU$18=100,($S$21*CU$18*$B$2)-SUM($I39:CT39),IF(CU$18&gt;CT$19,((CU$18-CT$19+1)*$B$2*$S$21),IF(CU$18&gt;=CT$19,$S$21*$B$2))),0)</f>
        <v>0</v>
      </c>
      <c r="CV39" s="294" t="b">
        <f>IF('Hoja De Calculo'!CW13&gt;='Hoja De Calculo'!CV13,IF(CV$18=100,($S$21*CV$18*$B$2)-SUM($I39:CU39),IF(CV$18&gt;CU$19,((CV$18-CU$19+1)*$B$2*$S$21),IF(CV$18&gt;=CU$19,$S$21*$B$2))),0)</f>
        <v>0</v>
      </c>
      <c r="CW39" s="294" t="b">
        <f>IF('Hoja De Calculo'!CX13&gt;='Hoja De Calculo'!CW13,IF(CW$18=100,($S$21*CW$18*$B$2)-SUM($I39:CV39),IF(CW$18&gt;CV$19,((CW$18-CV$19+1)*$B$2*$S$21),IF(CW$18&gt;=CV$19,$S$21*$B$2))),0)</f>
        <v>0</v>
      </c>
    </row>
    <row r="40" spans="1:101" x14ac:dyDescent="0.3">
      <c r="A40" t="s">
        <v>177</v>
      </c>
      <c r="C40" s="259"/>
      <c r="D40" s="259"/>
      <c r="E40" s="259"/>
      <c r="F40" s="259"/>
      <c r="G40" s="259"/>
      <c r="H40" s="259"/>
      <c r="I40" s="259"/>
      <c r="J40" s="259"/>
      <c r="K40" s="259"/>
      <c r="L40" s="259"/>
      <c r="M40" s="259"/>
      <c r="N40" s="259"/>
      <c r="O40" s="259"/>
      <c r="P40" s="259"/>
      <c r="Q40" s="259"/>
      <c r="R40" s="259"/>
      <c r="S40" s="259"/>
      <c r="T40" s="281">
        <f>(T$21*$B$2*(T$19+(IF(T$19=100,0,1))))</f>
        <v>0</v>
      </c>
      <c r="U40" s="294" t="b">
        <f>IF('Hoja De Calculo'!V13&gt;='Hoja De Calculo'!U13,IF(U$18=100,($T$21*U$18*$B$2)-SUM($I40:T40),IF(U$18&gt;T$19,((U$18-T$19+1)*$B$2*$T$21),IF(U$18&gt;=T$19,$T$21*$B$2))),0)</f>
        <v>0</v>
      </c>
      <c r="V40" s="294" t="b">
        <f>IF('Hoja De Calculo'!W13&gt;='Hoja De Calculo'!V13,IF(V$18=100,($T$21*V$18*$B$2)-SUM($I40:U40),IF(V$18&gt;U$19,((V$18-U$19+1)*$B$2*$T$21),IF(V$18&gt;=U$19,$T$21*$B$2))),0)</f>
        <v>0</v>
      </c>
      <c r="W40" s="294" t="b">
        <f>IF('Hoja De Calculo'!X13&gt;='Hoja De Calculo'!W13,IF(W$18=100,($T$21*W$18*$B$2)-SUM($I40:V40),IF(W$18&gt;V$19,((W$18-V$19+1)*$B$2*$T$21),IF(W$18&gt;=V$19,$T$21*$B$2))),0)</f>
        <v>0</v>
      </c>
      <c r="X40" s="294" t="b">
        <f>IF('Hoja De Calculo'!Y13&gt;='Hoja De Calculo'!X13,IF(X$18=100,($T$21*X$18*$B$2)-SUM($I40:W40),IF(X$18&gt;W$19,((X$18-W$19+1)*$B$2*$T$21),IF(X$18&gt;=W$19,$T$21*$B$2))),0)</f>
        <v>0</v>
      </c>
      <c r="Y40" s="294" t="b">
        <f>IF('Hoja De Calculo'!Z13&gt;='Hoja De Calculo'!Y13,IF(Y$18=100,($T$21*Y$18*$B$2)-SUM($I40:X40),IF(Y$18&gt;X$19,((Y$18-X$19+1)*$B$2*$T$21),IF(Y$18&gt;=X$19,$T$21*$B$2))),0)</f>
        <v>0</v>
      </c>
      <c r="Z40" s="294" t="b">
        <f>IF('Hoja De Calculo'!AA13&gt;='Hoja De Calculo'!Z13,IF(Z$18=100,($T$21*Z$18*$B$2)-SUM($I40:Y40),IF(Z$18&gt;Y$19,((Z$18-Y$19+1)*$B$2*$T$21),IF(Z$18&gt;=Y$19,$T$21*$B$2))),0)</f>
        <v>0</v>
      </c>
      <c r="AA40" s="294" t="b">
        <f>IF('Hoja De Calculo'!AB13&gt;='Hoja De Calculo'!AA13,IF(AA$18=100,($T$21*AA$18*$B$2)-SUM($I40:Z40),IF(AA$18&gt;Z$19,((AA$18-Z$19+1)*$B$2*$T$21),IF(AA$18&gt;=Z$19,$T$21*$B$2))),0)</f>
        <v>0</v>
      </c>
      <c r="AB40" s="294" t="b">
        <f>IF('Hoja De Calculo'!AC13&gt;='Hoja De Calculo'!AB13,IF(AB$18=100,($T$21*AB$18*$B$2)-SUM($I40:AA40),IF(AB$18&gt;AA$19,((AB$18-AA$19+1)*$B$2*$T$21),IF(AB$18&gt;=AA$19,$T$21*$B$2))),0)</f>
        <v>0</v>
      </c>
      <c r="AC40" s="294" t="b">
        <f>IF('Hoja De Calculo'!AD13&gt;='Hoja De Calculo'!AC13,IF(AC$18=100,($T$21*AC$18*$B$2)-SUM($I40:AB40),IF(AC$18&gt;AB$19,((AC$18-AB$19+1)*$B$2*$T$21),IF(AC$18&gt;=AB$19,$T$21*$B$2))),0)</f>
        <v>0</v>
      </c>
      <c r="AD40" s="294" t="b">
        <f>IF('Hoja De Calculo'!AE13&gt;='Hoja De Calculo'!AD13,IF(AD$18=100,($T$21*AD$18*$B$2)-SUM($I40:AC40),IF(AD$18&gt;AC$19,((AD$18-AC$19+1)*$B$2*$T$21),IF(AD$18&gt;=AC$19,$T$21*$B$2))),0)</f>
        <v>0</v>
      </c>
      <c r="AE40" s="294" t="b">
        <f>IF('Hoja De Calculo'!AF13&gt;='Hoja De Calculo'!AE13,IF(AE$18=100,($T$21*AE$18*$B$2)-SUM($I40:AD40),IF(AE$18&gt;AD$19,((AE$18-AD$19+1)*$B$2*$T$21),IF(AE$18&gt;=AD$19,$T$21*$B$2))),0)</f>
        <v>0</v>
      </c>
      <c r="AF40" s="294" t="b">
        <f>IF('Hoja De Calculo'!AG13&gt;='Hoja De Calculo'!AF13,IF(AF$18=100,($T$21*AF$18*$B$2)-SUM($I40:AE40),IF(AF$18&gt;AE$19,((AF$18-AE$19+1)*$B$2*$T$21),IF(AF$18&gt;=AE$19,$T$21*$B$2))),0)</f>
        <v>0</v>
      </c>
      <c r="AG40" s="294" t="b">
        <f>IF('Hoja De Calculo'!AH13&gt;='Hoja De Calculo'!AG13,IF(AG$18=100,($T$21*AG$18*$B$2)-SUM($I40:AF40),IF(AG$18&gt;AF$19,((AG$18-AF$19+1)*$B$2*$T$21),IF(AG$18&gt;=AF$19,$T$21*$B$2))),0)</f>
        <v>0</v>
      </c>
      <c r="AH40" s="294" t="b">
        <f>IF('Hoja De Calculo'!AI13&gt;='Hoja De Calculo'!AH13,IF(AH$18=100,($T$21*AH$18*$B$2)-SUM($I40:AG40),IF(AH$18&gt;AG$19,((AH$18-AG$19+1)*$B$2*$T$21),IF(AH$18&gt;=AG$19,$T$21*$B$2))),0)</f>
        <v>0</v>
      </c>
      <c r="AI40" s="294" t="b">
        <f>IF('Hoja De Calculo'!AJ13&gt;='Hoja De Calculo'!AI13,IF(AI$18=100,($T$21*AI$18*$B$2)-SUM($I40:AH40),IF(AI$18&gt;AH$19,((AI$18-AH$19+1)*$B$2*$T$21),IF(AI$18&gt;=AH$19,$T$21*$B$2))),0)</f>
        <v>0</v>
      </c>
      <c r="AJ40" s="294" t="b">
        <f>IF('Hoja De Calculo'!AK13&gt;='Hoja De Calculo'!AJ13,IF(AJ$18=100,($T$21*AJ$18*$B$2)-SUM($I40:AI40),IF(AJ$18&gt;AI$19,((AJ$18-AI$19+1)*$B$2*$T$21),IF(AJ$18&gt;=AI$19,$T$21*$B$2))),0)</f>
        <v>0</v>
      </c>
      <c r="AK40" s="294" t="b">
        <f>IF('Hoja De Calculo'!AL13&gt;='Hoja De Calculo'!AK13,IF(AK$18=100,($T$21*AK$18*$B$2)-SUM($I40:AJ40),IF(AK$18&gt;AJ$19,((AK$18-AJ$19+1)*$B$2*$T$21),IF(AK$18&gt;=AJ$19,$T$21*$B$2))),0)</f>
        <v>0</v>
      </c>
      <c r="AL40" s="294" t="b">
        <f>IF('Hoja De Calculo'!AM13&gt;='Hoja De Calculo'!AL13,IF(AL$18=100,($T$21*AL$18*$B$2)-SUM($I40:AK40),IF(AL$18&gt;AK$19,((AL$18-AK$19+1)*$B$2*$T$21),IF(AL$18&gt;=AK$19,$T$21*$B$2))),0)</f>
        <v>0</v>
      </c>
      <c r="AM40" s="294" t="b">
        <f>IF('Hoja De Calculo'!AN13&gt;='Hoja De Calculo'!AM13,IF(AM$18=100,($T$21*AM$18*$B$2)-SUM($I40:AL40),IF(AM$18&gt;AL$19,((AM$18-AL$19+1)*$B$2*$T$21),IF(AM$18&gt;=AL$19,$T$21*$B$2))),0)</f>
        <v>0</v>
      </c>
      <c r="AN40" s="294" t="b">
        <f>IF('Hoja De Calculo'!AO13&gt;='Hoja De Calculo'!AN13,IF(AN$18=100,($T$21*AN$18*$B$2)-SUM($I40:AM40),IF(AN$18&gt;AM$19,((AN$18-AM$19+1)*$B$2*$T$21),IF(AN$18&gt;=AM$19,$T$21*$B$2))),0)</f>
        <v>0</v>
      </c>
      <c r="AO40" s="294" t="b">
        <f>IF('Hoja De Calculo'!AP13&gt;='Hoja De Calculo'!AO13,IF(AO$18=100,($T$21*AO$18*$B$2)-SUM($I40:AN40),IF(AO$18&gt;AN$19,((AO$18-AN$19+1)*$B$2*$T$21),IF(AO$18&gt;=AN$19,$T$21*$B$2))),0)</f>
        <v>0</v>
      </c>
      <c r="AP40" s="294" t="b">
        <f>IF('Hoja De Calculo'!AQ13&gt;='Hoja De Calculo'!AP13,IF(AP$18=100,($T$21*AP$18*$B$2)-SUM($I40:AO40),IF(AP$18&gt;AO$19,((AP$18-AO$19+1)*$B$2*$T$21),IF(AP$18&gt;=AO$19,$T$21*$B$2))),0)</f>
        <v>0</v>
      </c>
      <c r="AQ40" s="294" t="b">
        <f>IF('Hoja De Calculo'!AR13&gt;='Hoja De Calculo'!AQ13,IF(AQ$18=100,($T$21*AQ$18*$B$2)-SUM($I40:AP40),IF(AQ$18&gt;AP$19,((AQ$18-AP$19+1)*$B$2*$T$21),IF(AQ$18&gt;=AP$19,$T$21*$B$2))),0)</f>
        <v>0</v>
      </c>
      <c r="AR40" s="294" t="b">
        <f>IF('Hoja De Calculo'!AS13&gt;='Hoja De Calculo'!AR13,IF(AR$18=100,($T$21*AR$18*$B$2)-SUM($I40:AQ40),IF(AR$18&gt;AQ$19,((AR$18-AQ$19+1)*$B$2*$T$21),IF(AR$18&gt;=AQ$19,$T$21*$B$2))),0)</f>
        <v>0</v>
      </c>
      <c r="AS40" s="294" t="b">
        <f>IF('Hoja De Calculo'!AT13&gt;='Hoja De Calculo'!AS13,IF(AS$18=100,($T$21*AS$18*$B$2)-SUM($I40:AR40),IF(AS$18&gt;AR$19,((AS$18-AR$19+1)*$B$2*$T$21),IF(AS$18&gt;=AR$19,$T$21*$B$2))),0)</f>
        <v>0</v>
      </c>
      <c r="AT40" s="294" t="b">
        <f>IF('Hoja De Calculo'!AU13&gt;='Hoja De Calculo'!AT13,IF(AT$18=100,($T$21*AT$18*$B$2)-SUM($I40:AS40),IF(AT$18&gt;AS$19,((AT$18-AS$19+1)*$B$2*$T$21),IF(AT$18&gt;=AS$19,$T$21*$B$2))),0)</f>
        <v>0</v>
      </c>
      <c r="AU40" s="294" t="b">
        <f>IF('Hoja De Calculo'!AV13&gt;='Hoja De Calculo'!AU13,IF(AU$18=100,($T$21*AU$18*$B$2)-SUM($I40:AT40),IF(AU$18&gt;AT$19,((AU$18-AT$19+1)*$B$2*$T$21),IF(AU$18&gt;=AT$19,$T$21*$B$2))),0)</f>
        <v>0</v>
      </c>
      <c r="AV40" s="294" t="b">
        <f>IF('Hoja De Calculo'!AW13&gt;='Hoja De Calculo'!AV13,IF(AV$18=100,($T$21*AV$18*$B$2)-SUM($I40:AU40),IF(AV$18&gt;AU$19,((AV$18-AU$19+1)*$B$2*$T$21),IF(AV$18&gt;=AU$19,$T$21*$B$2))),0)</f>
        <v>0</v>
      </c>
      <c r="AW40" s="294" t="b">
        <f>IF('Hoja De Calculo'!AX13&gt;='Hoja De Calculo'!AW13,IF(AW$18=100,($T$21*AW$18*$B$2)-SUM($I40:AV40),IF(AW$18&gt;AV$19,((AW$18-AV$19+1)*$B$2*$T$21),IF(AW$18&gt;=AV$19,$T$21*$B$2))),0)</f>
        <v>0</v>
      </c>
      <c r="AX40" s="294" t="b">
        <f>IF('Hoja De Calculo'!AY13&gt;='Hoja De Calculo'!AX13,IF(AX$18=100,($T$21*AX$18*$B$2)-SUM($I40:AW40),IF(AX$18&gt;AW$19,((AX$18-AW$19+1)*$B$2*$T$21),IF(AX$18&gt;=AW$19,$T$21*$B$2))),0)</f>
        <v>0</v>
      </c>
      <c r="AY40" s="294" t="b">
        <f>IF('Hoja De Calculo'!AZ13&gt;='Hoja De Calculo'!AY13,IF(AY$18=100,($T$21*AY$18*$B$2)-SUM($I40:AX40),IF(AY$18&gt;AX$19,((AY$18-AX$19+1)*$B$2*$T$21),IF(AY$18&gt;=AX$19,$T$21*$B$2))),0)</f>
        <v>0</v>
      </c>
      <c r="AZ40" s="294" t="b">
        <f>IF('Hoja De Calculo'!BA13&gt;='Hoja De Calculo'!AZ13,IF(AZ$18=100,($T$21*AZ$18*$B$2)-SUM($I40:AY40),IF(AZ$18&gt;AY$19,((AZ$18-AY$19+1)*$B$2*$T$21),IF(AZ$18&gt;=AY$19,$T$21*$B$2))),0)</f>
        <v>0</v>
      </c>
      <c r="BA40" s="294" t="b">
        <f>IF('Hoja De Calculo'!BB13&gt;='Hoja De Calculo'!BA13,IF(BA$18=100,($T$21*BA$18*$B$2)-SUM($I40:AZ40),IF(BA$18&gt;AZ$19,((BA$18-AZ$19+1)*$B$2*$T$21),IF(BA$18&gt;=AZ$19,$T$21*$B$2))),0)</f>
        <v>0</v>
      </c>
      <c r="BB40" s="294" t="b">
        <f>IF('Hoja De Calculo'!BC13&gt;='Hoja De Calculo'!BB13,IF(BB$18=100,($T$21*BB$18*$B$2)-SUM($I40:BA40),IF(BB$18&gt;BA$19,((BB$18-BA$19+1)*$B$2*$T$21),IF(BB$18&gt;=BA$19,$T$21*$B$2))),0)</f>
        <v>0</v>
      </c>
      <c r="BC40" s="294" t="b">
        <f>IF('Hoja De Calculo'!BD13&gt;='Hoja De Calculo'!BC13,IF(BC$18=100,($T$21*BC$18*$B$2)-SUM($I40:BB40),IF(BC$18&gt;BB$19,((BC$18-BB$19+1)*$B$2*$T$21),IF(BC$18&gt;=BB$19,$T$21*$B$2))),0)</f>
        <v>0</v>
      </c>
      <c r="BD40" s="294" t="b">
        <f>IF('Hoja De Calculo'!BE13&gt;='Hoja De Calculo'!BD13,IF(BD$18=100,($T$21*BD$18*$B$2)-SUM($I40:BC40),IF(BD$18&gt;BC$19,((BD$18-BC$19+1)*$B$2*$T$21),IF(BD$18&gt;=BC$19,$T$21*$B$2))),0)</f>
        <v>0</v>
      </c>
      <c r="BE40" s="294" t="b">
        <f>IF('Hoja De Calculo'!BF13&gt;='Hoja De Calculo'!BE13,IF(BE$18=100,($T$21*BE$18*$B$2)-SUM($I40:BD40),IF(BE$18&gt;BD$19,((BE$18-BD$19+1)*$B$2*$T$21),IF(BE$18&gt;=BD$19,$T$21*$B$2))),0)</f>
        <v>0</v>
      </c>
      <c r="BF40" s="294" t="b">
        <f>IF('Hoja De Calculo'!BG13&gt;='Hoja De Calculo'!BF13,IF(BF$18=100,($T$21*BF$18*$B$2)-SUM($I40:BE40),IF(BF$18&gt;BE$19,((BF$18-BE$19+1)*$B$2*$T$21),IF(BF$18&gt;=BE$19,$T$21*$B$2))),0)</f>
        <v>0</v>
      </c>
      <c r="BG40" s="294" t="b">
        <f>IF('Hoja De Calculo'!BH13&gt;='Hoja De Calculo'!BG13,IF(BG$18=100,($T$21*BG$18*$B$2)-SUM($I40:BF40),IF(BG$18&gt;BF$19,((BG$18-BF$19+1)*$B$2*$T$21),IF(BG$18&gt;=BF$19,$T$21*$B$2))),0)</f>
        <v>0</v>
      </c>
      <c r="BH40" s="294" t="b">
        <f>IF('Hoja De Calculo'!BI13&gt;='Hoja De Calculo'!BH13,IF(BH$18=100,($T$21*BH$18*$B$2)-SUM($I40:BG40),IF(BH$18&gt;BG$19,((BH$18-BG$19+1)*$B$2*$T$21),IF(BH$18&gt;=BG$19,$T$21*$B$2))),0)</f>
        <v>0</v>
      </c>
      <c r="BI40" s="294" t="b">
        <f>IF('Hoja De Calculo'!BJ13&gt;='Hoja De Calculo'!BI13,IF(BI$18=100,($T$21*BI$18*$B$2)-SUM($I40:BH40),IF(BI$18&gt;BH$19,((BI$18-BH$19+1)*$B$2*$T$21),IF(BI$18&gt;=BH$19,$T$21*$B$2))),0)</f>
        <v>0</v>
      </c>
      <c r="BJ40" s="294" t="b">
        <f>IF('Hoja De Calculo'!BK13&gt;='Hoja De Calculo'!BJ13,IF(BJ$18=100,($T$21*BJ$18*$B$2)-SUM($I40:BI40),IF(BJ$18&gt;BI$19,((BJ$18-BI$19+1)*$B$2*$T$21),IF(BJ$18&gt;=BI$19,$T$21*$B$2))),0)</f>
        <v>0</v>
      </c>
      <c r="BK40" s="294" t="b">
        <f>IF('Hoja De Calculo'!BL13&gt;='Hoja De Calculo'!BK13,IF(BK$18=100,($T$21*BK$18*$B$2)-SUM($I40:BJ40),IF(BK$18&gt;BJ$19,((BK$18-BJ$19+1)*$B$2*$T$21),IF(BK$18&gt;=BJ$19,$T$21*$B$2))),0)</f>
        <v>0</v>
      </c>
      <c r="BL40" s="294" t="b">
        <f>IF('Hoja De Calculo'!BM13&gt;='Hoja De Calculo'!BL13,IF(BL$18=100,($T$21*BL$18*$B$2)-SUM($I40:BK40),IF(BL$18&gt;BK$19,((BL$18-BK$19+1)*$B$2*$T$21),IF(BL$18&gt;=BK$19,$T$21*$B$2))),0)</f>
        <v>0</v>
      </c>
      <c r="BM40" s="294" t="b">
        <f>IF('Hoja De Calculo'!BN13&gt;='Hoja De Calculo'!BM13,IF(BM$18=100,($T$21*BM$18*$B$2)-SUM($I40:BL40),IF(BM$18&gt;BL$19,((BM$18-BL$19+1)*$B$2*$T$21),IF(BM$18&gt;=BL$19,$T$21*$B$2))),0)</f>
        <v>0</v>
      </c>
      <c r="BN40" s="294" t="b">
        <f>IF('Hoja De Calculo'!BO13&gt;='Hoja De Calculo'!BN13,IF(BN$18=100,($T$21*BN$18*$B$2)-SUM($I40:BM40),IF(BN$18&gt;BM$19,((BN$18-BM$19+1)*$B$2*$T$21),IF(BN$18&gt;=BM$19,$T$21*$B$2))),0)</f>
        <v>0</v>
      </c>
      <c r="BO40" s="294" t="b">
        <f>IF('Hoja De Calculo'!BP13&gt;='Hoja De Calculo'!BO13,IF(BO$18=100,($T$21*BO$18*$B$2)-SUM($I40:BN40),IF(BO$18&gt;BN$19,((BO$18-BN$19+1)*$B$2*$T$21),IF(BO$18&gt;=BN$19,$T$21*$B$2))),0)</f>
        <v>0</v>
      </c>
      <c r="BP40" s="294" t="b">
        <f>IF('Hoja De Calculo'!BQ13&gt;='Hoja De Calculo'!BP13,IF(BP$18=100,($T$21*BP$18*$B$2)-SUM($I40:BO40),IF(BP$18&gt;BO$19,((BP$18-BO$19+1)*$B$2*$T$21),IF(BP$18&gt;=BO$19,$T$21*$B$2))),0)</f>
        <v>0</v>
      </c>
      <c r="BQ40" s="294" t="b">
        <f>IF('Hoja De Calculo'!BR13&gt;='Hoja De Calculo'!BQ13,IF(BQ$18=100,($T$21*BQ$18*$B$2)-SUM($I40:BP40),IF(BQ$18&gt;BP$19,((BQ$18-BP$19+1)*$B$2*$T$21),IF(BQ$18&gt;=BP$19,$T$21*$B$2))),0)</f>
        <v>0</v>
      </c>
      <c r="BR40" s="294" t="b">
        <f>IF('Hoja De Calculo'!BS13&gt;='Hoja De Calculo'!BR13,IF(BR$18=100,($T$21*BR$18*$B$2)-SUM($I40:BQ40),IF(BR$18&gt;BQ$19,((BR$18-BQ$19+1)*$B$2*$T$21),IF(BR$18&gt;=BQ$19,$T$21*$B$2))),0)</f>
        <v>0</v>
      </c>
      <c r="BS40" s="294" t="b">
        <f>IF('Hoja De Calculo'!BT13&gt;='Hoja De Calculo'!BS13,IF(BS$18=100,($T$21*BS$18*$B$2)-SUM($I40:BR40),IF(BS$18&gt;BR$19,((BS$18-BR$19+1)*$B$2*$T$21),IF(BS$18&gt;=BR$19,$T$21*$B$2))),0)</f>
        <v>0</v>
      </c>
      <c r="BT40" s="294" t="b">
        <f>IF('Hoja De Calculo'!BU13&gt;='Hoja De Calculo'!BT13,IF(BT$18=100,($T$21*BT$18*$B$2)-SUM($I40:BS40),IF(BT$18&gt;BS$19,((BT$18-BS$19+1)*$B$2*$T$21),IF(BT$18&gt;=BS$19,$T$21*$B$2))),0)</f>
        <v>0</v>
      </c>
      <c r="BU40" s="294" t="b">
        <f>IF('Hoja De Calculo'!BV13&gt;='Hoja De Calculo'!BU13,IF(BU$18=100,($T$21*BU$18*$B$2)-SUM($I40:BT40),IF(BU$18&gt;BT$19,((BU$18-BT$19+1)*$B$2*$T$21),IF(BU$18&gt;=BT$19,$T$21*$B$2))),0)</f>
        <v>0</v>
      </c>
      <c r="BV40" s="294" t="b">
        <f>IF('Hoja De Calculo'!BW13&gt;='Hoja De Calculo'!BV13,IF(BV$18=100,($T$21*BV$18*$B$2)-SUM($I40:BU40),IF(BV$18&gt;BU$19,((BV$18-BU$19+1)*$B$2*$T$21),IF(BV$18&gt;=BU$19,$T$21*$B$2))),0)</f>
        <v>0</v>
      </c>
      <c r="BW40" s="294" t="b">
        <f>IF('Hoja De Calculo'!BX13&gt;='Hoja De Calculo'!BW13,IF(BW$18=100,($T$21*BW$18*$B$2)-SUM($I40:BV40),IF(BW$18&gt;BV$19,((BW$18-BV$19+1)*$B$2*$T$21),IF(BW$18&gt;=BV$19,$T$21*$B$2))),0)</f>
        <v>0</v>
      </c>
      <c r="BX40" s="294" t="b">
        <f>IF('Hoja De Calculo'!BY13&gt;='Hoja De Calculo'!BX13,IF(BX$18=100,($T$21*BX$18*$B$2)-SUM($I40:BW40),IF(BX$18&gt;BW$19,((BX$18-BW$19+1)*$B$2*$T$21),IF(BX$18&gt;=BW$19,$T$21*$B$2))),0)</f>
        <v>0</v>
      </c>
      <c r="BY40" s="294" t="b">
        <f>IF('Hoja De Calculo'!BZ13&gt;='Hoja De Calculo'!BY13,IF(BY$18=100,($T$21*BY$18*$B$2)-SUM($I40:BX40),IF(BY$18&gt;BX$19,((BY$18-BX$19+1)*$B$2*$T$21),IF(BY$18&gt;=BX$19,$T$21*$B$2))),0)</f>
        <v>0</v>
      </c>
      <c r="BZ40" s="294" t="b">
        <f>IF('Hoja De Calculo'!CA13&gt;='Hoja De Calculo'!BZ13,IF(BZ$18=100,($T$21*BZ$18*$B$2)-SUM($I40:BY40),IF(BZ$18&gt;BY$19,((BZ$18-BY$19+1)*$B$2*$T$21),IF(BZ$18&gt;=BY$19,$T$21*$B$2))),0)</f>
        <v>0</v>
      </c>
      <c r="CA40" s="294" t="b">
        <f>IF('Hoja De Calculo'!CB13&gt;='Hoja De Calculo'!CA13,IF(CA$18=100,($T$21*CA$18*$B$2)-SUM($I40:BZ40),IF(CA$18&gt;BZ$19,((CA$18-BZ$19+1)*$B$2*$T$21),IF(CA$18&gt;=BZ$19,$T$21*$B$2))),0)</f>
        <v>0</v>
      </c>
      <c r="CB40" s="294" t="b">
        <f>IF('Hoja De Calculo'!CC13&gt;='Hoja De Calculo'!CB13,IF(CB$18=100,($T$21*CB$18*$B$2)-SUM($I40:CA40),IF(CB$18&gt;CA$19,((CB$18-CA$19+1)*$B$2*$T$21),IF(CB$18&gt;=CA$19,$T$21*$B$2))),0)</f>
        <v>0</v>
      </c>
      <c r="CC40" s="294" t="b">
        <f>IF('Hoja De Calculo'!CD13&gt;='Hoja De Calculo'!CC13,IF(CC$18=100,($T$21*CC$18*$B$2)-SUM($I40:CB40),IF(CC$18&gt;CB$19,((CC$18-CB$19+1)*$B$2*$T$21),IF(CC$18&gt;=CB$19,$T$21*$B$2))),0)</f>
        <v>0</v>
      </c>
      <c r="CD40" s="294" t="b">
        <f>IF('Hoja De Calculo'!CE13&gt;='Hoja De Calculo'!CD13,IF(CD$18=100,($T$21*CD$18*$B$2)-SUM($I40:CC40),IF(CD$18&gt;CC$19,((CD$18-CC$19+1)*$B$2*$T$21),IF(CD$18&gt;=CC$19,$T$21*$B$2))),0)</f>
        <v>0</v>
      </c>
      <c r="CE40" s="294" t="b">
        <f>IF('Hoja De Calculo'!CF13&gt;='Hoja De Calculo'!CE13,IF(CE$18=100,($T$21*CE$18*$B$2)-SUM($I40:CD40),IF(CE$18&gt;CD$19,((CE$18-CD$19+1)*$B$2*$T$21),IF(CE$18&gt;=CD$19,$T$21*$B$2))),0)</f>
        <v>0</v>
      </c>
      <c r="CF40" s="294" t="b">
        <f>IF('Hoja De Calculo'!CG13&gt;='Hoja De Calculo'!CF13,IF(CF$18=100,($T$21*CF$18*$B$2)-SUM($I40:CE40),IF(CF$18&gt;CE$19,((CF$18-CE$19+1)*$B$2*$T$21),IF(CF$18&gt;=CE$19,$T$21*$B$2))),0)</f>
        <v>0</v>
      </c>
      <c r="CG40" s="294" t="b">
        <f>IF('Hoja De Calculo'!CH13&gt;='Hoja De Calculo'!CG13,IF(CG$18=100,($T$21*CG$18*$B$2)-SUM($I40:CF40),IF(CG$18&gt;CF$19,((CG$18-CF$19+1)*$B$2*$T$21),IF(CG$18&gt;=CF$19,$T$21*$B$2))),0)</f>
        <v>0</v>
      </c>
      <c r="CH40" s="294" t="b">
        <f>IF('Hoja De Calculo'!CI13&gt;='Hoja De Calculo'!CH13,IF(CH$18=100,($T$21*CH$18*$B$2)-SUM($I40:CG40),IF(CH$18&gt;CG$19,((CH$18-CG$19+1)*$B$2*$T$21),IF(CH$18&gt;=CG$19,$T$21*$B$2))),0)</f>
        <v>0</v>
      </c>
      <c r="CI40" s="294" t="b">
        <f>IF('Hoja De Calculo'!CJ13&gt;='Hoja De Calculo'!CI13,IF(CI$18=100,($T$21*CI$18*$B$2)-SUM($I40:CH40),IF(CI$18&gt;CH$19,((CI$18-CH$19+1)*$B$2*$T$21),IF(CI$18&gt;=CH$19,$T$21*$B$2))),0)</f>
        <v>0</v>
      </c>
      <c r="CJ40" s="294" t="b">
        <f>IF('Hoja De Calculo'!CK13&gt;='Hoja De Calculo'!CJ13,IF(CJ$18=100,($T$21*CJ$18*$B$2)-SUM($I40:CI40),IF(CJ$18&gt;CI$19,((CJ$18-CI$19+1)*$B$2*$T$21),IF(CJ$18&gt;=CI$19,$T$21*$B$2))),0)</f>
        <v>0</v>
      </c>
      <c r="CK40" s="294" t="b">
        <f>IF('Hoja De Calculo'!CL13&gt;='Hoja De Calculo'!CK13,IF(CK$18=100,($T$21*CK$18*$B$2)-SUM($I40:CJ40),IF(CK$18&gt;CJ$19,((CK$18-CJ$19+1)*$B$2*$T$21),IF(CK$18&gt;=CJ$19,$T$21*$B$2))),0)</f>
        <v>0</v>
      </c>
      <c r="CL40" s="294" t="b">
        <f>IF('Hoja De Calculo'!CM13&gt;='Hoja De Calculo'!CL13,IF(CL$18=100,($T$21*CL$18*$B$2)-SUM($I40:CK40),IF(CL$18&gt;CK$19,((CL$18-CK$19+1)*$B$2*$T$21),IF(CL$18&gt;=CK$19,$T$21*$B$2))),0)</f>
        <v>0</v>
      </c>
      <c r="CM40" s="294" t="b">
        <f>IF('Hoja De Calculo'!CN13&gt;='Hoja De Calculo'!CM13,IF(CM$18=100,($T$21*CM$18*$B$2)-SUM($I40:CL40),IF(CM$18&gt;CL$19,((CM$18-CL$19+1)*$B$2*$T$21),IF(CM$18&gt;=CL$19,$T$21*$B$2))),0)</f>
        <v>0</v>
      </c>
      <c r="CN40" s="294" t="b">
        <f>IF('Hoja De Calculo'!CO13&gt;='Hoja De Calculo'!CN13,IF(CN$18=100,($T$21*CN$18*$B$2)-SUM($I40:CM40),IF(CN$18&gt;CM$19,((CN$18-CM$19+1)*$B$2*$T$21),IF(CN$18&gt;=CM$19,$T$21*$B$2))),0)</f>
        <v>0</v>
      </c>
      <c r="CO40" s="294" t="b">
        <f>IF('Hoja De Calculo'!CP13&gt;='Hoja De Calculo'!CO13,IF(CO$18=100,($T$21*CO$18*$B$2)-SUM($I40:CN40),IF(CO$18&gt;CN$19,((CO$18-CN$19+1)*$B$2*$T$21),IF(CO$18&gt;=CN$19,$T$21*$B$2))),0)</f>
        <v>0</v>
      </c>
      <c r="CP40" s="294" t="b">
        <f>IF('Hoja De Calculo'!CQ13&gt;='Hoja De Calculo'!CP13,IF(CP$18=100,($T$21*CP$18*$B$2)-SUM($I40:CO40),IF(CP$18&gt;CO$19,((CP$18-CO$19+1)*$B$2*$T$21),IF(CP$18&gt;=CO$19,$T$21*$B$2))),0)</f>
        <v>0</v>
      </c>
      <c r="CQ40" s="294" t="b">
        <f>IF('Hoja De Calculo'!CR13&gt;='Hoja De Calculo'!CQ13,IF(CQ$18=100,($T$21*CQ$18*$B$2)-SUM($I40:CP40),IF(CQ$18&gt;CP$19,((CQ$18-CP$19+1)*$B$2*$T$21),IF(CQ$18&gt;=CP$19,$T$21*$B$2))),0)</f>
        <v>0</v>
      </c>
      <c r="CR40" s="294" t="b">
        <f>IF('Hoja De Calculo'!CS13&gt;='Hoja De Calculo'!CR13,IF(CR$18=100,($T$21*CR$18*$B$2)-SUM($I40:CQ40),IF(CR$18&gt;CQ$19,((CR$18-CQ$19+1)*$B$2*$T$21),IF(CR$18&gt;=CQ$19,$T$21*$B$2))),0)</f>
        <v>0</v>
      </c>
      <c r="CS40" s="294" t="b">
        <f>IF('Hoja De Calculo'!CT13&gt;='Hoja De Calculo'!CS13,IF(CS$18=100,($T$21*CS$18*$B$2)-SUM($I40:CR40),IF(CS$18&gt;CR$19,((CS$18-CR$19+1)*$B$2*$T$21),IF(CS$18&gt;=CR$19,$T$21*$B$2))),0)</f>
        <v>0</v>
      </c>
      <c r="CT40" s="294" t="b">
        <f>IF('Hoja De Calculo'!CU13&gt;='Hoja De Calculo'!CT13,IF(CT$18=100,($T$21*CT$18*$B$2)-SUM($I40:CS40),IF(CT$18&gt;CS$19,((CT$18-CS$19+1)*$B$2*$T$21),IF(CT$18&gt;=CS$19,$T$21*$B$2))),0)</f>
        <v>0</v>
      </c>
      <c r="CU40" s="294" t="b">
        <f>IF('Hoja De Calculo'!CV13&gt;='Hoja De Calculo'!CU13,IF(CU$18=100,($T$21*CU$18*$B$2)-SUM($I40:CT40),IF(CU$18&gt;CT$19,((CU$18-CT$19+1)*$B$2*$T$21),IF(CU$18&gt;=CT$19,$T$21*$B$2))),0)</f>
        <v>0</v>
      </c>
      <c r="CV40" s="294" t="b">
        <f>IF('Hoja De Calculo'!CW13&gt;='Hoja De Calculo'!CV13,IF(CV$18=100,($T$21*CV$18*$B$2)-SUM($I40:CU40),IF(CV$18&gt;CU$19,((CV$18-CU$19+1)*$B$2*$T$21),IF(CV$18&gt;=CU$19,$T$21*$B$2))),0)</f>
        <v>0</v>
      </c>
      <c r="CW40" s="294" t="b">
        <f>IF('Hoja De Calculo'!CX13&gt;='Hoja De Calculo'!CW13,IF(CW$18=100,($T$21*CW$18*$B$2)-SUM($I40:CV40),IF(CW$18&gt;CV$19,((CW$18-CV$19+1)*$B$2*$T$21),IF(CW$18&gt;=CV$19,$T$21*$B$2))),0)</f>
        <v>0</v>
      </c>
    </row>
    <row r="41" spans="1:101" x14ac:dyDescent="0.3">
      <c r="A41" t="s">
        <v>178</v>
      </c>
      <c r="C41" s="259"/>
      <c r="D41" s="259"/>
      <c r="E41" s="259"/>
      <c r="F41" s="259"/>
      <c r="G41" s="259"/>
      <c r="H41" s="259"/>
      <c r="I41" s="259"/>
      <c r="J41" s="259"/>
      <c r="K41" s="259"/>
      <c r="L41" s="259"/>
      <c r="M41" s="259"/>
      <c r="N41" s="259"/>
      <c r="O41" s="259"/>
      <c r="P41" s="259"/>
      <c r="Q41" s="259"/>
      <c r="R41" s="259"/>
      <c r="S41" s="259"/>
      <c r="T41" s="267"/>
      <c r="U41" s="281">
        <f>(U$21*$B$2*(U$19+(IF(U$19=100,0,1))))</f>
        <v>0</v>
      </c>
      <c r="V41" s="294" t="b">
        <f>IF('Hoja De Calculo'!W13&gt;='Hoja De Calculo'!V13,IF(V$18=100,($U$21*V$18*$B$2)-SUM($I41:U41),IF(V$18&gt;U$19,((V$18-U$19+1)*$B$2*$U$21),IF(V$18&gt;=U$19,$U$21*$B$2))),0)</f>
        <v>0</v>
      </c>
      <c r="W41" s="294" t="b">
        <f>IF('Hoja De Calculo'!X13&gt;='Hoja De Calculo'!W13,IF(W$18=100,($U$21*W$18*$B$2)-SUM($I41:V41),IF(W$18&gt;V$19,((W$18-V$19+1)*$B$2*$U$21),IF(W$18&gt;=V$19,$U$21*$B$2))),0)</f>
        <v>0</v>
      </c>
      <c r="X41" s="294" t="b">
        <f>IF('Hoja De Calculo'!Y13&gt;='Hoja De Calculo'!X13,IF(X$18=100,($U$21*X$18*$B$2)-SUM($I41:W41),IF(X$18&gt;W$19,((X$18-W$19+1)*$B$2*$U$21),IF(X$18&gt;=W$19,$U$21*$B$2))),0)</f>
        <v>0</v>
      </c>
      <c r="Y41" s="294" t="b">
        <f>IF('Hoja De Calculo'!Z13&gt;='Hoja De Calculo'!Y13,IF(Y$18=100,($U$21*Y$18*$B$2)-SUM($I41:X41),IF(Y$18&gt;X$19,((Y$18-X$19+1)*$B$2*$U$21),IF(Y$18&gt;=X$19,$U$21*$B$2))),0)</f>
        <v>0</v>
      </c>
      <c r="Z41" s="294" t="b">
        <f>IF('Hoja De Calculo'!AA13&gt;='Hoja De Calculo'!Z13,IF(Z$18=100,($U$21*Z$18*$B$2)-SUM($I41:Y41),IF(Z$18&gt;Y$19,((Z$18-Y$19+1)*$B$2*$U$21),IF(Z$18&gt;=Y$19,$U$21*$B$2))),0)</f>
        <v>0</v>
      </c>
      <c r="AA41" s="294" t="b">
        <f>IF('Hoja De Calculo'!AB13&gt;='Hoja De Calculo'!AA13,IF(AA$18=100,($U$21*AA$18*$B$2)-SUM($I41:Z41),IF(AA$18&gt;Z$19,((AA$18-Z$19+1)*$B$2*$U$21),IF(AA$18&gt;=Z$19,$U$21*$B$2))),0)</f>
        <v>0</v>
      </c>
      <c r="AB41" s="294" t="b">
        <f>IF('Hoja De Calculo'!AC13&gt;='Hoja De Calculo'!AB13,IF(AB$18=100,($U$21*AB$18*$B$2)-SUM($I41:AA41),IF(AB$18&gt;AA$19,((AB$18-AA$19+1)*$B$2*$U$21),IF(AB$18&gt;=AA$19,$U$21*$B$2))),0)</f>
        <v>0</v>
      </c>
      <c r="AC41" s="294" t="b">
        <f>IF('Hoja De Calculo'!AD13&gt;='Hoja De Calculo'!AC13,IF(AC$18=100,($U$21*AC$18*$B$2)-SUM($I41:AB41),IF(AC$18&gt;AB$19,((AC$18-AB$19+1)*$B$2*$U$21),IF(AC$18&gt;=AB$19,$U$21*$B$2))),0)</f>
        <v>0</v>
      </c>
      <c r="AD41" s="294" t="b">
        <f>IF('Hoja De Calculo'!AE13&gt;='Hoja De Calculo'!AD13,IF(AD$18=100,($U$21*AD$18*$B$2)-SUM($I41:AC41),IF(AD$18&gt;AC$19,((AD$18-AC$19+1)*$B$2*$U$21),IF(AD$18&gt;=AC$19,$U$21*$B$2))),0)</f>
        <v>0</v>
      </c>
      <c r="AE41" s="294" t="b">
        <f>IF('Hoja De Calculo'!AF13&gt;='Hoja De Calculo'!AE13,IF(AE$18=100,($U$21*AE$18*$B$2)-SUM($I41:AD41),IF(AE$18&gt;AD$19,((AE$18-AD$19+1)*$B$2*$U$21),IF(AE$18&gt;=AD$19,$U$21*$B$2))),0)</f>
        <v>0</v>
      </c>
      <c r="AF41" s="294" t="b">
        <f>IF('Hoja De Calculo'!AG13&gt;='Hoja De Calculo'!AF13,IF(AF$18=100,($U$21*AF$18*$B$2)-SUM($I41:AE41),IF(AF$18&gt;AE$19,((AF$18-AE$19+1)*$B$2*$U$21),IF(AF$18&gt;=AE$19,$U$21*$B$2))),0)</f>
        <v>0</v>
      </c>
      <c r="AG41" s="294" t="b">
        <f>IF('Hoja De Calculo'!AH13&gt;='Hoja De Calculo'!AG13,IF(AG$18=100,($U$21*AG$18*$B$2)-SUM($I41:AF41),IF(AG$18&gt;AF$19,((AG$18-AF$19+1)*$B$2*$U$21),IF(AG$18&gt;=AF$19,$U$21*$B$2))),0)</f>
        <v>0</v>
      </c>
      <c r="AH41" s="294" t="b">
        <f>IF('Hoja De Calculo'!AI13&gt;='Hoja De Calculo'!AH13,IF(AH$18=100,($U$21*AH$18*$B$2)-SUM($I41:AG41),IF(AH$18&gt;AG$19,((AH$18-AG$19+1)*$B$2*$U$21),IF(AH$18&gt;=AG$19,$U$21*$B$2))),0)</f>
        <v>0</v>
      </c>
      <c r="AI41" s="294" t="b">
        <f>IF('Hoja De Calculo'!AJ13&gt;='Hoja De Calculo'!AI13,IF(AI$18=100,($U$21*AI$18*$B$2)-SUM($I41:AH41),IF(AI$18&gt;AH$19,((AI$18-AH$19+1)*$B$2*$U$21),IF(AI$18&gt;=AH$19,$U$21*$B$2))),0)</f>
        <v>0</v>
      </c>
      <c r="AJ41" s="294" t="b">
        <f>IF('Hoja De Calculo'!AK13&gt;='Hoja De Calculo'!AJ13,IF(AJ$18=100,($U$21*AJ$18*$B$2)-SUM($I41:AI41),IF(AJ$18&gt;AI$19,((AJ$18-AI$19+1)*$B$2*$U$21),IF(AJ$18&gt;=AI$19,$U$21*$B$2))),0)</f>
        <v>0</v>
      </c>
      <c r="AK41" s="294" t="b">
        <f>IF('Hoja De Calculo'!AL13&gt;='Hoja De Calculo'!AK13,IF(AK$18=100,($U$21*AK$18*$B$2)-SUM($I41:AJ41),IF(AK$18&gt;AJ$19,((AK$18-AJ$19+1)*$B$2*$U$21),IF(AK$18&gt;=AJ$19,$U$21*$B$2))),0)</f>
        <v>0</v>
      </c>
      <c r="AL41" s="294" t="b">
        <f>IF('Hoja De Calculo'!AM13&gt;='Hoja De Calculo'!AL13,IF(AL$18=100,($U$21*AL$18*$B$2)-SUM($I41:AK41),IF(AL$18&gt;AK$19,((AL$18-AK$19+1)*$B$2*$U$21),IF(AL$18&gt;=AK$19,$U$21*$B$2))),0)</f>
        <v>0</v>
      </c>
      <c r="AM41" s="294" t="b">
        <f>IF('Hoja De Calculo'!AN13&gt;='Hoja De Calculo'!AM13,IF(AM$18=100,($U$21*AM$18*$B$2)-SUM($I41:AL41),IF(AM$18&gt;AL$19,((AM$18-AL$19+1)*$B$2*$U$21),IF(AM$18&gt;=AL$19,$U$21*$B$2))),0)</f>
        <v>0</v>
      </c>
      <c r="AN41" s="294" t="b">
        <f>IF('Hoja De Calculo'!AO13&gt;='Hoja De Calculo'!AN13,IF(AN$18=100,($U$21*AN$18*$B$2)-SUM($I41:AM41),IF(AN$18&gt;AM$19,((AN$18-AM$19+1)*$B$2*$U$21),IF(AN$18&gt;=AM$19,$U$21*$B$2))),0)</f>
        <v>0</v>
      </c>
      <c r="AO41" s="294" t="b">
        <f>IF('Hoja De Calculo'!AP13&gt;='Hoja De Calculo'!AO13,IF(AO$18=100,($U$21*AO$18*$B$2)-SUM($I41:AN41),IF(AO$18&gt;AN$19,((AO$18-AN$19+1)*$B$2*$U$21),IF(AO$18&gt;=AN$19,$U$21*$B$2))),0)</f>
        <v>0</v>
      </c>
      <c r="AP41" s="294" t="b">
        <f>IF('Hoja De Calculo'!AQ13&gt;='Hoja De Calculo'!AP13,IF(AP$18=100,($U$21*AP$18*$B$2)-SUM($I41:AO41),IF(AP$18&gt;AO$19,((AP$18-AO$19+1)*$B$2*$U$21),IF(AP$18&gt;=AO$19,$U$21*$B$2))),0)</f>
        <v>0</v>
      </c>
      <c r="AQ41" s="294" t="b">
        <f>IF('Hoja De Calculo'!AR13&gt;='Hoja De Calculo'!AQ13,IF(AQ$18=100,($U$21*AQ$18*$B$2)-SUM($I41:AP41),IF(AQ$18&gt;AP$19,((AQ$18-AP$19+1)*$B$2*$U$21),IF(AQ$18&gt;=AP$19,$U$21*$B$2))),0)</f>
        <v>0</v>
      </c>
      <c r="AR41" s="294" t="b">
        <f>IF('Hoja De Calculo'!AS13&gt;='Hoja De Calculo'!AR13,IF(AR$18=100,($U$21*AR$18*$B$2)-SUM($I41:AQ41),IF(AR$18&gt;AQ$19,((AR$18-AQ$19+1)*$B$2*$U$21),IF(AR$18&gt;=AQ$19,$U$21*$B$2))),0)</f>
        <v>0</v>
      </c>
      <c r="AS41" s="294" t="b">
        <f>IF('Hoja De Calculo'!AT13&gt;='Hoja De Calculo'!AS13,IF(AS$18=100,($U$21*AS$18*$B$2)-SUM($I41:AR41),IF(AS$18&gt;AR$19,((AS$18-AR$19+1)*$B$2*$U$21),IF(AS$18&gt;=AR$19,$U$21*$B$2))),0)</f>
        <v>0</v>
      </c>
      <c r="AT41" s="294" t="b">
        <f>IF('Hoja De Calculo'!AU13&gt;='Hoja De Calculo'!AT13,IF(AT$18=100,($U$21*AT$18*$B$2)-SUM($I41:AS41),IF(AT$18&gt;AS$19,((AT$18-AS$19+1)*$B$2*$U$21),IF(AT$18&gt;=AS$19,$U$21*$B$2))),0)</f>
        <v>0</v>
      </c>
      <c r="AU41" s="294" t="b">
        <f>IF('Hoja De Calculo'!AV13&gt;='Hoja De Calculo'!AU13,IF(AU$18=100,($U$21*AU$18*$B$2)-SUM($I41:AT41),IF(AU$18&gt;AT$19,((AU$18-AT$19+1)*$B$2*$U$21),IF(AU$18&gt;=AT$19,$U$21*$B$2))),0)</f>
        <v>0</v>
      </c>
      <c r="AV41" s="294" t="b">
        <f>IF('Hoja De Calculo'!AW13&gt;='Hoja De Calculo'!AV13,IF(AV$18=100,($U$21*AV$18*$B$2)-SUM($I41:AU41),IF(AV$18&gt;AU$19,((AV$18-AU$19+1)*$B$2*$U$21),IF(AV$18&gt;=AU$19,$U$21*$B$2))),0)</f>
        <v>0</v>
      </c>
      <c r="AW41" s="294" t="b">
        <f>IF('Hoja De Calculo'!AX13&gt;='Hoja De Calculo'!AW13,IF(AW$18=100,($U$21*AW$18*$B$2)-SUM($I41:AV41),IF(AW$18&gt;AV$19,((AW$18-AV$19+1)*$B$2*$U$21),IF(AW$18&gt;=AV$19,$U$21*$B$2))),0)</f>
        <v>0</v>
      </c>
      <c r="AX41" s="294" t="b">
        <f>IF('Hoja De Calculo'!AY13&gt;='Hoja De Calculo'!AX13,IF(AX$18=100,($U$21*AX$18*$B$2)-SUM($I41:AW41),IF(AX$18&gt;AW$19,((AX$18-AW$19+1)*$B$2*$U$21),IF(AX$18&gt;=AW$19,$U$21*$B$2))),0)</f>
        <v>0</v>
      </c>
      <c r="AY41" s="294" t="b">
        <f>IF('Hoja De Calculo'!AZ13&gt;='Hoja De Calculo'!AY13,IF(AY$18=100,($U$21*AY$18*$B$2)-SUM($I41:AX41),IF(AY$18&gt;AX$19,((AY$18-AX$19+1)*$B$2*$U$21),IF(AY$18&gt;=AX$19,$U$21*$B$2))),0)</f>
        <v>0</v>
      </c>
      <c r="AZ41" s="294" t="b">
        <f>IF('Hoja De Calculo'!BA13&gt;='Hoja De Calculo'!AZ13,IF(AZ$18=100,($U$21*AZ$18*$B$2)-SUM($I41:AY41),IF(AZ$18&gt;AY$19,((AZ$18-AY$19+1)*$B$2*$U$21),IF(AZ$18&gt;=AY$19,$U$21*$B$2))),0)</f>
        <v>0</v>
      </c>
      <c r="BA41" s="294" t="b">
        <f>IF('Hoja De Calculo'!BB13&gt;='Hoja De Calculo'!BA13,IF(BA$18=100,($U$21*BA$18*$B$2)-SUM($I41:AZ41),IF(BA$18&gt;AZ$19,((BA$18-AZ$19+1)*$B$2*$U$21),IF(BA$18&gt;=AZ$19,$U$21*$B$2))),0)</f>
        <v>0</v>
      </c>
      <c r="BB41" s="294" t="b">
        <f>IF('Hoja De Calculo'!BC13&gt;='Hoja De Calculo'!BB13,IF(BB$18=100,($U$21*BB$18*$B$2)-SUM($I41:BA41),IF(BB$18&gt;BA$19,((BB$18-BA$19+1)*$B$2*$U$21),IF(BB$18&gt;=BA$19,$U$21*$B$2))),0)</f>
        <v>0</v>
      </c>
      <c r="BC41" s="294" t="b">
        <f>IF('Hoja De Calculo'!BD13&gt;='Hoja De Calculo'!BC13,IF(BC$18=100,($U$21*BC$18*$B$2)-SUM($I41:BB41),IF(BC$18&gt;BB$19,((BC$18-BB$19+1)*$B$2*$U$21),IF(BC$18&gt;=BB$19,$U$21*$B$2))),0)</f>
        <v>0</v>
      </c>
      <c r="BD41" s="294" t="b">
        <f>IF('Hoja De Calculo'!BE13&gt;='Hoja De Calculo'!BD13,IF(BD$18=100,($U$21*BD$18*$B$2)-SUM($I41:BC41),IF(BD$18&gt;BC$19,((BD$18-BC$19+1)*$B$2*$U$21),IF(BD$18&gt;=BC$19,$U$21*$B$2))),0)</f>
        <v>0</v>
      </c>
      <c r="BE41" s="294" t="b">
        <f>IF('Hoja De Calculo'!BF13&gt;='Hoja De Calculo'!BE13,IF(BE$18=100,($U$21*BE$18*$B$2)-SUM($I41:BD41),IF(BE$18&gt;BD$19,((BE$18-BD$19+1)*$B$2*$U$21),IF(BE$18&gt;=BD$19,$U$21*$B$2))),0)</f>
        <v>0</v>
      </c>
      <c r="BF41" s="294" t="b">
        <f>IF('Hoja De Calculo'!BG13&gt;='Hoja De Calculo'!BF13,IF(BF$18=100,($U$21*BF$18*$B$2)-SUM($I41:BE41),IF(BF$18&gt;BE$19,((BF$18-BE$19+1)*$B$2*$U$21),IF(BF$18&gt;=BE$19,$U$21*$B$2))),0)</f>
        <v>0</v>
      </c>
      <c r="BG41" s="294" t="b">
        <f>IF('Hoja De Calculo'!BH13&gt;='Hoja De Calculo'!BG13,IF(BG$18=100,($U$21*BG$18*$B$2)-SUM($I41:BF41),IF(BG$18&gt;BF$19,((BG$18-BF$19+1)*$B$2*$U$21),IF(BG$18&gt;=BF$19,$U$21*$B$2))),0)</f>
        <v>0</v>
      </c>
      <c r="BH41" s="294" t="b">
        <f>IF('Hoja De Calculo'!BI13&gt;='Hoja De Calculo'!BH13,IF(BH$18=100,($U$21*BH$18*$B$2)-SUM($I41:BG41),IF(BH$18&gt;BG$19,((BH$18-BG$19+1)*$B$2*$U$21),IF(BH$18&gt;=BG$19,$U$21*$B$2))),0)</f>
        <v>0</v>
      </c>
      <c r="BI41" s="294" t="b">
        <f>IF('Hoja De Calculo'!BJ13&gt;='Hoja De Calculo'!BI13,IF(BI$18=100,($U$21*BI$18*$B$2)-SUM($I41:BH41),IF(BI$18&gt;BH$19,((BI$18-BH$19+1)*$B$2*$U$21),IF(BI$18&gt;=BH$19,$U$21*$B$2))),0)</f>
        <v>0</v>
      </c>
      <c r="BJ41" s="294" t="b">
        <f>IF('Hoja De Calculo'!BK13&gt;='Hoja De Calculo'!BJ13,IF(BJ$18=100,($U$21*BJ$18*$B$2)-SUM($I41:BI41),IF(BJ$18&gt;BI$19,((BJ$18-BI$19+1)*$B$2*$U$21),IF(BJ$18&gt;=BI$19,$U$21*$B$2))),0)</f>
        <v>0</v>
      </c>
      <c r="BK41" s="294" t="b">
        <f>IF('Hoja De Calculo'!BL13&gt;='Hoja De Calculo'!BK13,IF(BK$18=100,($U$21*BK$18*$B$2)-SUM($I41:BJ41),IF(BK$18&gt;BJ$19,((BK$18-BJ$19+1)*$B$2*$U$21),IF(BK$18&gt;=BJ$19,$U$21*$B$2))),0)</f>
        <v>0</v>
      </c>
      <c r="BL41" s="294" t="b">
        <f>IF('Hoja De Calculo'!BM13&gt;='Hoja De Calculo'!BL13,IF(BL$18=100,($U$21*BL$18*$B$2)-SUM($I41:BK41),IF(BL$18&gt;BK$19,((BL$18-BK$19+1)*$B$2*$U$21),IF(BL$18&gt;=BK$19,$U$21*$B$2))),0)</f>
        <v>0</v>
      </c>
      <c r="BM41" s="294" t="b">
        <f>IF('Hoja De Calculo'!BN13&gt;='Hoja De Calculo'!BM13,IF(BM$18=100,($U$21*BM$18*$B$2)-SUM($I41:BL41),IF(BM$18&gt;BL$19,((BM$18-BL$19+1)*$B$2*$U$21),IF(BM$18&gt;=BL$19,$U$21*$B$2))),0)</f>
        <v>0</v>
      </c>
      <c r="BN41" s="294" t="b">
        <f>IF('Hoja De Calculo'!BO13&gt;='Hoja De Calculo'!BN13,IF(BN$18=100,($U$21*BN$18*$B$2)-SUM($I41:BM41),IF(BN$18&gt;BM$19,((BN$18-BM$19+1)*$B$2*$U$21),IF(BN$18&gt;=BM$19,$U$21*$B$2))),0)</f>
        <v>0</v>
      </c>
      <c r="BO41" s="294" t="b">
        <f>IF('Hoja De Calculo'!BP13&gt;='Hoja De Calculo'!BO13,IF(BO$18=100,($U$21*BO$18*$B$2)-SUM($I41:BN41),IF(BO$18&gt;BN$19,((BO$18-BN$19+1)*$B$2*$U$21),IF(BO$18&gt;=BN$19,$U$21*$B$2))),0)</f>
        <v>0</v>
      </c>
      <c r="BP41" s="294" t="b">
        <f>IF('Hoja De Calculo'!BQ13&gt;='Hoja De Calculo'!BP13,IF(BP$18=100,($U$21*BP$18*$B$2)-SUM($I41:BO41),IF(BP$18&gt;BO$19,((BP$18-BO$19+1)*$B$2*$U$21),IF(BP$18&gt;=BO$19,$U$21*$B$2))),0)</f>
        <v>0</v>
      </c>
      <c r="BQ41" s="294" t="b">
        <f>IF('Hoja De Calculo'!BR13&gt;='Hoja De Calculo'!BQ13,IF(BQ$18=100,($U$21*BQ$18*$B$2)-SUM($I41:BP41),IF(BQ$18&gt;BP$19,((BQ$18-BP$19+1)*$B$2*$U$21),IF(BQ$18&gt;=BP$19,$U$21*$B$2))),0)</f>
        <v>0</v>
      </c>
      <c r="BR41" s="294" t="b">
        <f>IF('Hoja De Calculo'!BS13&gt;='Hoja De Calculo'!BR13,IF(BR$18=100,($U$21*BR$18*$B$2)-SUM($I41:BQ41),IF(BR$18&gt;BQ$19,((BR$18-BQ$19+1)*$B$2*$U$21),IF(BR$18&gt;=BQ$19,$U$21*$B$2))),0)</f>
        <v>0</v>
      </c>
      <c r="BS41" s="294" t="b">
        <f>IF('Hoja De Calculo'!BT13&gt;='Hoja De Calculo'!BS13,IF(BS$18=100,($U$21*BS$18*$B$2)-SUM($I41:BR41),IF(BS$18&gt;BR$19,((BS$18-BR$19+1)*$B$2*$U$21),IF(BS$18&gt;=BR$19,$U$21*$B$2))),0)</f>
        <v>0</v>
      </c>
      <c r="BT41" s="294" t="b">
        <f>IF('Hoja De Calculo'!BU13&gt;='Hoja De Calculo'!BT13,IF(BT$18=100,($U$21*BT$18*$B$2)-SUM($I41:BS41),IF(BT$18&gt;BS$19,((BT$18-BS$19+1)*$B$2*$U$21),IF(BT$18&gt;=BS$19,$U$21*$B$2))),0)</f>
        <v>0</v>
      </c>
      <c r="BU41" s="294" t="b">
        <f>IF('Hoja De Calculo'!BV13&gt;='Hoja De Calculo'!BU13,IF(BU$18=100,($U$21*BU$18*$B$2)-SUM($I41:BT41),IF(BU$18&gt;BT$19,((BU$18-BT$19+1)*$B$2*$U$21),IF(BU$18&gt;=BT$19,$U$21*$B$2))),0)</f>
        <v>0</v>
      </c>
      <c r="BV41" s="294" t="b">
        <f>IF('Hoja De Calculo'!BW13&gt;='Hoja De Calculo'!BV13,IF(BV$18=100,($U$21*BV$18*$B$2)-SUM($I41:BU41),IF(BV$18&gt;BU$19,((BV$18-BU$19+1)*$B$2*$U$21),IF(BV$18&gt;=BU$19,$U$21*$B$2))),0)</f>
        <v>0</v>
      </c>
      <c r="BW41" s="294" t="b">
        <f>IF('Hoja De Calculo'!BX13&gt;='Hoja De Calculo'!BW13,IF(BW$18=100,($U$21*BW$18*$B$2)-SUM($I41:BV41),IF(BW$18&gt;BV$19,((BW$18-BV$19+1)*$B$2*$U$21),IF(BW$18&gt;=BV$19,$U$21*$B$2))),0)</f>
        <v>0</v>
      </c>
      <c r="BX41" s="294" t="b">
        <f>IF('Hoja De Calculo'!BY13&gt;='Hoja De Calculo'!BX13,IF(BX$18=100,($U$21*BX$18*$B$2)-SUM($I41:BW41),IF(BX$18&gt;BW$19,((BX$18-BW$19+1)*$B$2*$U$21),IF(BX$18&gt;=BW$19,$U$21*$B$2))),0)</f>
        <v>0</v>
      </c>
      <c r="BY41" s="294" t="b">
        <f>IF('Hoja De Calculo'!BZ13&gt;='Hoja De Calculo'!BY13,IF(BY$18=100,($U$21*BY$18*$B$2)-SUM($I41:BX41),IF(BY$18&gt;BX$19,((BY$18-BX$19+1)*$B$2*$U$21),IF(BY$18&gt;=BX$19,$U$21*$B$2))),0)</f>
        <v>0</v>
      </c>
      <c r="BZ41" s="294" t="b">
        <f>IF('Hoja De Calculo'!CA13&gt;='Hoja De Calculo'!BZ13,IF(BZ$18=100,($U$21*BZ$18*$B$2)-SUM($I41:BY41),IF(BZ$18&gt;BY$19,((BZ$18-BY$19+1)*$B$2*$U$21),IF(BZ$18&gt;=BY$19,$U$21*$B$2))),0)</f>
        <v>0</v>
      </c>
      <c r="CA41" s="294" t="b">
        <f>IF('Hoja De Calculo'!CB13&gt;='Hoja De Calculo'!CA13,IF(CA$18=100,($U$21*CA$18*$B$2)-SUM($I41:BZ41),IF(CA$18&gt;BZ$19,((CA$18-BZ$19+1)*$B$2*$U$21),IF(CA$18&gt;=BZ$19,$U$21*$B$2))),0)</f>
        <v>0</v>
      </c>
      <c r="CB41" s="294" t="b">
        <f>IF('Hoja De Calculo'!CC13&gt;='Hoja De Calculo'!CB13,IF(CB$18=100,($U$21*CB$18*$B$2)-SUM($I41:CA41),IF(CB$18&gt;CA$19,((CB$18-CA$19+1)*$B$2*$U$21),IF(CB$18&gt;=CA$19,$U$21*$B$2))),0)</f>
        <v>0</v>
      </c>
      <c r="CC41" s="294" t="b">
        <f>IF('Hoja De Calculo'!CD13&gt;='Hoja De Calculo'!CC13,IF(CC$18=100,($U$21*CC$18*$B$2)-SUM($I41:CB41),IF(CC$18&gt;CB$19,((CC$18-CB$19+1)*$B$2*$U$21),IF(CC$18&gt;=CB$19,$U$21*$B$2))),0)</f>
        <v>0</v>
      </c>
      <c r="CD41" s="294" t="b">
        <f>IF('Hoja De Calculo'!CE13&gt;='Hoja De Calculo'!CD13,IF(CD$18=100,($U$21*CD$18*$B$2)-SUM($I41:CC41),IF(CD$18&gt;CC$19,((CD$18-CC$19+1)*$B$2*$U$21),IF(CD$18&gt;=CC$19,$U$21*$B$2))),0)</f>
        <v>0</v>
      </c>
      <c r="CE41" s="294" t="b">
        <f>IF('Hoja De Calculo'!CF13&gt;='Hoja De Calculo'!CE13,IF(CE$18=100,($U$21*CE$18*$B$2)-SUM($I41:CD41),IF(CE$18&gt;CD$19,((CE$18-CD$19+1)*$B$2*$U$21),IF(CE$18&gt;=CD$19,$U$21*$B$2))),0)</f>
        <v>0</v>
      </c>
      <c r="CF41" s="294" t="b">
        <f>IF('Hoja De Calculo'!CG13&gt;='Hoja De Calculo'!CF13,IF(CF$18=100,($U$21*CF$18*$B$2)-SUM($I41:CE41),IF(CF$18&gt;CE$19,((CF$18-CE$19+1)*$B$2*$U$21),IF(CF$18&gt;=CE$19,$U$21*$B$2))),0)</f>
        <v>0</v>
      </c>
      <c r="CG41" s="294" t="b">
        <f>IF('Hoja De Calculo'!CH13&gt;='Hoja De Calculo'!CG13,IF(CG$18=100,($U$21*CG$18*$B$2)-SUM($I41:CF41),IF(CG$18&gt;CF$19,((CG$18-CF$19+1)*$B$2*$U$21),IF(CG$18&gt;=CF$19,$U$21*$B$2))),0)</f>
        <v>0</v>
      </c>
      <c r="CH41" s="294" t="b">
        <f>IF('Hoja De Calculo'!CI13&gt;='Hoja De Calculo'!CH13,IF(CH$18=100,($U$21*CH$18*$B$2)-SUM($I41:CG41),IF(CH$18&gt;CG$19,((CH$18-CG$19+1)*$B$2*$U$21),IF(CH$18&gt;=CG$19,$U$21*$B$2))),0)</f>
        <v>0</v>
      </c>
      <c r="CI41" s="294" t="b">
        <f>IF('Hoja De Calculo'!CJ13&gt;='Hoja De Calculo'!CI13,IF(CI$18=100,($U$21*CI$18*$B$2)-SUM($I41:CH41),IF(CI$18&gt;CH$19,((CI$18-CH$19+1)*$B$2*$U$21),IF(CI$18&gt;=CH$19,$U$21*$B$2))),0)</f>
        <v>0</v>
      </c>
      <c r="CJ41" s="294" t="b">
        <f>IF('Hoja De Calculo'!CK13&gt;='Hoja De Calculo'!CJ13,IF(CJ$18=100,($U$21*CJ$18*$B$2)-SUM($I41:CI41),IF(CJ$18&gt;CI$19,((CJ$18-CI$19+1)*$B$2*$U$21),IF(CJ$18&gt;=CI$19,$U$21*$B$2))),0)</f>
        <v>0</v>
      </c>
      <c r="CK41" s="294" t="b">
        <f>IF('Hoja De Calculo'!CL13&gt;='Hoja De Calculo'!CK13,IF(CK$18=100,($U$21*CK$18*$B$2)-SUM($I41:CJ41),IF(CK$18&gt;CJ$19,((CK$18-CJ$19+1)*$B$2*$U$21),IF(CK$18&gt;=CJ$19,$U$21*$B$2))),0)</f>
        <v>0</v>
      </c>
      <c r="CL41" s="294" t="b">
        <f>IF('Hoja De Calculo'!CM13&gt;='Hoja De Calculo'!CL13,IF(CL$18=100,($U$21*CL$18*$B$2)-SUM($I41:CK41),IF(CL$18&gt;CK$19,((CL$18-CK$19+1)*$B$2*$U$21),IF(CL$18&gt;=CK$19,$U$21*$B$2))),0)</f>
        <v>0</v>
      </c>
      <c r="CM41" s="294" t="b">
        <f>IF('Hoja De Calculo'!CN13&gt;='Hoja De Calculo'!CM13,IF(CM$18=100,($U$21*CM$18*$B$2)-SUM($I41:CL41),IF(CM$18&gt;CL$19,((CM$18-CL$19+1)*$B$2*$U$21),IF(CM$18&gt;=CL$19,$U$21*$B$2))),0)</f>
        <v>0</v>
      </c>
      <c r="CN41" s="294" t="b">
        <f>IF('Hoja De Calculo'!CO13&gt;='Hoja De Calculo'!CN13,IF(CN$18=100,($U$21*CN$18*$B$2)-SUM($I41:CM41),IF(CN$18&gt;CM$19,((CN$18-CM$19+1)*$B$2*$U$21),IF(CN$18&gt;=CM$19,$U$21*$B$2))),0)</f>
        <v>0</v>
      </c>
      <c r="CO41" s="294" t="b">
        <f>IF('Hoja De Calculo'!CP13&gt;='Hoja De Calculo'!CO13,IF(CO$18=100,($U$21*CO$18*$B$2)-SUM($I41:CN41),IF(CO$18&gt;CN$19,((CO$18-CN$19+1)*$B$2*$U$21),IF(CO$18&gt;=CN$19,$U$21*$B$2))),0)</f>
        <v>0</v>
      </c>
      <c r="CP41" s="294" t="b">
        <f>IF('Hoja De Calculo'!CQ13&gt;='Hoja De Calculo'!CP13,IF(CP$18=100,($U$21*CP$18*$B$2)-SUM($I41:CO41),IF(CP$18&gt;CO$19,((CP$18-CO$19+1)*$B$2*$U$21),IF(CP$18&gt;=CO$19,$U$21*$B$2))),0)</f>
        <v>0</v>
      </c>
      <c r="CQ41" s="294" t="b">
        <f>IF('Hoja De Calculo'!CR13&gt;='Hoja De Calculo'!CQ13,IF(CQ$18=100,($U$21*CQ$18*$B$2)-SUM($I41:CP41),IF(CQ$18&gt;CP$19,((CQ$18-CP$19+1)*$B$2*$U$21),IF(CQ$18&gt;=CP$19,$U$21*$B$2))),0)</f>
        <v>0</v>
      </c>
      <c r="CR41" s="294" t="b">
        <f>IF('Hoja De Calculo'!CS13&gt;='Hoja De Calculo'!CR13,IF(CR$18=100,($U$21*CR$18*$B$2)-SUM($I41:CQ41),IF(CR$18&gt;CQ$19,((CR$18-CQ$19+1)*$B$2*$U$21),IF(CR$18&gt;=CQ$19,$U$21*$B$2))),0)</f>
        <v>0</v>
      </c>
      <c r="CS41" s="294" t="b">
        <f>IF('Hoja De Calculo'!CT13&gt;='Hoja De Calculo'!CS13,IF(CS$18=100,($U$21*CS$18*$B$2)-SUM($I41:CR41),IF(CS$18&gt;CR$19,((CS$18-CR$19+1)*$B$2*$U$21),IF(CS$18&gt;=CR$19,$U$21*$B$2))),0)</f>
        <v>0</v>
      </c>
      <c r="CT41" s="294" t="b">
        <f>IF('Hoja De Calculo'!CU13&gt;='Hoja De Calculo'!CT13,IF(CT$18=100,($U$21*CT$18*$B$2)-SUM($I41:CS41),IF(CT$18&gt;CS$19,((CT$18-CS$19+1)*$B$2*$U$21),IF(CT$18&gt;=CS$19,$U$21*$B$2))),0)</f>
        <v>0</v>
      </c>
      <c r="CU41" s="294" t="b">
        <f>IF('Hoja De Calculo'!CV13&gt;='Hoja De Calculo'!CU13,IF(CU$18=100,($U$21*CU$18*$B$2)-SUM($I41:CT41),IF(CU$18&gt;CT$19,((CU$18-CT$19+1)*$B$2*$U$21),IF(CU$18&gt;=CT$19,$U$21*$B$2))),0)</f>
        <v>0</v>
      </c>
      <c r="CV41" s="294" t="b">
        <f>IF('Hoja De Calculo'!CW13&gt;='Hoja De Calculo'!CV13,IF(CV$18=100,($U$21*CV$18*$B$2)-SUM($I41:CU41),IF(CV$18&gt;CU$19,((CV$18-CU$19+1)*$B$2*$U$21),IF(CV$18&gt;=CU$19,$U$21*$B$2))),0)</f>
        <v>0</v>
      </c>
      <c r="CW41" s="294" t="b">
        <f>IF('Hoja De Calculo'!CX13&gt;='Hoja De Calculo'!CW13,IF(CW$18=100,($U$21*CW$18*$B$2)-SUM($I41:CV41),IF(CW$18&gt;CV$19,((CW$18-CV$19+1)*$B$2*$U$21),IF(CW$18&gt;=CV$19,$U$21*$B$2))),0)</f>
        <v>0</v>
      </c>
    </row>
    <row r="42" spans="1:101" x14ac:dyDescent="0.3">
      <c r="A42" t="s">
        <v>179</v>
      </c>
      <c r="C42" s="259"/>
      <c r="D42" s="259"/>
      <c r="E42" s="259"/>
      <c r="F42" s="259"/>
      <c r="G42" s="259"/>
      <c r="H42" s="259"/>
      <c r="I42" s="259"/>
      <c r="J42" s="259"/>
      <c r="K42" s="259"/>
      <c r="L42" s="259"/>
      <c r="M42" s="259"/>
      <c r="N42" s="259"/>
      <c r="O42" s="259"/>
      <c r="P42" s="259"/>
      <c r="Q42" s="259"/>
      <c r="R42" s="259"/>
      <c r="S42" s="259"/>
      <c r="T42" s="267"/>
      <c r="U42" s="274"/>
      <c r="V42" s="281">
        <f>(V$21*$B$2*(V$19+(IF(V$19=100,0,1))))</f>
        <v>0</v>
      </c>
      <c r="W42" s="294" t="b">
        <f>IF('Hoja De Calculo'!X13&gt;='Hoja De Calculo'!W13,IF(W$18=100,($V$21*W$18*$B$2)-SUM($I42:V42),IF(W$18&gt;V$19,((W$18-V$19+1)*$B$2*$V$21),IF(W$18&gt;=V$19,$V$21*$B$2))),0)</f>
        <v>0</v>
      </c>
      <c r="X42" s="294" t="b">
        <f>IF('Hoja De Calculo'!Y13&gt;='Hoja De Calculo'!X13,IF(X$18=100,($V$21*X$18*$B$2)-SUM($I42:W42),IF(X$18&gt;W$19,((X$18-W$19+1)*$B$2*$V$21),IF(X$18&gt;=W$19,$V$21*$B$2))),0)</f>
        <v>0</v>
      </c>
      <c r="Y42" s="294" t="b">
        <f>IF('Hoja De Calculo'!Z13&gt;='Hoja De Calculo'!Y13,IF(Y$18=100,($V$21*Y$18*$B$2)-SUM($I42:X42),IF(Y$18&gt;X$19,((Y$18-X$19+1)*$B$2*$V$21),IF(Y$18&gt;=X$19,$V$21*$B$2))),0)</f>
        <v>0</v>
      </c>
      <c r="Z42" s="294" t="b">
        <f>IF('Hoja De Calculo'!AA13&gt;='Hoja De Calculo'!Z13,IF(Z$18=100,($V$21*Z$18*$B$2)-SUM($I42:Y42),IF(Z$18&gt;Y$19,((Z$18-Y$19+1)*$B$2*$V$21),IF(Z$18&gt;=Y$19,$V$21*$B$2))),0)</f>
        <v>0</v>
      </c>
      <c r="AA42" s="294" t="b">
        <f>IF('Hoja De Calculo'!AB13&gt;='Hoja De Calculo'!AA13,IF(AA$18=100,($V$21*AA$18*$B$2)-SUM($I42:Z42),IF(AA$18&gt;Z$19,((AA$18-Z$19+1)*$B$2*$V$21),IF(AA$18&gt;=Z$19,$V$21*$B$2))),0)</f>
        <v>0</v>
      </c>
      <c r="AB42" s="294" t="b">
        <f>IF('Hoja De Calculo'!AC13&gt;='Hoja De Calculo'!AB13,IF(AB$18=100,($V$21*AB$18*$B$2)-SUM($I42:AA42),IF(AB$18&gt;AA$19,((AB$18-AA$19+1)*$B$2*$V$21),IF(AB$18&gt;=AA$19,$V$21*$B$2))),0)</f>
        <v>0</v>
      </c>
      <c r="AC42" s="294" t="b">
        <f>IF('Hoja De Calculo'!AD13&gt;='Hoja De Calculo'!AC13,IF(AC$18=100,($V$21*AC$18*$B$2)-SUM($I42:AB42),IF(AC$18&gt;AB$19,((AC$18-AB$19+1)*$B$2*$V$21),IF(AC$18&gt;=AB$19,$V$21*$B$2))),0)</f>
        <v>0</v>
      </c>
      <c r="AD42" s="294" t="b">
        <f>IF('Hoja De Calculo'!AE13&gt;='Hoja De Calculo'!AD13,IF(AD$18=100,($V$21*AD$18*$B$2)-SUM($I42:AC42),IF(AD$18&gt;AC$19,((AD$18-AC$19+1)*$B$2*$V$21),IF(AD$18&gt;=AC$19,$V$21*$B$2))),0)</f>
        <v>0</v>
      </c>
      <c r="AE42" s="294" t="b">
        <f>IF('Hoja De Calculo'!AF13&gt;='Hoja De Calculo'!AE13,IF(AE$18=100,($V$21*AE$18*$B$2)-SUM($I42:AD42),IF(AE$18&gt;AD$19,((AE$18-AD$19+1)*$B$2*$V$21),IF(AE$18&gt;=AD$19,$V$21*$B$2))),0)</f>
        <v>0</v>
      </c>
      <c r="AF42" s="294" t="b">
        <f>IF('Hoja De Calculo'!AG13&gt;='Hoja De Calculo'!AF13,IF(AF$18=100,($V$21*AF$18*$B$2)-SUM($I42:AE42),IF(AF$18&gt;AE$19,((AF$18-AE$19+1)*$B$2*$V$21),IF(AF$18&gt;=AE$19,$V$21*$B$2))),0)</f>
        <v>0</v>
      </c>
      <c r="AG42" s="294" t="b">
        <f>IF('Hoja De Calculo'!AH13&gt;='Hoja De Calculo'!AG13,IF(AG$18=100,($V$21*AG$18*$B$2)-SUM($I42:AF42),IF(AG$18&gt;AF$19,((AG$18-AF$19+1)*$B$2*$V$21),IF(AG$18&gt;=AF$19,$V$21*$B$2))),0)</f>
        <v>0</v>
      </c>
      <c r="AH42" s="294" t="b">
        <f>IF('Hoja De Calculo'!AI13&gt;='Hoja De Calculo'!AH13,IF(AH$18=100,($V$21*AH$18*$B$2)-SUM($I42:AG42),IF(AH$18&gt;AG$19,((AH$18-AG$19+1)*$B$2*$V$21),IF(AH$18&gt;=AG$19,$V$21*$B$2))),0)</f>
        <v>0</v>
      </c>
      <c r="AI42" s="294" t="b">
        <f>IF('Hoja De Calculo'!AJ13&gt;='Hoja De Calculo'!AI13,IF(AI$18=100,($V$21*AI$18*$B$2)-SUM($I42:AH42),IF(AI$18&gt;AH$19,((AI$18-AH$19+1)*$B$2*$V$21),IF(AI$18&gt;=AH$19,$V$21*$B$2))),0)</f>
        <v>0</v>
      </c>
      <c r="AJ42" s="294" t="b">
        <f>IF('Hoja De Calculo'!AK13&gt;='Hoja De Calculo'!AJ13,IF(AJ$18=100,($V$21*AJ$18*$B$2)-SUM($I42:AI42),IF(AJ$18&gt;AI$19,((AJ$18-AI$19+1)*$B$2*$V$21),IF(AJ$18&gt;=AI$19,$V$21*$B$2))),0)</f>
        <v>0</v>
      </c>
      <c r="AK42" s="294" t="b">
        <f>IF('Hoja De Calculo'!AL13&gt;='Hoja De Calculo'!AK13,IF(AK$18=100,($V$21*AK$18*$B$2)-SUM($I42:AJ42),IF(AK$18&gt;AJ$19,((AK$18-AJ$19+1)*$B$2*$V$21),IF(AK$18&gt;=AJ$19,$V$21*$B$2))),0)</f>
        <v>0</v>
      </c>
      <c r="AL42" s="294" t="b">
        <f>IF('Hoja De Calculo'!AM13&gt;='Hoja De Calculo'!AL13,IF(AL$18=100,($V$21*AL$18*$B$2)-SUM($I42:AK42),IF(AL$18&gt;AK$19,((AL$18-AK$19+1)*$B$2*$V$21),IF(AL$18&gt;=AK$19,$V$21*$B$2))),0)</f>
        <v>0</v>
      </c>
      <c r="AM42" s="294" t="b">
        <f>IF('Hoja De Calculo'!AN13&gt;='Hoja De Calculo'!AM13,IF(AM$18=100,($V$21*AM$18*$B$2)-SUM($I42:AL42),IF(AM$18&gt;AL$19,((AM$18-AL$19+1)*$B$2*$V$21),IF(AM$18&gt;=AL$19,$V$21*$B$2))),0)</f>
        <v>0</v>
      </c>
      <c r="AN42" s="294" t="b">
        <f>IF('Hoja De Calculo'!AO13&gt;='Hoja De Calculo'!AN13,IF(AN$18=100,($V$21*AN$18*$B$2)-SUM($I42:AM42),IF(AN$18&gt;AM$19,((AN$18-AM$19+1)*$B$2*$V$21),IF(AN$18&gt;=AM$19,$V$21*$B$2))),0)</f>
        <v>0</v>
      </c>
      <c r="AO42" s="294" t="b">
        <f>IF('Hoja De Calculo'!AP13&gt;='Hoja De Calculo'!AO13,IF(AO$18=100,($V$21*AO$18*$B$2)-SUM($I42:AN42),IF(AO$18&gt;AN$19,((AO$18-AN$19+1)*$B$2*$V$21),IF(AO$18&gt;=AN$19,$V$21*$B$2))),0)</f>
        <v>0</v>
      </c>
      <c r="AP42" s="294" t="b">
        <f>IF('Hoja De Calculo'!AQ13&gt;='Hoja De Calculo'!AP13,IF(AP$18=100,($V$21*AP$18*$B$2)-SUM($I42:AO42),IF(AP$18&gt;AO$19,((AP$18-AO$19+1)*$B$2*$V$21),IF(AP$18&gt;=AO$19,$V$21*$B$2))),0)</f>
        <v>0</v>
      </c>
      <c r="AQ42" s="294" t="b">
        <f>IF('Hoja De Calculo'!AR13&gt;='Hoja De Calculo'!AQ13,IF(AQ$18=100,($V$21*AQ$18*$B$2)-SUM($I42:AP42),IF(AQ$18&gt;AP$19,((AQ$18-AP$19+1)*$B$2*$V$21),IF(AQ$18&gt;=AP$19,$V$21*$B$2))),0)</f>
        <v>0</v>
      </c>
      <c r="AR42" s="294" t="b">
        <f>IF('Hoja De Calculo'!AS13&gt;='Hoja De Calculo'!AR13,IF(AR$18=100,($V$21*AR$18*$B$2)-SUM($I42:AQ42),IF(AR$18&gt;AQ$19,((AR$18-AQ$19+1)*$B$2*$V$21),IF(AR$18&gt;=AQ$19,$V$21*$B$2))),0)</f>
        <v>0</v>
      </c>
      <c r="AS42" s="294" t="b">
        <f>IF('Hoja De Calculo'!AT13&gt;='Hoja De Calculo'!AS13,IF(AS$18=100,($V$21*AS$18*$B$2)-SUM($I42:AR42),IF(AS$18&gt;AR$19,((AS$18-AR$19+1)*$B$2*$V$21),IF(AS$18&gt;=AR$19,$V$21*$B$2))),0)</f>
        <v>0</v>
      </c>
      <c r="AT42" s="294" t="b">
        <f>IF('Hoja De Calculo'!AU13&gt;='Hoja De Calculo'!AT13,IF(AT$18=100,($V$21*AT$18*$B$2)-SUM($I42:AS42),IF(AT$18&gt;AS$19,((AT$18-AS$19+1)*$B$2*$V$21),IF(AT$18&gt;=AS$19,$V$21*$B$2))),0)</f>
        <v>0</v>
      </c>
      <c r="AU42" s="294" t="b">
        <f>IF('Hoja De Calculo'!AV13&gt;='Hoja De Calculo'!AU13,IF(AU$18=100,($V$21*AU$18*$B$2)-SUM($I42:AT42),IF(AU$18&gt;AT$19,((AU$18-AT$19+1)*$B$2*$V$21),IF(AU$18&gt;=AT$19,$V$21*$B$2))),0)</f>
        <v>0</v>
      </c>
      <c r="AV42" s="294" t="b">
        <f>IF('Hoja De Calculo'!AW13&gt;='Hoja De Calculo'!AV13,IF(AV$18=100,($V$21*AV$18*$B$2)-SUM($I42:AU42),IF(AV$18&gt;AU$19,((AV$18-AU$19+1)*$B$2*$V$21),IF(AV$18&gt;=AU$19,$V$21*$B$2))),0)</f>
        <v>0</v>
      </c>
      <c r="AW42" s="294" t="b">
        <f>IF('Hoja De Calculo'!AX13&gt;='Hoja De Calculo'!AW13,IF(AW$18=100,($V$21*AW$18*$B$2)-SUM($I42:AV42),IF(AW$18&gt;AV$19,((AW$18-AV$19+1)*$B$2*$V$21),IF(AW$18&gt;=AV$19,$V$21*$B$2))),0)</f>
        <v>0</v>
      </c>
      <c r="AX42" s="294" t="b">
        <f>IF('Hoja De Calculo'!AY13&gt;='Hoja De Calculo'!AX13,IF(AX$18=100,($V$21*AX$18*$B$2)-SUM($I42:AW42),IF(AX$18&gt;AW$19,((AX$18-AW$19+1)*$B$2*$V$21),IF(AX$18&gt;=AW$19,$V$21*$B$2))),0)</f>
        <v>0</v>
      </c>
      <c r="AY42" s="294" t="b">
        <f>IF('Hoja De Calculo'!AZ13&gt;='Hoja De Calculo'!AY13,IF(AY$18=100,($V$21*AY$18*$B$2)-SUM($I42:AX42),IF(AY$18&gt;AX$19,((AY$18-AX$19+1)*$B$2*$V$21),IF(AY$18&gt;=AX$19,$V$21*$B$2))),0)</f>
        <v>0</v>
      </c>
      <c r="AZ42" s="294" t="b">
        <f>IF('Hoja De Calculo'!BA13&gt;='Hoja De Calculo'!AZ13,IF(AZ$18=100,($V$21*AZ$18*$B$2)-SUM($I42:AY42),IF(AZ$18&gt;AY$19,((AZ$18-AY$19+1)*$B$2*$V$21),IF(AZ$18&gt;=AY$19,$V$21*$B$2))),0)</f>
        <v>0</v>
      </c>
      <c r="BA42" s="294" t="b">
        <f>IF('Hoja De Calculo'!BB13&gt;='Hoja De Calculo'!BA13,IF(BA$18=100,($V$21*BA$18*$B$2)-SUM($I42:AZ42),IF(BA$18&gt;AZ$19,((BA$18-AZ$19+1)*$B$2*$V$21),IF(BA$18&gt;=AZ$19,$V$21*$B$2))),0)</f>
        <v>0</v>
      </c>
      <c r="BB42" s="294" t="b">
        <f>IF('Hoja De Calculo'!BC13&gt;='Hoja De Calculo'!BB13,IF(BB$18=100,($V$21*BB$18*$B$2)-SUM($I42:BA42),IF(BB$18&gt;BA$19,((BB$18-BA$19+1)*$B$2*$V$21),IF(BB$18&gt;=BA$19,$V$21*$B$2))),0)</f>
        <v>0</v>
      </c>
      <c r="BC42" s="294" t="b">
        <f>IF('Hoja De Calculo'!BD13&gt;='Hoja De Calculo'!BC13,IF(BC$18=100,($V$21*BC$18*$B$2)-SUM($I42:BB42),IF(BC$18&gt;BB$19,((BC$18-BB$19+1)*$B$2*$V$21),IF(BC$18&gt;=BB$19,$V$21*$B$2))),0)</f>
        <v>0</v>
      </c>
      <c r="BD42" s="294" t="b">
        <f>IF('Hoja De Calculo'!BE13&gt;='Hoja De Calculo'!BD13,IF(BD$18=100,($V$21*BD$18*$B$2)-SUM($I42:BC42),IF(BD$18&gt;BC$19,((BD$18-BC$19+1)*$B$2*$V$21),IF(BD$18&gt;=BC$19,$V$21*$B$2))),0)</f>
        <v>0</v>
      </c>
      <c r="BE42" s="294" t="b">
        <f>IF('Hoja De Calculo'!BF13&gt;='Hoja De Calculo'!BE13,IF(BE$18=100,($V$21*BE$18*$B$2)-SUM($I42:BD42),IF(BE$18&gt;BD$19,((BE$18-BD$19+1)*$B$2*$V$21),IF(BE$18&gt;=BD$19,$V$21*$B$2))),0)</f>
        <v>0</v>
      </c>
      <c r="BF42" s="294" t="b">
        <f>IF('Hoja De Calculo'!BG13&gt;='Hoja De Calculo'!BF13,IF(BF$18=100,($V$21*BF$18*$B$2)-SUM($I42:BE42),IF(BF$18&gt;BE$19,((BF$18-BE$19+1)*$B$2*$V$21),IF(BF$18&gt;=BE$19,$V$21*$B$2))),0)</f>
        <v>0</v>
      </c>
      <c r="BG42" s="294" t="b">
        <f>IF('Hoja De Calculo'!BH13&gt;='Hoja De Calculo'!BG13,IF(BG$18=100,($V$21*BG$18*$B$2)-SUM($I42:BF42),IF(BG$18&gt;BF$19,((BG$18-BF$19+1)*$B$2*$V$21),IF(BG$18&gt;=BF$19,$V$21*$B$2))),0)</f>
        <v>0</v>
      </c>
      <c r="BH42" s="294" t="b">
        <f>IF('Hoja De Calculo'!BI13&gt;='Hoja De Calculo'!BH13,IF(BH$18=100,($V$21*BH$18*$B$2)-SUM($I42:BG42),IF(BH$18&gt;BG$19,((BH$18-BG$19+1)*$B$2*$V$21),IF(BH$18&gt;=BG$19,$V$21*$B$2))),0)</f>
        <v>0</v>
      </c>
      <c r="BI42" s="294" t="b">
        <f>IF('Hoja De Calculo'!BJ13&gt;='Hoja De Calculo'!BI13,IF(BI$18=100,($V$21*BI$18*$B$2)-SUM($I42:BH42),IF(BI$18&gt;BH$19,((BI$18-BH$19+1)*$B$2*$V$21),IF(BI$18&gt;=BH$19,$V$21*$B$2))),0)</f>
        <v>0</v>
      </c>
      <c r="BJ42" s="294" t="b">
        <f>IF('Hoja De Calculo'!BK13&gt;='Hoja De Calculo'!BJ13,IF(BJ$18=100,($V$21*BJ$18*$B$2)-SUM($I42:BI42),IF(BJ$18&gt;BI$19,((BJ$18-BI$19+1)*$B$2*$V$21),IF(BJ$18&gt;=BI$19,$V$21*$B$2))),0)</f>
        <v>0</v>
      </c>
      <c r="BK42" s="294" t="b">
        <f>IF('Hoja De Calculo'!BL13&gt;='Hoja De Calculo'!BK13,IF(BK$18=100,($V$21*BK$18*$B$2)-SUM($I42:BJ42),IF(BK$18&gt;BJ$19,((BK$18-BJ$19+1)*$B$2*$V$21),IF(BK$18&gt;=BJ$19,$V$21*$B$2))),0)</f>
        <v>0</v>
      </c>
      <c r="BL42" s="294" t="b">
        <f>IF('Hoja De Calculo'!BM13&gt;='Hoja De Calculo'!BL13,IF(BL$18=100,($V$21*BL$18*$B$2)-SUM($I42:BK42),IF(BL$18&gt;BK$19,((BL$18-BK$19+1)*$B$2*$V$21),IF(BL$18&gt;=BK$19,$V$21*$B$2))),0)</f>
        <v>0</v>
      </c>
      <c r="BM42" s="294" t="b">
        <f>IF('Hoja De Calculo'!BN13&gt;='Hoja De Calculo'!BM13,IF(BM$18=100,($V$21*BM$18*$B$2)-SUM($I42:BL42),IF(BM$18&gt;BL$19,((BM$18-BL$19+1)*$B$2*$V$21),IF(BM$18&gt;=BL$19,$V$21*$B$2))),0)</f>
        <v>0</v>
      </c>
      <c r="BN42" s="294" t="b">
        <f>IF('Hoja De Calculo'!BO13&gt;='Hoja De Calculo'!BN13,IF(BN$18=100,($V$21*BN$18*$B$2)-SUM($I42:BM42),IF(BN$18&gt;BM$19,((BN$18-BM$19+1)*$B$2*$V$21),IF(BN$18&gt;=BM$19,$V$21*$B$2))),0)</f>
        <v>0</v>
      </c>
      <c r="BO42" s="294" t="b">
        <f>IF('Hoja De Calculo'!BP13&gt;='Hoja De Calculo'!BO13,IF(BO$18=100,($V$21*BO$18*$B$2)-SUM($I42:BN42),IF(BO$18&gt;BN$19,((BO$18-BN$19+1)*$B$2*$V$21),IF(BO$18&gt;=BN$19,$V$21*$B$2))),0)</f>
        <v>0</v>
      </c>
      <c r="BP42" s="294" t="b">
        <f>IF('Hoja De Calculo'!BQ13&gt;='Hoja De Calculo'!BP13,IF(BP$18=100,($V$21*BP$18*$B$2)-SUM($I42:BO42),IF(BP$18&gt;BO$19,((BP$18-BO$19+1)*$B$2*$V$21),IF(BP$18&gt;=BO$19,$V$21*$B$2))),0)</f>
        <v>0</v>
      </c>
      <c r="BQ42" s="294" t="b">
        <f>IF('Hoja De Calculo'!BR13&gt;='Hoja De Calculo'!BQ13,IF(BQ$18=100,($V$21*BQ$18*$B$2)-SUM($I42:BP42),IF(BQ$18&gt;BP$19,((BQ$18-BP$19+1)*$B$2*$V$21),IF(BQ$18&gt;=BP$19,$V$21*$B$2))),0)</f>
        <v>0</v>
      </c>
      <c r="BR42" s="294" t="b">
        <f>IF('Hoja De Calculo'!BS13&gt;='Hoja De Calculo'!BR13,IF(BR$18=100,($V$21*BR$18*$B$2)-SUM($I42:BQ42),IF(BR$18&gt;BQ$19,((BR$18-BQ$19+1)*$B$2*$V$21),IF(BR$18&gt;=BQ$19,$V$21*$B$2))),0)</f>
        <v>0</v>
      </c>
      <c r="BS42" s="294" t="b">
        <f>IF('Hoja De Calculo'!BT13&gt;='Hoja De Calculo'!BS13,IF(BS$18=100,($V$21*BS$18*$B$2)-SUM($I42:BR42),IF(BS$18&gt;BR$19,((BS$18-BR$19+1)*$B$2*$V$21),IF(BS$18&gt;=BR$19,$V$21*$B$2))),0)</f>
        <v>0</v>
      </c>
      <c r="BT42" s="294" t="b">
        <f>IF('Hoja De Calculo'!BU13&gt;='Hoja De Calculo'!BT13,IF(BT$18=100,($V$21*BT$18*$B$2)-SUM($I42:BS42),IF(BT$18&gt;BS$19,((BT$18-BS$19+1)*$B$2*$V$21),IF(BT$18&gt;=BS$19,$V$21*$B$2))),0)</f>
        <v>0</v>
      </c>
      <c r="BU42" s="294" t="b">
        <f>IF('Hoja De Calculo'!BV13&gt;='Hoja De Calculo'!BU13,IF(BU$18=100,($V$21*BU$18*$B$2)-SUM($I42:BT42),IF(BU$18&gt;BT$19,((BU$18-BT$19+1)*$B$2*$V$21),IF(BU$18&gt;=BT$19,$V$21*$B$2))),0)</f>
        <v>0</v>
      </c>
      <c r="BV42" s="294" t="b">
        <f>IF('Hoja De Calculo'!BW13&gt;='Hoja De Calculo'!BV13,IF(BV$18=100,($V$21*BV$18*$B$2)-SUM($I42:BU42),IF(BV$18&gt;BU$19,((BV$18-BU$19+1)*$B$2*$V$21),IF(BV$18&gt;=BU$19,$V$21*$B$2))),0)</f>
        <v>0</v>
      </c>
      <c r="BW42" s="294" t="b">
        <f>IF('Hoja De Calculo'!BX13&gt;='Hoja De Calculo'!BW13,IF(BW$18=100,($V$21*BW$18*$B$2)-SUM($I42:BV42),IF(BW$18&gt;BV$19,((BW$18-BV$19+1)*$B$2*$V$21),IF(BW$18&gt;=BV$19,$V$21*$B$2))),0)</f>
        <v>0</v>
      </c>
      <c r="BX42" s="294" t="b">
        <f>IF('Hoja De Calculo'!BY13&gt;='Hoja De Calculo'!BX13,IF(BX$18=100,($V$21*BX$18*$B$2)-SUM($I42:BW42),IF(BX$18&gt;BW$19,((BX$18-BW$19+1)*$B$2*$V$21),IF(BX$18&gt;=BW$19,$V$21*$B$2))),0)</f>
        <v>0</v>
      </c>
      <c r="BY42" s="294" t="b">
        <f>IF('Hoja De Calculo'!BZ13&gt;='Hoja De Calculo'!BY13,IF(BY$18=100,($V$21*BY$18*$B$2)-SUM($I42:BX42),IF(BY$18&gt;BX$19,((BY$18-BX$19+1)*$B$2*$V$21),IF(BY$18&gt;=BX$19,$V$21*$B$2))),0)</f>
        <v>0</v>
      </c>
      <c r="BZ42" s="294" t="b">
        <f>IF('Hoja De Calculo'!CA13&gt;='Hoja De Calculo'!BZ13,IF(BZ$18=100,($V$21*BZ$18*$B$2)-SUM($I42:BY42),IF(BZ$18&gt;BY$19,((BZ$18-BY$19+1)*$B$2*$V$21),IF(BZ$18&gt;=BY$19,$V$21*$B$2))),0)</f>
        <v>0</v>
      </c>
      <c r="CA42" s="294" t="b">
        <f>IF('Hoja De Calculo'!CB13&gt;='Hoja De Calculo'!CA13,IF(CA$18=100,($V$21*CA$18*$B$2)-SUM($I42:BZ42),IF(CA$18&gt;BZ$19,((CA$18-BZ$19+1)*$B$2*$V$21),IF(CA$18&gt;=BZ$19,$V$21*$B$2))),0)</f>
        <v>0</v>
      </c>
      <c r="CB42" s="294" t="b">
        <f>IF('Hoja De Calculo'!CC13&gt;='Hoja De Calculo'!CB13,IF(CB$18=100,($V$21*CB$18*$B$2)-SUM($I42:CA42),IF(CB$18&gt;CA$19,((CB$18-CA$19+1)*$B$2*$V$21),IF(CB$18&gt;=CA$19,$V$21*$B$2))),0)</f>
        <v>0</v>
      </c>
      <c r="CC42" s="294" t="b">
        <f>IF('Hoja De Calculo'!CD13&gt;='Hoja De Calculo'!CC13,IF(CC$18=100,($V$21*CC$18*$B$2)-SUM($I42:CB42),IF(CC$18&gt;CB$19,((CC$18-CB$19+1)*$B$2*$V$21),IF(CC$18&gt;=CB$19,$V$21*$B$2))),0)</f>
        <v>0</v>
      </c>
      <c r="CD42" s="294" t="b">
        <f>IF('Hoja De Calculo'!CE13&gt;='Hoja De Calculo'!CD13,IF(CD$18=100,($V$21*CD$18*$B$2)-SUM($I42:CC42),IF(CD$18&gt;CC$19,((CD$18-CC$19+1)*$B$2*$V$21),IF(CD$18&gt;=CC$19,$V$21*$B$2))),0)</f>
        <v>0</v>
      </c>
      <c r="CE42" s="294" t="b">
        <f>IF('Hoja De Calculo'!CF13&gt;='Hoja De Calculo'!CE13,IF(CE$18=100,($V$21*CE$18*$B$2)-SUM($I42:CD42),IF(CE$18&gt;CD$19,((CE$18-CD$19+1)*$B$2*$V$21),IF(CE$18&gt;=CD$19,$V$21*$B$2))),0)</f>
        <v>0</v>
      </c>
      <c r="CF42" s="294" t="b">
        <f>IF('Hoja De Calculo'!CG13&gt;='Hoja De Calculo'!CF13,IF(CF$18=100,($V$21*CF$18*$B$2)-SUM($I42:CE42),IF(CF$18&gt;CE$19,((CF$18-CE$19+1)*$B$2*$V$21),IF(CF$18&gt;=CE$19,$V$21*$B$2))),0)</f>
        <v>0</v>
      </c>
      <c r="CG42" s="294" t="b">
        <f>IF('Hoja De Calculo'!CH13&gt;='Hoja De Calculo'!CG13,IF(CG$18=100,($V$21*CG$18*$B$2)-SUM($I42:CF42),IF(CG$18&gt;CF$19,((CG$18-CF$19+1)*$B$2*$V$21),IF(CG$18&gt;=CF$19,$V$21*$B$2))),0)</f>
        <v>0</v>
      </c>
      <c r="CH42" s="294" t="b">
        <f>IF('Hoja De Calculo'!CI13&gt;='Hoja De Calculo'!CH13,IF(CH$18=100,($V$21*CH$18*$B$2)-SUM($I42:CG42),IF(CH$18&gt;CG$19,((CH$18-CG$19+1)*$B$2*$V$21),IF(CH$18&gt;=CG$19,$V$21*$B$2))),0)</f>
        <v>0</v>
      </c>
      <c r="CI42" s="294" t="b">
        <f>IF('Hoja De Calculo'!CJ13&gt;='Hoja De Calculo'!CI13,IF(CI$18=100,($V$21*CI$18*$B$2)-SUM($I42:CH42),IF(CI$18&gt;CH$19,((CI$18-CH$19+1)*$B$2*$V$21),IF(CI$18&gt;=CH$19,$V$21*$B$2))),0)</f>
        <v>0</v>
      </c>
      <c r="CJ42" s="294" t="b">
        <f>IF('Hoja De Calculo'!CK13&gt;='Hoja De Calculo'!CJ13,IF(CJ$18=100,($V$21*CJ$18*$B$2)-SUM($I42:CI42),IF(CJ$18&gt;CI$19,((CJ$18-CI$19+1)*$B$2*$V$21),IF(CJ$18&gt;=CI$19,$V$21*$B$2))),0)</f>
        <v>0</v>
      </c>
      <c r="CK42" s="294" t="b">
        <f>IF('Hoja De Calculo'!CL13&gt;='Hoja De Calculo'!CK13,IF(CK$18=100,($V$21*CK$18*$B$2)-SUM($I42:CJ42),IF(CK$18&gt;CJ$19,((CK$18-CJ$19+1)*$B$2*$V$21),IF(CK$18&gt;=CJ$19,$V$21*$B$2))),0)</f>
        <v>0</v>
      </c>
      <c r="CL42" s="294" t="b">
        <f>IF('Hoja De Calculo'!CM13&gt;='Hoja De Calculo'!CL13,IF(CL$18=100,($V$21*CL$18*$B$2)-SUM($I42:CK42),IF(CL$18&gt;CK$19,((CL$18-CK$19+1)*$B$2*$V$21),IF(CL$18&gt;=CK$19,$V$21*$B$2))),0)</f>
        <v>0</v>
      </c>
      <c r="CM42" s="294" t="b">
        <f>IF('Hoja De Calculo'!CN13&gt;='Hoja De Calculo'!CM13,IF(CM$18=100,($V$21*CM$18*$B$2)-SUM($I42:CL42),IF(CM$18&gt;CL$19,((CM$18-CL$19+1)*$B$2*$V$21),IF(CM$18&gt;=CL$19,$V$21*$B$2))),0)</f>
        <v>0</v>
      </c>
      <c r="CN42" s="294" t="b">
        <f>IF('Hoja De Calculo'!CO13&gt;='Hoja De Calculo'!CN13,IF(CN$18=100,($V$21*CN$18*$B$2)-SUM($I42:CM42),IF(CN$18&gt;CM$19,((CN$18-CM$19+1)*$B$2*$V$21),IF(CN$18&gt;=CM$19,$V$21*$B$2))),0)</f>
        <v>0</v>
      </c>
      <c r="CO42" s="294" t="b">
        <f>IF('Hoja De Calculo'!CP13&gt;='Hoja De Calculo'!CO13,IF(CO$18=100,($V$21*CO$18*$B$2)-SUM($I42:CN42),IF(CO$18&gt;CN$19,((CO$18-CN$19+1)*$B$2*$V$21),IF(CO$18&gt;=CN$19,$V$21*$B$2))),0)</f>
        <v>0</v>
      </c>
      <c r="CP42" s="294" t="b">
        <f>IF('Hoja De Calculo'!CQ13&gt;='Hoja De Calculo'!CP13,IF(CP$18=100,($V$21*CP$18*$B$2)-SUM($I42:CO42),IF(CP$18&gt;CO$19,((CP$18-CO$19+1)*$B$2*$V$21),IF(CP$18&gt;=CO$19,$V$21*$B$2))),0)</f>
        <v>0</v>
      </c>
      <c r="CQ42" s="294" t="b">
        <f>IF('Hoja De Calculo'!CR13&gt;='Hoja De Calculo'!CQ13,IF(CQ$18=100,($V$21*CQ$18*$B$2)-SUM($I42:CP42),IF(CQ$18&gt;CP$19,((CQ$18-CP$19+1)*$B$2*$V$21),IF(CQ$18&gt;=CP$19,$V$21*$B$2))),0)</f>
        <v>0</v>
      </c>
      <c r="CR42" s="294" t="b">
        <f>IF('Hoja De Calculo'!CS13&gt;='Hoja De Calculo'!CR13,IF(CR$18=100,($V$21*CR$18*$B$2)-SUM($I42:CQ42),IF(CR$18&gt;CQ$19,((CR$18-CQ$19+1)*$B$2*$V$21),IF(CR$18&gt;=CQ$19,$V$21*$B$2))),0)</f>
        <v>0</v>
      </c>
      <c r="CS42" s="294" t="b">
        <f>IF('Hoja De Calculo'!CT13&gt;='Hoja De Calculo'!CS13,IF(CS$18=100,($V$21*CS$18*$B$2)-SUM($I42:CR42),IF(CS$18&gt;CR$19,((CS$18-CR$19+1)*$B$2*$V$21),IF(CS$18&gt;=CR$19,$V$21*$B$2))),0)</f>
        <v>0</v>
      </c>
      <c r="CT42" s="294" t="b">
        <f>IF('Hoja De Calculo'!CU13&gt;='Hoja De Calculo'!CT13,IF(CT$18=100,($V$21*CT$18*$B$2)-SUM($I42:CS42),IF(CT$18&gt;CS$19,((CT$18-CS$19+1)*$B$2*$V$21),IF(CT$18&gt;=CS$19,$V$21*$B$2))),0)</f>
        <v>0</v>
      </c>
      <c r="CU42" s="294" t="b">
        <f>IF('Hoja De Calculo'!CV13&gt;='Hoja De Calculo'!CU13,IF(CU$18=100,($V$21*CU$18*$B$2)-SUM($I42:CT42),IF(CU$18&gt;CT$19,((CU$18-CT$19+1)*$B$2*$V$21),IF(CU$18&gt;=CT$19,$V$21*$B$2))),0)</f>
        <v>0</v>
      </c>
      <c r="CV42" s="294" t="b">
        <f>IF('Hoja De Calculo'!CW13&gt;='Hoja De Calculo'!CV13,IF(CV$18=100,($V$21*CV$18*$B$2)-SUM($I42:CU42),IF(CV$18&gt;CU$19,((CV$18-CU$19+1)*$B$2*$V$21),IF(CV$18&gt;=CU$19,$V$21*$B$2))),0)</f>
        <v>0</v>
      </c>
      <c r="CW42" s="294" t="b">
        <f>IF('Hoja De Calculo'!CX13&gt;='Hoja De Calculo'!CW13,IF(CW$18=100,($V$21*CW$18*$B$2)-SUM($I42:CV42),IF(CW$18&gt;CV$19,((CW$18-CV$19+1)*$B$2*$V$21),IF(CW$18&gt;=CV$19,$V$21*$B$2))),0)</f>
        <v>0</v>
      </c>
    </row>
    <row r="43" spans="1:101" x14ac:dyDescent="0.3">
      <c r="A43" t="s">
        <v>180</v>
      </c>
      <c r="C43" s="259"/>
      <c r="E43" s="259"/>
      <c r="F43" s="259"/>
      <c r="G43" s="259"/>
      <c r="H43" s="259"/>
      <c r="I43" s="259"/>
      <c r="J43" s="259"/>
      <c r="K43" s="259"/>
      <c r="L43" s="259"/>
      <c r="M43" s="259"/>
      <c r="N43" s="259"/>
      <c r="O43" s="259"/>
      <c r="P43" s="259"/>
      <c r="Q43" s="259"/>
      <c r="R43" s="259"/>
      <c r="S43" s="259"/>
      <c r="T43" s="267"/>
      <c r="U43" s="274"/>
      <c r="V43" s="274"/>
      <c r="W43" s="281">
        <f>(W$21*$B$2*(W$19+(IF(W$19=100,0,1))))</f>
        <v>0</v>
      </c>
      <c r="X43" s="294" t="b">
        <f>IF('Hoja De Calculo'!Y13&gt;='Hoja De Calculo'!X13,IF(X$18=100,($W$21*X$18*$B$2)-SUM($I43:W43),IF(X$18&gt;W$19,((X$18-W$19+1)*$B$2*$W$21),IF(X$18&gt;=W$19,$W$21*$B$2))),0)</f>
        <v>0</v>
      </c>
      <c r="Y43" s="294" t="b">
        <f>IF('Hoja De Calculo'!Z13&gt;='Hoja De Calculo'!Y13,IF(Y$18=100,($W$21*Y$18*$B$2)-SUM($I43:X43),IF(Y$18&gt;X$19,((Y$18-X$19+1)*$B$2*$W$21),IF(Y$18&gt;=X$19,$W$21*$B$2))),0)</f>
        <v>0</v>
      </c>
      <c r="Z43" s="294" t="b">
        <f>IF('Hoja De Calculo'!AA13&gt;='Hoja De Calculo'!Z13,IF(Z$18=100,($W$21*Z$18*$B$2)-SUM($I43:Y43),IF(Z$18&gt;Y$19,((Z$18-Y$19+1)*$B$2*$W$21),IF(Z$18&gt;=Y$19,$W$21*$B$2))),0)</f>
        <v>0</v>
      </c>
      <c r="AA43" s="294" t="b">
        <f>IF('Hoja De Calculo'!AB13&gt;='Hoja De Calculo'!AA13,IF(AA$18=100,($W$21*AA$18*$B$2)-SUM($I43:Z43),IF(AA$18&gt;Z$19,((AA$18-Z$19+1)*$B$2*$W$21),IF(AA$18&gt;=Z$19,$W$21*$B$2))),0)</f>
        <v>0</v>
      </c>
      <c r="AB43" s="294" t="b">
        <f>IF('Hoja De Calculo'!AC13&gt;='Hoja De Calculo'!AB13,IF(AB$18=100,($W$21*AB$18*$B$2)-SUM($I43:AA43),IF(AB$18&gt;AA$19,((AB$18-AA$19+1)*$B$2*$W$21),IF(AB$18&gt;=AA$19,$W$21*$B$2))),0)</f>
        <v>0</v>
      </c>
      <c r="AC43" s="294" t="b">
        <f>IF('Hoja De Calculo'!AD13&gt;='Hoja De Calculo'!AC13,IF(AC$18=100,($W$21*AC$18*$B$2)-SUM($I43:AB43),IF(AC$18&gt;AB$19,((AC$18-AB$19+1)*$B$2*$W$21),IF(AC$18&gt;=AB$19,$W$21*$B$2))),0)</f>
        <v>0</v>
      </c>
      <c r="AD43" s="294" t="b">
        <f>IF('Hoja De Calculo'!AE13&gt;='Hoja De Calculo'!AD13,IF(AD$18=100,($W$21*AD$18*$B$2)-SUM($I43:AC43),IF(AD$18&gt;AC$19,((AD$18-AC$19+1)*$B$2*$W$21),IF(AD$18&gt;=AC$19,$W$21*$B$2))),0)</f>
        <v>0</v>
      </c>
      <c r="AE43" s="294" t="b">
        <f>IF('Hoja De Calculo'!AF13&gt;='Hoja De Calculo'!AE13,IF(AE$18=100,($W$21*AE$18*$B$2)-SUM($I43:AD43),IF(AE$18&gt;AD$19,((AE$18-AD$19+1)*$B$2*$W$21),IF(AE$18&gt;=AD$19,$W$21*$B$2))),0)</f>
        <v>0</v>
      </c>
      <c r="AF43" s="294" t="b">
        <f>IF('Hoja De Calculo'!AG13&gt;='Hoja De Calculo'!AF13,IF(AF$18=100,($W$21*AF$18*$B$2)-SUM($I43:AE43),IF(AF$18&gt;AE$19,((AF$18-AE$19+1)*$B$2*$W$21),IF(AF$18&gt;=AE$19,$W$21*$B$2))),0)</f>
        <v>0</v>
      </c>
      <c r="AG43" s="294" t="b">
        <f>IF('Hoja De Calculo'!AH13&gt;='Hoja De Calculo'!AG13,IF(AG$18=100,($W$21*AG$18*$B$2)-SUM($I43:AF43),IF(AG$18&gt;AF$19,((AG$18-AF$19+1)*$B$2*$W$21),IF(AG$18&gt;=AF$19,$W$21*$B$2))),0)</f>
        <v>0</v>
      </c>
      <c r="AH43" s="294" t="b">
        <f>IF('Hoja De Calculo'!AI13&gt;='Hoja De Calculo'!AH13,IF(AH$18=100,($W$21*AH$18*$B$2)-SUM($I43:AG43),IF(AH$18&gt;AG$19,((AH$18-AG$19+1)*$B$2*$W$21),IF(AH$18&gt;=AG$19,$W$21*$B$2))),0)</f>
        <v>0</v>
      </c>
      <c r="AI43" s="294" t="b">
        <f>IF('Hoja De Calculo'!AJ13&gt;='Hoja De Calculo'!AI13,IF(AI$18=100,($W$21*AI$18*$B$2)-SUM($I43:AH43),IF(AI$18&gt;AH$19,((AI$18-AH$19+1)*$B$2*$W$21),IF(AI$18&gt;=AH$19,$W$21*$B$2))),0)</f>
        <v>0</v>
      </c>
      <c r="AJ43" s="294" t="b">
        <f>IF('Hoja De Calculo'!AK13&gt;='Hoja De Calculo'!AJ13,IF(AJ$18=100,($W$21*AJ$18*$B$2)-SUM($I43:AI43),IF(AJ$18&gt;AI$19,((AJ$18-AI$19+1)*$B$2*$W$21),IF(AJ$18&gt;=AI$19,$W$21*$B$2))),0)</f>
        <v>0</v>
      </c>
      <c r="AK43" s="294" t="b">
        <f>IF('Hoja De Calculo'!AL13&gt;='Hoja De Calculo'!AK13,IF(AK$18=100,($W$21*AK$18*$B$2)-SUM($I43:AJ43),IF(AK$18&gt;AJ$19,((AK$18-AJ$19+1)*$B$2*$W$21),IF(AK$18&gt;=AJ$19,$W$21*$B$2))),0)</f>
        <v>0</v>
      </c>
      <c r="AL43" s="294" t="b">
        <f>IF('Hoja De Calculo'!AM13&gt;='Hoja De Calculo'!AL13,IF(AL$18=100,($W$21*AL$18*$B$2)-SUM($I43:AK43),IF(AL$18&gt;AK$19,((AL$18-AK$19+1)*$B$2*$W$21),IF(AL$18&gt;=AK$19,$W$21*$B$2))),0)</f>
        <v>0</v>
      </c>
      <c r="AM43" s="294" t="b">
        <f>IF('Hoja De Calculo'!AN13&gt;='Hoja De Calculo'!AM13,IF(AM$18=100,($W$21*AM$18*$B$2)-SUM($I43:AL43),IF(AM$18&gt;AL$19,((AM$18-AL$19+1)*$B$2*$W$21),IF(AM$18&gt;=AL$19,$W$21*$B$2))),0)</f>
        <v>0</v>
      </c>
      <c r="AN43" s="294" t="b">
        <f>IF('Hoja De Calculo'!AO13&gt;='Hoja De Calculo'!AN13,IF(AN$18=100,($W$21*AN$18*$B$2)-SUM($I43:AM43),IF(AN$18&gt;AM$19,((AN$18-AM$19+1)*$B$2*$W$21),IF(AN$18&gt;=AM$19,$W$21*$B$2))),0)</f>
        <v>0</v>
      </c>
      <c r="AO43" s="294" t="b">
        <f>IF('Hoja De Calculo'!AP13&gt;='Hoja De Calculo'!AO13,IF(AO$18=100,($W$21*AO$18*$B$2)-SUM($I43:AN43),IF(AO$18&gt;AN$19,((AO$18-AN$19+1)*$B$2*$W$21),IF(AO$18&gt;=AN$19,$W$21*$B$2))),0)</f>
        <v>0</v>
      </c>
      <c r="AP43" s="294" t="b">
        <f>IF('Hoja De Calculo'!AQ13&gt;='Hoja De Calculo'!AP13,IF(AP$18=100,($W$21*AP$18*$B$2)-SUM($I43:AO43),IF(AP$18&gt;AO$19,((AP$18-AO$19+1)*$B$2*$W$21),IF(AP$18&gt;=AO$19,$W$21*$B$2))),0)</f>
        <v>0</v>
      </c>
      <c r="AQ43" s="294" t="b">
        <f>IF('Hoja De Calculo'!AR13&gt;='Hoja De Calculo'!AQ13,IF(AQ$18=100,($W$21*AQ$18*$B$2)-SUM($I43:AP43),IF(AQ$18&gt;AP$19,((AQ$18-AP$19+1)*$B$2*$W$21),IF(AQ$18&gt;=AP$19,$W$21*$B$2))),0)</f>
        <v>0</v>
      </c>
      <c r="AR43" s="294" t="b">
        <f>IF('Hoja De Calculo'!AS13&gt;='Hoja De Calculo'!AR13,IF(AR$18=100,($W$21*AR$18*$B$2)-SUM($I43:AQ43),IF(AR$18&gt;AQ$19,((AR$18-AQ$19+1)*$B$2*$W$21),IF(AR$18&gt;=AQ$19,$W$21*$B$2))),0)</f>
        <v>0</v>
      </c>
      <c r="AS43" s="294" t="b">
        <f>IF('Hoja De Calculo'!AT13&gt;='Hoja De Calculo'!AS13,IF(AS$18=100,($W$21*AS$18*$B$2)-SUM($I43:AR43),IF(AS$18&gt;AR$19,((AS$18-AR$19+1)*$B$2*$W$21),IF(AS$18&gt;=AR$19,$W$21*$B$2))),0)</f>
        <v>0</v>
      </c>
      <c r="AT43" s="294" t="b">
        <f>IF('Hoja De Calculo'!AU13&gt;='Hoja De Calculo'!AT13,IF(AT$18=100,($W$21*AT$18*$B$2)-SUM($I43:AS43),IF(AT$18&gt;AS$19,((AT$18-AS$19+1)*$B$2*$W$21),IF(AT$18&gt;=AS$19,$W$21*$B$2))),0)</f>
        <v>0</v>
      </c>
      <c r="AU43" s="294" t="b">
        <f>IF('Hoja De Calculo'!AV13&gt;='Hoja De Calculo'!AU13,IF(AU$18=100,($W$21*AU$18*$B$2)-SUM($I43:AT43),IF(AU$18&gt;AT$19,((AU$18-AT$19+1)*$B$2*$W$21),IF(AU$18&gt;=AT$19,$W$21*$B$2))),0)</f>
        <v>0</v>
      </c>
      <c r="AV43" s="294" t="b">
        <f>IF('Hoja De Calculo'!AW13&gt;='Hoja De Calculo'!AV13,IF(AV$18=100,($W$21*AV$18*$B$2)-SUM($I43:AU43),IF(AV$18&gt;AU$19,((AV$18-AU$19+1)*$B$2*$W$21),IF(AV$18&gt;=AU$19,$W$21*$B$2))),0)</f>
        <v>0</v>
      </c>
      <c r="AW43" s="294" t="b">
        <f>IF('Hoja De Calculo'!AX13&gt;='Hoja De Calculo'!AW13,IF(AW$18=100,($W$21*AW$18*$B$2)-SUM($I43:AV43),IF(AW$18&gt;AV$19,((AW$18-AV$19+1)*$B$2*$W$21),IF(AW$18&gt;=AV$19,$W$21*$B$2))),0)</f>
        <v>0</v>
      </c>
      <c r="AX43" s="294" t="b">
        <f>IF('Hoja De Calculo'!AY13&gt;='Hoja De Calculo'!AX13,IF(AX$18=100,($W$21*AX$18*$B$2)-SUM($I43:AW43),IF(AX$18&gt;AW$19,((AX$18-AW$19+1)*$B$2*$W$21),IF(AX$18&gt;=AW$19,$W$21*$B$2))),0)</f>
        <v>0</v>
      </c>
      <c r="AY43" s="294" t="b">
        <f>IF('Hoja De Calculo'!AZ13&gt;='Hoja De Calculo'!AY13,IF(AY$18=100,($W$21*AY$18*$B$2)-SUM($I43:AX43),IF(AY$18&gt;AX$19,((AY$18-AX$19+1)*$B$2*$W$21),IF(AY$18&gt;=AX$19,$W$21*$B$2))),0)</f>
        <v>0</v>
      </c>
      <c r="AZ43" s="294" t="b">
        <f>IF('Hoja De Calculo'!BA13&gt;='Hoja De Calculo'!AZ13,IF(AZ$18=100,($W$21*AZ$18*$B$2)-SUM($I43:AY43),IF(AZ$18&gt;AY$19,((AZ$18-AY$19+1)*$B$2*$W$21),IF(AZ$18&gt;=AY$19,$W$21*$B$2))),0)</f>
        <v>0</v>
      </c>
      <c r="BA43" s="294" t="b">
        <f>IF('Hoja De Calculo'!BB13&gt;='Hoja De Calculo'!BA13,IF(BA$18=100,($W$21*BA$18*$B$2)-SUM($I43:AZ43),IF(BA$18&gt;AZ$19,((BA$18-AZ$19+1)*$B$2*$W$21),IF(BA$18&gt;=AZ$19,$W$21*$B$2))),0)</f>
        <v>0</v>
      </c>
      <c r="BB43" s="294" t="b">
        <f>IF('Hoja De Calculo'!BC13&gt;='Hoja De Calculo'!BB13,IF(BB$18=100,($W$21*BB$18*$B$2)-SUM($I43:BA43),IF(BB$18&gt;BA$19,((BB$18-BA$19+1)*$B$2*$W$21),IF(BB$18&gt;=BA$19,$W$21*$B$2))),0)</f>
        <v>0</v>
      </c>
      <c r="BC43" s="294" t="b">
        <f>IF('Hoja De Calculo'!BD13&gt;='Hoja De Calculo'!BC13,IF(BC$18=100,($W$21*BC$18*$B$2)-SUM($I43:BB43),IF(BC$18&gt;BB$19,((BC$18-BB$19+1)*$B$2*$W$21),IF(BC$18&gt;=BB$19,$W$21*$B$2))),0)</f>
        <v>0</v>
      </c>
      <c r="BD43" s="294" t="b">
        <f>IF('Hoja De Calculo'!BE13&gt;='Hoja De Calculo'!BD13,IF(BD$18=100,($W$21*BD$18*$B$2)-SUM($I43:BC43),IF(BD$18&gt;BC$19,((BD$18-BC$19+1)*$B$2*$W$21),IF(BD$18&gt;=BC$19,$W$21*$B$2))),0)</f>
        <v>0</v>
      </c>
      <c r="BE43" s="294" t="b">
        <f>IF('Hoja De Calculo'!BF13&gt;='Hoja De Calculo'!BE13,IF(BE$18=100,($W$21*BE$18*$B$2)-SUM($I43:BD43),IF(BE$18&gt;BD$19,((BE$18-BD$19+1)*$B$2*$W$21),IF(BE$18&gt;=BD$19,$W$21*$B$2))),0)</f>
        <v>0</v>
      </c>
      <c r="BF43" s="294" t="b">
        <f>IF('Hoja De Calculo'!BG13&gt;='Hoja De Calculo'!BF13,IF(BF$18=100,($W$21*BF$18*$B$2)-SUM($I43:BE43),IF(BF$18&gt;BE$19,((BF$18-BE$19+1)*$B$2*$W$21),IF(BF$18&gt;=BE$19,$W$21*$B$2))),0)</f>
        <v>0</v>
      </c>
      <c r="BG43" s="294" t="b">
        <f>IF('Hoja De Calculo'!BH13&gt;='Hoja De Calculo'!BG13,IF(BG$18=100,($W$21*BG$18*$B$2)-SUM($I43:BF43),IF(BG$18&gt;BF$19,((BG$18-BF$19+1)*$B$2*$W$21),IF(BG$18&gt;=BF$19,$W$21*$B$2))),0)</f>
        <v>0</v>
      </c>
      <c r="BH43" s="294" t="b">
        <f>IF('Hoja De Calculo'!BI13&gt;='Hoja De Calculo'!BH13,IF(BH$18=100,($W$21*BH$18*$B$2)-SUM($I43:BG43),IF(BH$18&gt;BG$19,((BH$18-BG$19+1)*$B$2*$W$21),IF(BH$18&gt;=BG$19,$W$21*$B$2))),0)</f>
        <v>0</v>
      </c>
      <c r="BI43" s="294" t="b">
        <f>IF('Hoja De Calculo'!BJ13&gt;='Hoja De Calculo'!BI13,IF(BI$18=100,($W$21*BI$18*$B$2)-SUM($I43:BH43),IF(BI$18&gt;BH$19,((BI$18-BH$19+1)*$B$2*$W$21),IF(BI$18&gt;=BH$19,$W$21*$B$2))),0)</f>
        <v>0</v>
      </c>
      <c r="BJ43" s="294" t="b">
        <f>IF('Hoja De Calculo'!BK13&gt;='Hoja De Calculo'!BJ13,IF(BJ$18=100,($W$21*BJ$18*$B$2)-SUM($I43:BI43),IF(BJ$18&gt;BI$19,((BJ$18-BI$19+1)*$B$2*$W$21),IF(BJ$18&gt;=BI$19,$W$21*$B$2))),0)</f>
        <v>0</v>
      </c>
      <c r="BK43" s="294" t="b">
        <f>IF('Hoja De Calculo'!BL13&gt;='Hoja De Calculo'!BK13,IF(BK$18=100,($W$21*BK$18*$B$2)-SUM($I43:BJ43),IF(BK$18&gt;BJ$19,((BK$18-BJ$19+1)*$B$2*$W$21),IF(BK$18&gt;=BJ$19,$W$21*$B$2))),0)</f>
        <v>0</v>
      </c>
      <c r="BL43" s="294" t="b">
        <f>IF('Hoja De Calculo'!BM13&gt;='Hoja De Calculo'!BL13,IF(BL$18=100,($W$21*BL$18*$B$2)-SUM($I43:BK43),IF(BL$18&gt;BK$19,((BL$18-BK$19+1)*$B$2*$W$21),IF(BL$18&gt;=BK$19,$W$21*$B$2))),0)</f>
        <v>0</v>
      </c>
      <c r="BM43" s="294" t="b">
        <f>IF('Hoja De Calculo'!BN13&gt;='Hoja De Calculo'!BM13,IF(BM$18=100,($W$21*BM$18*$B$2)-SUM($I43:BL43),IF(BM$18&gt;BL$19,((BM$18-BL$19+1)*$B$2*$W$21),IF(BM$18&gt;=BL$19,$W$21*$B$2))),0)</f>
        <v>0</v>
      </c>
      <c r="BN43" s="294" t="b">
        <f>IF('Hoja De Calculo'!BO13&gt;='Hoja De Calculo'!BN13,IF(BN$18=100,($W$21*BN$18*$B$2)-SUM($I43:BM43),IF(BN$18&gt;BM$19,((BN$18-BM$19+1)*$B$2*$W$21),IF(BN$18&gt;=BM$19,$W$21*$B$2))),0)</f>
        <v>0</v>
      </c>
      <c r="BO43" s="294" t="b">
        <f>IF('Hoja De Calculo'!BP13&gt;='Hoja De Calculo'!BO13,IF(BO$18=100,($W$21*BO$18*$B$2)-SUM($I43:BN43),IF(BO$18&gt;BN$19,((BO$18-BN$19+1)*$B$2*$W$21),IF(BO$18&gt;=BN$19,$W$21*$B$2))),0)</f>
        <v>0</v>
      </c>
      <c r="BP43" s="294" t="b">
        <f>IF('Hoja De Calculo'!BQ13&gt;='Hoja De Calculo'!BP13,IF(BP$18=100,($W$21*BP$18*$B$2)-SUM($I43:BO43),IF(BP$18&gt;BO$19,((BP$18-BO$19+1)*$B$2*$W$21),IF(BP$18&gt;=BO$19,$W$21*$B$2))),0)</f>
        <v>0</v>
      </c>
      <c r="BQ43" s="294" t="b">
        <f>IF('Hoja De Calculo'!BR13&gt;='Hoja De Calculo'!BQ13,IF(BQ$18=100,($W$21*BQ$18*$B$2)-SUM($I43:BP43),IF(BQ$18&gt;BP$19,((BQ$18-BP$19+1)*$B$2*$W$21),IF(BQ$18&gt;=BP$19,$W$21*$B$2))),0)</f>
        <v>0</v>
      </c>
      <c r="BR43" s="294" t="b">
        <f>IF('Hoja De Calculo'!BS13&gt;='Hoja De Calculo'!BR13,IF(BR$18=100,($W$21*BR$18*$B$2)-SUM($I43:BQ43),IF(BR$18&gt;BQ$19,((BR$18-BQ$19+1)*$B$2*$W$21),IF(BR$18&gt;=BQ$19,$W$21*$B$2))),0)</f>
        <v>0</v>
      </c>
      <c r="BS43" s="294" t="b">
        <f>IF('Hoja De Calculo'!BT13&gt;='Hoja De Calculo'!BS13,IF(BS$18=100,($W$21*BS$18*$B$2)-SUM($I43:BR43),IF(BS$18&gt;BR$19,((BS$18-BR$19+1)*$B$2*$W$21),IF(BS$18&gt;=BR$19,$W$21*$B$2))),0)</f>
        <v>0</v>
      </c>
      <c r="BT43" s="294" t="b">
        <f>IF('Hoja De Calculo'!BU13&gt;='Hoja De Calculo'!BT13,IF(BT$18=100,($W$21*BT$18*$B$2)-SUM($I43:BS43),IF(BT$18&gt;BS$19,((BT$18-BS$19+1)*$B$2*$W$21),IF(BT$18&gt;=BS$19,$W$21*$B$2))),0)</f>
        <v>0</v>
      </c>
      <c r="BU43" s="294" t="b">
        <f>IF('Hoja De Calculo'!BV13&gt;='Hoja De Calculo'!BU13,IF(BU$18=100,($W$21*BU$18*$B$2)-SUM($I43:BT43),IF(BU$18&gt;BT$19,((BU$18-BT$19+1)*$B$2*$W$21),IF(BU$18&gt;=BT$19,$W$21*$B$2))),0)</f>
        <v>0</v>
      </c>
      <c r="BV43" s="294" t="b">
        <f>IF('Hoja De Calculo'!BW13&gt;='Hoja De Calculo'!BV13,IF(BV$18=100,($W$21*BV$18*$B$2)-SUM($I43:BU43),IF(BV$18&gt;BU$19,((BV$18-BU$19+1)*$B$2*$W$21),IF(BV$18&gt;=BU$19,$W$21*$B$2))),0)</f>
        <v>0</v>
      </c>
      <c r="BW43" s="294" t="b">
        <f>IF('Hoja De Calculo'!BX13&gt;='Hoja De Calculo'!BW13,IF(BW$18=100,($W$21*BW$18*$B$2)-SUM($I43:BV43),IF(BW$18&gt;BV$19,((BW$18-BV$19+1)*$B$2*$W$21),IF(BW$18&gt;=BV$19,$W$21*$B$2))),0)</f>
        <v>0</v>
      </c>
      <c r="BX43" s="294" t="b">
        <f>IF('Hoja De Calculo'!BY13&gt;='Hoja De Calculo'!BX13,IF(BX$18=100,($W$21*BX$18*$B$2)-SUM($I43:BW43),IF(BX$18&gt;BW$19,((BX$18-BW$19+1)*$B$2*$W$21),IF(BX$18&gt;=BW$19,$W$21*$B$2))),0)</f>
        <v>0</v>
      </c>
      <c r="BY43" s="294" t="b">
        <f>IF('Hoja De Calculo'!BZ13&gt;='Hoja De Calculo'!BY13,IF(BY$18=100,($W$21*BY$18*$B$2)-SUM($I43:BX43),IF(BY$18&gt;BX$19,((BY$18-BX$19+1)*$B$2*$W$21),IF(BY$18&gt;=BX$19,$W$21*$B$2))),0)</f>
        <v>0</v>
      </c>
      <c r="BZ43" s="294" t="b">
        <f>IF('Hoja De Calculo'!CA13&gt;='Hoja De Calculo'!BZ13,IF(BZ$18=100,($W$21*BZ$18*$B$2)-SUM($I43:BY43),IF(BZ$18&gt;BY$19,((BZ$18-BY$19+1)*$B$2*$W$21),IF(BZ$18&gt;=BY$19,$W$21*$B$2))),0)</f>
        <v>0</v>
      </c>
      <c r="CA43" s="294" t="b">
        <f>IF('Hoja De Calculo'!CB13&gt;='Hoja De Calculo'!CA13,IF(CA$18=100,($W$21*CA$18*$B$2)-SUM($I43:BZ43),IF(CA$18&gt;BZ$19,((CA$18-BZ$19+1)*$B$2*$W$21),IF(CA$18&gt;=BZ$19,$W$21*$B$2))),0)</f>
        <v>0</v>
      </c>
      <c r="CB43" s="294" t="b">
        <f>IF('Hoja De Calculo'!CC13&gt;='Hoja De Calculo'!CB13,IF(CB$18=100,($W$21*CB$18*$B$2)-SUM($I43:CA43),IF(CB$18&gt;CA$19,((CB$18-CA$19+1)*$B$2*$W$21),IF(CB$18&gt;=CA$19,$W$21*$B$2))),0)</f>
        <v>0</v>
      </c>
      <c r="CC43" s="294" t="b">
        <f>IF('Hoja De Calculo'!CD13&gt;='Hoja De Calculo'!CC13,IF(CC$18=100,($W$21*CC$18*$B$2)-SUM($I43:CB43),IF(CC$18&gt;CB$19,((CC$18-CB$19+1)*$B$2*$W$21),IF(CC$18&gt;=CB$19,$W$21*$B$2))),0)</f>
        <v>0</v>
      </c>
      <c r="CD43" s="294" t="b">
        <f>IF('Hoja De Calculo'!CE13&gt;='Hoja De Calculo'!CD13,IF(CD$18=100,($W$21*CD$18*$B$2)-SUM($I43:CC43),IF(CD$18&gt;CC$19,((CD$18-CC$19+1)*$B$2*$W$21),IF(CD$18&gt;=CC$19,$W$21*$B$2))),0)</f>
        <v>0</v>
      </c>
      <c r="CE43" s="294" t="b">
        <f>IF('Hoja De Calculo'!CF13&gt;='Hoja De Calculo'!CE13,IF(CE$18=100,($W$21*CE$18*$B$2)-SUM($I43:CD43),IF(CE$18&gt;CD$19,((CE$18-CD$19+1)*$B$2*$W$21),IF(CE$18&gt;=CD$19,$W$21*$B$2))),0)</f>
        <v>0</v>
      </c>
      <c r="CF43" s="294" t="b">
        <f>IF('Hoja De Calculo'!CG13&gt;='Hoja De Calculo'!CF13,IF(CF$18=100,($W$21*CF$18*$B$2)-SUM($I43:CE43),IF(CF$18&gt;CE$19,((CF$18-CE$19+1)*$B$2*$W$21),IF(CF$18&gt;=CE$19,$W$21*$B$2))),0)</f>
        <v>0</v>
      </c>
      <c r="CG43" s="294" t="b">
        <f>IF('Hoja De Calculo'!CH13&gt;='Hoja De Calculo'!CG13,IF(CG$18=100,($W$21*CG$18*$B$2)-SUM($I43:CF43),IF(CG$18&gt;CF$19,((CG$18-CF$19+1)*$B$2*$W$21),IF(CG$18&gt;=CF$19,$W$21*$B$2))),0)</f>
        <v>0</v>
      </c>
      <c r="CH43" s="294" t="b">
        <f>IF('Hoja De Calculo'!CI13&gt;='Hoja De Calculo'!CH13,IF(CH$18=100,($W$21*CH$18*$B$2)-SUM($I43:CG43),IF(CH$18&gt;CG$19,((CH$18-CG$19+1)*$B$2*$W$21),IF(CH$18&gt;=CG$19,$W$21*$B$2))),0)</f>
        <v>0</v>
      </c>
      <c r="CI43" s="294" t="b">
        <f>IF('Hoja De Calculo'!CJ13&gt;='Hoja De Calculo'!CI13,IF(CI$18=100,($W$21*CI$18*$B$2)-SUM($I43:CH43),IF(CI$18&gt;CH$19,((CI$18-CH$19+1)*$B$2*$W$21),IF(CI$18&gt;=CH$19,$W$21*$B$2))),0)</f>
        <v>0</v>
      </c>
      <c r="CJ43" s="294" t="b">
        <f>IF('Hoja De Calculo'!CK13&gt;='Hoja De Calculo'!CJ13,IF(CJ$18=100,($W$21*CJ$18*$B$2)-SUM($I43:CI43),IF(CJ$18&gt;CI$19,((CJ$18-CI$19+1)*$B$2*$W$21),IF(CJ$18&gt;=CI$19,$W$21*$B$2))),0)</f>
        <v>0</v>
      </c>
      <c r="CK43" s="294" t="b">
        <f>IF('Hoja De Calculo'!CL13&gt;='Hoja De Calculo'!CK13,IF(CK$18=100,($W$21*CK$18*$B$2)-SUM($I43:CJ43),IF(CK$18&gt;CJ$19,((CK$18-CJ$19+1)*$B$2*$W$21),IF(CK$18&gt;=CJ$19,$W$21*$B$2))),0)</f>
        <v>0</v>
      </c>
      <c r="CL43" s="294" t="b">
        <f>IF('Hoja De Calculo'!CM13&gt;='Hoja De Calculo'!CL13,IF(CL$18=100,($W$21*CL$18*$B$2)-SUM($I43:CK43),IF(CL$18&gt;CK$19,((CL$18-CK$19+1)*$B$2*$W$21),IF(CL$18&gt;=CK$19,$W$21*$B$2))),0)</f>
        <v>0</v>
      </c>
      <c r="CM43" s="294" t="b">
        <f>IF('Hoja De Calculo'!CN13&gt;='Hoja De Calculo'!CM13,IF(CM$18=100,($W$21*CM$18*$B$2)-SUM($I43:CL43),IF(CM$18&gt;CL$19,((CM$18-CL$19+1)*$B$2*$W$21),IF(CM$18&gt;=CL$19,$W$21*$B$2))),0)</f>
        <v>0</v>
      </c>
      <c r="CN43" s="294" t="b">
        <f>IF('Hoja De Calculo'!CO13&gt;='Hoja De Calculo'!CN13,IF(CN$18=100,($W$21*CN$18*$B$2)-SUM($I43:CM43),IF(CN$18&gt;CM$19,((CN$18-CM$19+1)*$B$2*$W$21),IF(CN$18&gt;=CM$19,$W$21*$B$2))),0)</f>
        <v>0</v>
      </c>
      <c r="CO43" s="294" t="b">
        <f>IF('Hoja De Calculo'!CP13&gt;='Hoja De Calculo'!CO13,IF(CO$18=100,($W$21*CO$18*$B$2)-SUM($I43:CN43),IF(CO$18&gt;CN$19,((CO$18-CN$19+1)*$B$2*$W$21),IF(CO$18&gt;=CN$19,$W$21*$B$2))),0)</f>
        <v>0</v>
      </c>
      <c r="CP43" s="294" t="b">
        <f>IF('Hoja De Calculo'!CQ13&gt;='Hoja De Calculo'!CP13,IF(CP$18=100,($W$21*CP$18*$B$2)-SUM($I43:CO43),IF(CP$18&gt;CO$19,((CP$18-CO$19+1)*$B$2*$W$21),IF(CP$18&gt;=CO$19,$W$21*$B$2))),0)</f>
        <v>0</v>
      </c>
      <c r="CQ43" s="294" t="b">
        <f>IF('Hoja De Calculo'!CR13&gt;='Hoja De Calculo'!CQ13,IF(CQ$18=100,($W$21*CQ$18*$B$2)-SUM($I43:CP43),IF(CQ$18&gt;CP$19,((CQ$18-CP$19+1)*$B$2*$W$21),IF(CQ$18&gt;=CP$19,$W$21*$B$2))),0)</f>
        <v>0</v>
      </c>
      <c r="CR43" s="294" t="b">
        <f>IF('Hoja De Calculo'!CS13&gt;='Hoja De Calculo'!CR13,IF(CR$18=100,($W$21*CR$18*$B$2)-SUM($I43:CQ43),IF(CR$18&gt;CQ$19,((CR$18-CQ$19+1)*$B$2*$W$21),IF(CR$18&gt;=CQ$19,$W$21*$B$2))),0)</f>
        <v>0</v>
      </c>
      <c r="CS43" s="294" t="b">
        <f>IF('Hoja De Calculo'!CT13&gt;='Hoja De Calculo'!CS13,IF(CS$18=100,($W$21*CS$18*$B$2)-SUM($I43:CR43),IF(CS$18&gt;CR$19,((CS$18-CR$19+1)*$B$2*$W$21),IF(CS$18&gt;=CR$19,$W$21*$B$2))),0)</f>
        <v>0</v>
      </c>
      <c r="CT43" s="294" t="b">
        <f>IF('Hoja De Calculo'!CU13&gt;='Hoja De Calculo'!CT13,IF(CT$18=100,($W$21*CT$18*$B$2)-SUM($I43:CS43),IF(CT$18&gt;CS$19,((CT$18-CS$19+1)*$B$2*$W$21),IF(CT$18&gt;=CS$19,$W$21*$B$2))),0)</f>
        <v>0</v>
      </c>
      <c r="CU43" s="294" t="b">
        <f>IF('Hoja De Calculo'!CV13&gt;='Hoja De Calculo'!CU13,IF(CU$18=100,($W$21*CU$18*$B$2)-SUM($I43:CT43),IF(CU$18&gt;CT$19,((CU$18-CT$19+1)*$B$2*$W$21),IF(CU$18&gt;=CT$19,$W$21*$B$2))),0)</f>
        <v>0</v>
      </c>
      <c r="CV43" s="294" t="b">
        <f>IF('Hoja De Calculo'!CW13&gt;='Hoja De Calculo'!CV13,IF(CV$18=100,($W$21*CV$18*$B$2)-SUM($I43:CU43),IF(CV$18&gt;CU$19,((CV$18-CU$19+1)*$B$2*$W$21),IF(CV$18&gt;=CU$19,$W$21*$B$2))),0)</f>
        <v>0</v>
      </c>
      <c r="CW43" s="294" t="b">
        <f>IF('Hoja De Calculo'!CX13&gt;='Hoja De Calculo'!CW13,IF(CW$18=100,($W$21*CW$18*$B$2)-SUM($I43:CV43),IF(CW$18&gt;CV$19,((CW$18-CV$19+1)*$B$2*$W$21),IF(CW$18&gt;=CV$19,$W$21*$B$2))),0)</f>
        <v>0</v>
      </c>
    </row>
    <row r="44" spans="1:101" x14ac:dyDescent="0.3">
      <c r="A44" t="s">
        <v>181</v>
      </c>
      <c r="C44" s="259"/>
      <c r="D44" s="259"/>
      <c r="E44" s="259"/>
      <c r="F44" s="259"/>
      <c r="G44" s="259"/>
      <c r="H44" s="259"/>
      <c r="I44" s="259"/>
      <c r="J44" s="259"/>
      <c r="K44" s="259"/>
      <c r="L44" s="259"/>
      <c r="M44" s="259"/>
      <c r="N44" s="259"/>
      <c r="O44" s="259"/>
      <c r="P44" s="259"/>
      <c r="Q44" s="259"/>
      <c r="R44" s="259"/>
      <c r="S44" s="259"/>
      <c r="T44" s="267"/>
      <c r="U44" s="274"/>
      <c r="V44" s="274"/>
      <c r="W44" s="274"/>
      <c r="X44" s="281">
        <f>(X$21*$B$2*(X$19+(IF(X$19=100,0,1))))</f>
        <v>0</v>
      </c>
      <c r="Y44" s="294" t="b">
        <f>IF('Hoja De Calculo'!Z13&gt;='Hoja De Calculo'!Y13,IF(Y$18=100,($X$21*Y$18*$B$2)-SUM($I44:X44),IF(Y$18&gt;X$19,((Y$18-X$19+1)*$B$2*$X$21),IF(Y$18&gt;=X$19,$X$21*$B$2))),0)</f>
        <v>0</v>
      </c>
      <c r="Z44" s="294" t="b">
        <f>IF('Hoja De Calculo'!AA13&gt;='Hoja De Calculo'!Z13,IF(Z$18=100,($X$21*Z$18*$B$2)-SUM($I44:Y44),IF(Z$18&gt;Y$19,((Z$18-Y$19+1)*$B$2*$X$21),IF(Z$18&gt;=Y$19,$X$21*$B$2))),0)</f>
        <v>0</v>
      </c>
      <c r="AA44" s="294" t="b">
        <f>IF('Hoja De Calculo'!AB13&gt;='Hoja De Calculo'!AA13,IF(AA$18=100,($X$21*AA$18*$B$2)-SUM($I44:Z44),IF(AA$18&gt;Z$19,((AA$18-Z$19+1)*$B$2*$X$21),IF(AA$18&gt;=Z$19,$X$21*$B$2))),0)</f>
        <v>0</v>
      </c>
      <c r="AB44" s="294" t="b">
        <f>IF('Hoja De Calculo'!AC13&gt;='Hoja De Calculo'!AB13,IF(AB$18=100,($X$21*AB$18*$B$2)-SUM($I44:AA44),IF(AB$18&gt;AA$19,((AB$18-AA$19+1)*$B$2*$X$21),IF(AB$18&gt;=AA$19,$X$21*$B$2))),0)</f>
        <v>0</v>
      </c>
      <c r="AC44" s="294" t="b">
        <f>IF('Hoja De Calculo'!AD13&gt;='Hoja De Calculo'!AC13,IF(AC$18=100,($X$21*AC$18*$B$2)-SUM($I44:AB44),IF(AC$18&gt;AB$19,((AC$18-AB$19+1)*$B$2*$X$21),IF(AC$18&gt;=AB$19,$X$21*$B$2))),0)</f>
        <v>0</v>
      </c>
      <c r="AD44" s="294" t="b">
        <f>IF('Hoja De Calculo'!AE13&gt;='Hoja De Calculo'!AD13,IF(AD$18=100,($X$21*AD$18*$B$2)-SUM($I44:AC44),IF(AD$18&gt;AC$19,((AD$18-AC$19+1)*$B$2*$X$21),IF(AD$18&gt;=AC$19,$X$21*$B$2))),0)</f>
        <v>0</v>
      </c>
      <c r="AE44" s="294" t="b">
        <f>IF('Hoja De Calculo'!AF13&gt;='Hoja De Calculo'!AE13,IF(AE$18=100,($X$21*AE$18*$B$2)-SUM($I44:AD44),IF(AE$18&gt;AD$19,((AE$18-AD$19+1)*$B$2*$X$21),IF(AE$18&gt;=AD$19,$X$21*$B$2))),0)</f>
        <v>0</v>
      </c>
      <c r="AF44" s="294" t="b">
        <f>IF('Hoja De Calculo'!AG13&gt;='Hoja De Calculo'!AF13,IF(AF$18=100,($X$21*AF$18*$B$2)-SUM($I44:AE44),IF(AF$18&gt;AE$19,((AF$18-AE$19+1)*$B$2*$X$21),IF(AF$18&gt;=AE$19,$X$21*$B$2))),0)</f>
        <v>0</v>
      </c>
      <c r="AG44" s="294" t="b">
        <f>IF('Hoja De Calculo'!AH13&gt;='Hoja De Calculo'!AG13,IF(AG$18=100,($X$21*AG$18*$B$2)-SUM($I44:AF44),IF(AG$18&gt;AF$19,((AG$18-AF$19+1)*$B$2*$X$21),IF(AG$18&gt;=AF$19,$X$21*$B$2))),0)</f>
        <v>0</v>
      </c>
      <c r="AH44" s="294" t="b">
        <f>IF('Hoja De Calculo'!AI13&gt;='Hoja De Calculo'!AH13,IF(AH$18=100,($X$21*AH$18*$B$2)-SUM($I44:AG44),IF(AH$18&gt;AG$19,((AH$18-AG$19+1)*$B$2*$X$21),IF(AH$18&gt;=AG$19,$X$21*$B$2))),0)</f>
        <v>0</v>
      </c>
      <c r="AI44" s="294" t="b">
        <f>IF('Hoja De Calculo'!AJ13&gt;='Hoja De Calculo'!AI13,IF(AI$18=100,($X$21*AI$18*$B$2)-SUM($I44:AH44),IF(AI$18&gt;AH$19,((AI$18-AH$19+1)*$B$2*$X$21),IF(AI$18&gt;=AH$19,$X$21*$B$2))),0)</f>
        <v>0</v>
      </c>
      <c r="AJ44" s="294" t="b">
        <f>IF('Hoja De Calculo'!AK13&gt;='Hoja De Calculo'!AJ13,IF(AJ$18=100,($X$21*AJ$18*$B$2)-SUM($I44:AI44),IF(AJ$18&gt;AI$19,((AJ$18-AI$19+1)*$B$2*$X$21),IF(AJ$18&gt;=AI$19,$X$21*$B$2))),0)</f>
        <v>0</v>
      </c>
      <c r="AK44" s="294" t="b">
        <f>IF('Hoja De Calculo'!AL13&gt;='Hoja De Calculo'!AK13,IF(AK$18=100,($X$21*AK$18*$B$2)-SUM($I44:AJ44),IF(AK$18&gt;AJ$19,((AK$18-AJ$19+1)*$B$2*$X$21),IF(AK$18&gt;=AJ$19,$X$21*$B$2))),0)</f>
        <v>0</v>
      </c>
      <c r="AL44" s="294" t="b">
        <f>IF('Hoja De Calculo'!AM13&gt;='Hoja De Calculo'!AL13,IF(AL$18=100,($X$21*AL$18*$B$2)-SUM($I44:AK44),IF(AL$18&gt;AK$19,((AL$18-AK$19+1)*$B$2*$X$21),IF(AL$18&gt;=AK$19,$X$21*$B$2))),0)</f>
        <v>0</v>
      </c>
      <c r="AM44" s="294" t="b">
        <f>IF('Hoja De Calculo'!AN13&gt;='Hoja De Calculo'!AM13,IF(AM$18=100,($X$21*AM$18*$B$2)-SUM($I44:AL44),IF(AM$18&gt;AL$19,((AM$18-AL$19+1)*$B$2*$X$21),IF(AM$18&gt;=AL$19,$X$21*$B$2))),0)</f>
        <v>0</v>
      </c>
      <c r="AN44" s="294" t="b">
        <f>IF('Hoja De Calculo'!AO13&gt;='Hoja De Calculo'!AN13,IF(AN$18=100,($X$21*AN$18*$B$2)-SUM($I44:AM44),IF(AN$18&gt;AM$19,((AN$18-AM$19+1)*$B$2*$X$21),IF(AN$18&gt;=AM$19,$X$21*$B$2))),0)</f>
        <v>0</v>
      </c>
      <c r="AO44" s="294" t="b">
        <f>IF('Hoja De Calculo'!AP13&gt;='Hoja De Calculo'!AO13,IF(AO$18=100,($X$21*AO$18*$B$2)-SUM($I44:AN44),IF(AO$18&gt;AN$19,((AO$18-AN$19+1)*$B$2*$X$21),IF(AO$18&gt;=AN$19,$X$21*$B$2))),0)</f>
        <v>0</v>
      </c>
      <c r="AP44" s="294" t="b">
        <f>IF('Hoja De Calculo'!AQ13&gt;='Hoja De Calculo'!AP13,IF(AP$18=100,($X$21*AP$18*$B$2)-SUM($I44:AO44),IF(AP$18&gt;AO$19,((AP$18-AO$19+1)*$B$2*$X$21),IF(AP$18&gt;=AO$19,$X$21*$B$2))),0)</f>
        <v>0</v>
      </c>
      <c r="AQ44" s="294" t="b">
        <f>IF('Hoja De Calculo'!AR13&gt;='Hoja De Calculo'!AQ13,IF(AQ$18=100,($X$21*AQ$18*$B$2)-SUM($I44:AP44),IF(AQ$18&gt;AP$19,((AQ$18-AP$19+1)*$B$2*$X$21),IF(AQ$18&gt;=AP$19,$X$21*$B$2))),0)</f>
        <v>0</v>
      </c>
      <c r="AR44" s="294" t="b">
        <f>IF('Hoja De Calculo'!AS13&gt;='Hoja De Calculo'!AR13,IF(AR$18=100,($X$21*AR$18*$B$2)-SUM($I44:AQ44),IF(AR$18&gt;AQ$19,((AR$18-AQ$19+1)*$B$2*$X$21),IF(AR$18&gt;=AQ$19,$X$21*$B$2))),0)</f>
        <v>0</v>
      </c>
      <c r="AS44" s="294" t="b">
        <f>IF('Hoja De Calculo'!AT13&gt;='Hoja De Calculo'!AS13,IF(AS$18=100,($X$21*AS$18*$B$2)-SUM($I44:AR44),IF(AS$18&gt;AR$19,((AS$18-AR$19+1)*$B$2*$X$21),IF(AS$18&gt;=AR$19,$X$21*$B$2))),0)</f>
        <v>0</v>
      </c>
      <c r="AT44" s="294" t="b">
        <f>IF('Hoja De Calculo'!AU13&gt;='Hoja De Calculo'!AT13,IF(AT$18=100,($X$21*AT$18*$B$2)-SUM($I44:AS44),IF(AT$18&gt;AS$19,((AT$18-AS$19+1)*$B$2*$X$21),IF(AT$18&gt;=AS$19,$X$21*$B$2))),0)</f>
        <v>0</v>
      </c>
      <c r="AU44" s="294" t="b">
        <f>IF('Hoja De Calculo'!AV13&gt;='Hoja De Calculo'!AU13,IF(AU$18=100,($X$21*AU$18*$B$2)-SUM($I44:AT44),IF(AU$18&gt;AT$19,((AU$18-AT$19+1)*$B$2*$X$21),IF(AU$18&gt;=AT$19,$X$21*$B$2))),0)</f>
        <v>0</v>
      </c>
      <c r="AV44" s="294" t="b">
        <f>IF('Hoja De Calculo'!AW13&gt;='Hoja De Calculo'!AV13,IF(AV$18=100,($X$21*AV$18*$B$2)-SUM($I44:AU44),IF(AV$18&gt;AU$19,((AV$18-AU$19+1)*$B$2*$X$21),IF(AV$18&gt;=AU$19,$X$21*$B$2))),0)</f>
        <v>0</v>
      </c>
      <c r="AW44" s="294" t="b">
        <f>IF('Hoja De Calculo'!AX13&gt;='Hoja De Calculo'!AW13,IF(AW$18=100,($X$21*AW$18*$B$2)-SUM($I44:AV44),IF(AW$18&gt;AV$19,((AW$18-AV$19+1)*$B$2*$X$21),IF(AW$18&gt;=AV$19,$X$21*$B$2))),0)</f>
        <v>0</v>
      </c>
      <c r="AX44" s="294" t="b">
        <f>IF('Hoja De Calculo'!AY13&gt;='Hoja De Calculo'!AX13,IF(AX$18=100,($X$21*AX$18*$B$2)-SUM($I44:AW44),IF(AX$18&gt;AW$19,((AX$18-AW$19+1)*$B$2*$X$21),IF(AX$18&gt;=AW$19,$X$21*$B$2))),0)</f>
        <v>0</v>
      </c>
      <c r="AY44" s="294" t="b">
        <f>IF('Hoja De Calculo'!AZ13&gt;='Hoja De Calculo'!AY13,IF(AY$18=100,($X$21*AY$18*$B$2)-SUM($I44:AX44),IF(AY$18&gt;AX$19,((AY$18-AX$19+1)*$B$2*$X$21),IF(AY$18&gt;=AX$19,$X$21*$B$2))),0)</f>
        <v>0</v>
      </c>
      <c r="AZ44" s="294" t="b">
        <f>IF('Hoja De Calculo'!BA13&gt;='Hoja De Calculo'!AZ13,IF(AZ$18=100,($X$21*AZ$18*$B$2)-SUM($I44:AY44),IF(AZ$18&gt;AY$19,((AZ$18-AY$19+1)*$B$2*$X$21),IF(AZ$18&gt;=AY$19,$X$21*$B$2))),0)</f>
        <v>0</v>
      </c>
      <c r="BA44" s="294" t="b">
        <f>IF('Hoja De Calculo'!BB13&gt;='Hoja De Calculo'!BA13,IF(BA$18=100,($X$21*BA$18*$B$2)-SUM($I44:AZ44),IF(BA$18&gt;AZ$19,((BA$18-AZ$19+1)*$B$2*$X$21),IF(BA$18&gt;=AZ$19,$X$21*$B$2))),0)</f>
        <v>0</v>
      </c>
      <c r="BB44" s="294" t="b">
        <f>IF('Hoja De Calculo'!BC13&gt;='Hoja De Calculo'!BB13,IF(BB$18=100,($X$21*BB$18*$B$2)-SUM($I44:BA44),IF(BB$18&gt;BA$19,((BB$18-BA$19+1)*$B$2*$X$21),IF(BB$18&gt;=BA$19,$X$21*$B$2))),0)</f>
        <v>0</v>
      </c>
      <c r="BC44" s="294" t="b">
        <f>IF('Hoja De Calculo'!BD13&gt;='Hoja De Calculo'!BC13,IF(BC$18=100,($X$21*BC$18*$B$2)-SUM($I44:BB44),IF(BC$18&gt;BB$19,((BC$18-BB$19+1)*$B$2*$X$21),IF(BC$18&gt;=BB$19,$X$21*$B$2))),0)</f>
        <v>0</v>
      </c>
      <c r="BD44" s="294" t="b">
        <f>IF('Hoja De Calculo'!BE13&gt;='Hoja De Calculo'!BD13,IF(BD$18=100,($X$21*BD$18*$B$2)-SUM($I44:BC44),IF(BD$18&gt;BC$19,((BD$18-BC$19+1)*$B$2*$X$21),IF(BD$18&gt;=BC$19,$X$21*$B$2))),0)</f>
        <v>0</v>
      </c>
      <c r="BE44" s="294" t="b">
        <f>IF('Hoja De Calculo'!BF13&gt;='Hoja De Calculo'!BE13,IF(BE$18=100,($X$21*BE$18*$B$2)-SUM($I44:BD44),IF(BE$18&gt;BD$19,((BE$18-BD$19+1)*$B$2*$X$21),IF(BE$18&gt;=BD$19,$X$21*$B$2))),0)</f>
        <v>0</v>
      </c>
      <c r="BF44" s="294" t="b">
        <f>IF('Hoja De Calculo'!BG13&gt;='Hoja De Calculo'!BF13,IF(BF$18=100,($X$21*BF$18*$B$2)-SUM($I44:BE44),IF(BF$18&gt;BE$19,((BF$18-BE$19+1)*$B$2*$X$21),IF(BF$18&gt;=BE$19,$X$21*$B$2))),0)</f>
        <v>0</v>
      </c>
      <c r="BG44" s="294" t="b">
        <f>IF('Hoja De Calculo'!BH13&gt;='Hoja De Calculo'!BG13,IF(BG$18=100,($X$21*BG$18*$B$2)-SUM($I44:BF44),IF(BG$18&gt;BF$19,((BG$18-BF$19+1)*$B$2*$X$21),IF(BG$18&gt;=BF$19,$X$21*$B$2))),0)</f>
        <v>0</v>
      </c>
      <c r="BH44" s="294" t="b">
        <f>IF('Hoja De Calculo'!BI13&gt;='Hoja De Calculo'!BH13,IF(BH$18=100,($X$21*BH$18*$B$2)-SUM($I44:BG44),IF(BH$18&gt;BG$19,((BH$18-BG$19+1)*$B$2*$X$21),IF(BH$18&gt;=BG$19,$X$21*$B$2))),0)</f>
        <v>0</v>
      </c>
      <c r="BI44" s="294" t="b">
        <f>IF('Hoja De Calculo'!BJ13&gt;='Hoja De Calculo'!BI13,IF(BI$18=100,($X$21*BI$18*$B$2)-SUM($I44:BH44),IF(BI$18&gt;BH$19,((BI$18-BH$19+1)*$B$2*$X$21),IF(BI$18&gt;=BH$19,$X$21*$B$2))),0)</f>
        <v>0</v>
      </c>
      <c r="BJ44" s="294" t="b">
        <f>IF('Hoja De Calculo'!BK13&gt;='Hoja De Calculo'!BJ13,IF(BJ$18=100,($X$21*BJ$18*$B$2)-SUM($I44:BI44),IF(BJ$18&gt;BI$19,((BJ$18-BI$19+1)*$B$2*$X$21),IF(BJ$18&gt;=BI$19,$X$21*$B$2))),0)</f>
        <v>0</v>
      </c>
      <c r="BK44" s="294" t="b">
        <f>IF('Hoja De Calculo'!BL13&gt;='Hoja De Calculo'!BK13,IF(BK$18=100,($X$21*BK$18*$B$2)-SUM($I44:BJ44),IF(BK$18&gt;BJ$19,((BK$18-BJ$19+1)*$B$2*$X$21),IF(BK$18&gt;=BJ$19,$X$21*$B$2))),0)</f>
        <v>0</v>
      </c>
      <c r="BL44" s="294" t="b">
        <f>IF('Hoja De Calculo'!BM13&gt;='Hoja De Calculo'!BL13,IF(BL$18=100,($X$21*BL$18*$B$2)-SUM($I44:BK44),IF(BL$18&gt;BK$19,((BL$18-BK$19+1)*$B$2*$X$21),IF(BL$18&gt;=BK$19,$X$21*$B$2))),0)</f>
        <v>0</v>
      </c>
      <c r="BM44" s="294" t="b">
        <f>IF('Hoja De Calculo'!BN13&gt;='Hoja De Calculo'!BM13,IF(BM$18=100,($X$21*BM$18*$B$2)-SUM($I44:BL44),IF(BM$18&gt;BL$19,((BM$18-BL$19+1)*$B$2*$X$21),IF(BM$18&gt;=BL$19,$X$21*$B$2))),0)</f>
        <v>0</v>
      </c>
      <c r="BN44" s="294" t="b">
        <f>IF('Hoja De Calculo'!BO13&gt;='Hoja De Calculo'!BN13,IF(BN$18=100,($X$21*BN$18*$B$2)-SUM($I44:BM44),IF(BN$18&gt;BM$19,((BN$18-BM$19+1)*$B$2*$X$21),IF(BN$18&gt;=BM$19,$X$21*$B$2))),0)</f>
        <v>0</v>
      </c>
      <c r="BO44" s="294" t="b">
        <f>IF('Hoja De Calculo'!BP13&gt;='Hoja De Calculo'!BO13,IF(BO$18=100,($X$21*BO$18*$B$2)-SUM($I44:BN44),IF(BO$18&gt;BN$19,((BO$18-BN$19+1)*$B$2*$X$21),IF(BO$18&gt;=BN$19,$X$21*$B$2))),0)</f>
        <v>0</v>
      </c>
      <c r="BP44" s="294" t="b">
        <f>IF('Hoja De Calculo'!BQ13&gt;='Hoja De Calculo'!BP13,IF(BP$18=100,($X$21*BP$18*$B$2)-SUM($I44:BO44),IF(BP$18&gt;BO$19,((BP$18-BO$19+1)*$B$2*$X$21),IF(BP$18&gt;=BO$19,$X$21*$B$2))),0)</f>
        <v>0</v>
      </c>
      <c r="BQ44" s="294" t="b">
        <f>IF('Hoja De Calculo'!BR13&gt;='Hoja De Calculo'!BQ13,IF(BQ$18=100,($X$21*BQ$18*$B$2)-SUM($I44:BP44),IF(BQ$18&gt;BP$19,((BQ$18-BP$19+1)*$B$2*$X$21),IF(BQ$18&gt;=BP$19,$X$21*$B$2))),0)</f>
        <v>0</v>
      </c>
      <c r="BR44" s="294" t="b">
        <f>IF('Hoja De Calculo'!BS13&gt;='Hoja De Calculo'!BR13,IF(BR$18=100,($X$21*BR$18*$B$2)-SUM($I44:BQ44),IF(BR$18&gt;BQ$19,((BR$18-BQ$19+1)*$B$2*$X$21),IF(BR$18&gt;=BQ$19,$X$21*$B$2))),0)</f>
        <v>0</v>
      </c>
      <c r="BS44" s="294" t="b">
        <f>IF('Hoja De Calculo'!BT13&gt;='Hoja De Calculo'!BS13,IF(BS$18=100,($X$21*BS$18*$B$2)-SUM($I44:BR44),IF(BS$18&gt;BR$19,((BS$18-BR$19+1)*$B$2*$X$21),IF(BS$18&gt;=BR$19,$X$21*$B$2))),0)</f>
        <v>0</v>
      </c>
      <c r="BT44" s="294" t="b">
        <f>IF('Hoja De Calculo'!BU13&gt;='Hoja De Calculo'!BT13,IF(BT$18=100,($X$21*BT$18*$B$2)-SUM($I44:BS44),IF(BT$18&gt;BS$19,((BT$18-BS$19+1)*$B$2*$X$21),IF(BT$18&gt;=BS$19,$X$21*$B$2))),0)</f>
        <v>0</v>
      </c>
      <c r="BU44" s="294" t="b">
        <f>IF('Hoja De Calculo'!BV13&gt;='Hoja De Calculo'!BU13,IF(BU$18=100,($X$21*BU$18*$B$2)-SUM($I44:BT44),IF(BU$18&gt;BT$19,((BU$18-BT$19+1)*$B$2*$X$21),IF(BU$18&gt;=BT$19,$X$21*$B$2))),0)</f>
        <v>0</v>
      </c>
      <c r="BV44" s="294" t="b">
        <f>IF('Hoja De Calculo'!BW13&gt;='Hoja De Calculo'!BV13,IF(BV$18=100,($X$21*BV$18*$B$2)-SUM($I44:BU44),IF(BV$18&gt;BU$19,((BV$18-BU$19+1)*$B$2*$X$21),IF(BV$18&gt;=BU$19,$X$21*$B$2))),0)</f>
        <v>0</v>
      </c>
      <c r="BW44" s="294" t="b">
        <f>IF('Hoja De Calculo'!BX13&gt;='Hoja De Calculo'!BW13,IF(BW$18=100,($X$21*BW$18*$B$2)-SUM($I44:BV44),IF(BW$18&gt;BV$19,((BW$18-BV$19+1)*$B$2*$X$21),IF(BW$18&gt;=BV$19,$X$21*$B$2))),0)</f>
        <v>0</v>
      </c>
      <c r="BX44" s="294" t="b">
        <f>IF('Hoja De Calculo'!BY13&gt;='Hoja De Calculo'!BX13,IF(BX$18=100,($X$21*BX$18*$B$2)-SUM($I44:BW44),IF(BX$18&gt;BW$19,((BX$18-BW$19+1)*$B$2*$X$21),IF(BX$18&gt;=BW$19,$X$21*$B$2))),0)</f>
        <v>0</v>
      </c>
      <c r="BY44" s="294" t="b">
        <f>IF('Hoja De Calculo'!BZ13&gt;='Hoja De Calculo'!BY13,IF(BY$18=100,($X$21*BY$18*$B$2)-SUM($I44:BX44),IF(BY$18&gt;BX$19,((BY$18-BX$19+1)*$B$2*$X$21),IF(BY$18&gt;=BX$19,$X$21*$B$2))),0)</f>
        <v>0</v>
      </c>
      <c r="BZ44" s="294" t="b">
        <f>IF('Hoja De Calculo'!CA13&gt;='Hoja De Calculo'!BZ13,IF(BZ$18=100,($X$21*BZ$18*$B$2)-SUM($I44:BY44),IF(BZ$18&gt;BY$19,((BZ$18-BY$19+1)*$B$2*$X$21),IF(BZ$18&gt;=BY$19,$X$21*$B$2))),0)</f>
        <v>0</v>
      </c>
      <c r="CA44" s="294" t="b">
        <f>IF('Hoja De Calculo'!CB13&gt;='Hoja De Calculo'!CA13,IF(CA$18=100,($X$21*CA$18*$B$2)-SUM($I44:BZ44),IF(CA$18&gt;BZ$19,((CA$18-BZ$19+1)*$B$2*$X$21),IF(CA$18&gt;=BZ$19,$X$21*$B$2))),0)</f>
        <v>0</v>
      </c>
      <c r="CB44" s="294" t="b">
        <f>IF('Hoja De Calculo'!CC13&gt;='Hoja De Calculo'!CB13,IF(CB$18=100,($X$21*CB$18*$B$2)-SUM($I44:CA44),IF(CB$18&gt;CA$19,((CB$18-CA$19+1)*$B$2*$X$21),IF(CB$18&gt;=CA$19,$X$21*$B$2))),0)</f>
        <v>0</v>
      </c>
      <c r="CC44" s="294" t="b">
        <f>IF('Hoja De Calculo'!CD13&gt;='Hoja De Calculo'!CC13,IF(CC$18=100,($X$21*CC$18*$B$2)-SUM($I44:CB44),IF(CC$18&gt;CB$19,((CC$18-CB$19+1)*$B$2*$X$21),IF(CC$18&gt;=CB$19,$X$21*$B$2))),0)</f>
        <v>0</v>
      </c>
      <c r="CD44" s="294" t="b">
        <f>IF('Hoja De Calculo'!CE13&gt;='Hoja De Calculo'!CD13,IF(CD$18=100,($X$21*CD$18*$B$2)-SUM($I44:CC44),IF(CD$18&gt;CC$19,((CD$18-CC$19+1)*$B$2*$X$21),IF(CD$18&gt;=CC$19,$X$21*$B$2))),0)</f>
        <v>0</v>
      </c>
      <c r="CE44" s="294" t="b">
        <f>IF('Hoja De Calculo'!CF13&gt;='Hoja De Calculo'!CE13,IF(CE$18=100,($X$21*CE$18*$B$2)-SUM($I44:CD44),IF(CE$18&gt;CD$19,((CE$18-CD$19+1)*$B$2*$X$21),IF(CE$18&gt;=CD$19,$X$21*$B$2))),0)</f>
        <v>0</v>
      </c>
      <c r="CF44" s="294" t="b">
        <f>IF('Hoja De Calculo'!CG13&gt;='Hoja De Calculo'!CF13,IF(CF$18=100,($X$21*CF$18*$B$2)-SUM($I44:CE44),IF(CF$18&gt;CE$19,((CF$18-CE$19+1)*$B$2*$X$21),IF(CF$18&gt;=CE$19,$X$21*$B$2))),0)</f>
        <v>0</v>
      </c>
      <c r="CG44" s="294" t="b">
        <f>IF('Hoja De Calculo'!CH13&gt;='Hoja De Calculo'!CG13,IF(CG$18=100,($X$21*CG$18*$B$2)-SUM($I44:CF44),IF(CG$18&gt;CF$19,((CG$18-CF$19+1)*$B$2*$X$21),IF(CG$18&gt;=CF$19,$X$21*$B$2))),0)</f>
        <v>0</v>
      </c>
      <c r="CH44" s="294" t="b">
        <f>IF('Hoja De Calculo'!CI13&gt;='Hoja De Calculo'!CH13,IF(CH$18=100,($X$21*CH$18*$B$2)-SUM($I44:CG44),IF(CH$18&gt;CG$19,((CH$18-CG$19+1)*$B$2*$X$21),IF(CH$18&gt;=CG$19,$X$21*$B$2))),0)</f>
        <v>0</v>
      </c>
      <c r="CI44" s="294" t="b">
        <f>IF('Hoja De Calculo'!CJ13&gt;='Hoja De Calculo'!CI13,IF(CI$18=100,($X$21*CI$18*$B$2)-SUM($I44:CH44),IF(CI$18&gt;CH$19,((CI$18-CH$19+1)*$B$2*$X$21),IF(CI$18&gt;=CH$19,$X$21*$B$2))),0)</f>
        <v>0</v>
      </c>
      <c r="CJ44" s="294" t="b">
        <f>IF('Hoja De Calculo'!CK13&gt;='Hoja De Calculo'!CJ13,IF(CJ$18=100,($X$21*CJ$18*$B$2)-SUM($I44:CI44),IF(CJ$18&gt;CI$19,((CJ$18-CI$19+1)*$B$2*$X$21),IF(CJ$18&gt;=CI$19,$X$21*$B$2))),0)</f>
        <v>0</v>
      </c>
      <c r="CK44" s="294" t="b">
        <f>IF('Hoja De Calculo'!CL13&gt;='Hoja De Calculo'!CK13,IF(CK$18=100,($X$21*CK$18*$B$2)-SUM($I44:CJ44),IF(CK$18&gt;CJ$19,((CK$18-CJ$19+1)*$B$2*$X$21),IF(CK$18&gt;=CJ$19,$X$21*$B$2))),0)</f>
        <v>0</v>
      </c>
      <c r="CL44" s="294" t="b">
        <f>IF('Hoja De Calculo'!CM13&gt;='Hoja De Calculo'!CL13,IF(CL$18=100,($X$21*CL$18*$B$2)-SUM($I44:CK44),IF(CL$18&gt;CK$19,((CL$18-CK$19+1)*$B$2*$X$21),IF(CL$18&gt;=CK$19,$X$21*$B$2))),0)</f>
        <v>0</v>
      </c>
      <c r="CM44" s="294" t="b">
        <f>IF('Hoja De Calculo'!CN13&gt;='Hoja De Calculo'!CM13,IF(CM$18=100,($X$21*CM$18*$B$2)-SUM($I44:CL44),IF(CM$18&gt;CL$19,((CM$18-CL$19+1)*$B$2*$X$21),IF(CM$18&gt;=CL$19,$X$21*$B$2))),0)</f>
        <v>0</v>
      </c>
      <c r="CN44" s="294" t="b">
        <f>IF('Hoja De Calculo'!CO13&gt;='Hoja De Calculo'!CN13,IF(CN$18=100,($X$21*CN$18*$B$2)-SUM($I44:CM44),IF(CN$18&gt;CM$19,((CN$18-CM$19+1)*$B$2*$X$21),IF(CN$18&gt;=CM$19,$X$21*$B$2))),0)</f>
        <v>0</v>
      </c>
      <c r="CO44" s="294" t="b">
        <f>IF('Hoja De Calculo'!CP13&gt;='Hoja De Calculo'!CO13,IF(CO$18=100,($X$21*CO$18*$B$2)-SUM($I44:CN44),IF(CO$18&gt;CN$19,((CO$18-CN$19+1)*$B$2*$X$21),IF(CO$18&gt;=CN$19,$X$21*$B$2))),0)</f>
        <v>0</v>
      </c>
      <c r="CP44" s="294" t="b">
        <f>IF('Hoja De Calculo'!CQ13&gt;='Hoja De Calculo'!CP13,IF(CP$18=100,($X$21*CP$18*$B$2)-SUM($I44:CO44),IF(CP$18&gt;CO$19,((CP$18-CO$19+1)*$B$2*$X$21),IF(CP$18&gt;=CO$19,$X$21*$B$2))),0)</f>
        <v>0</v>
      </c>
      <c r="CQ44" s="294" t="b">
        <f>IF('Hoja De Calculo'!CR13&gt;='Hoja De Calculo'!CQ13,IF(CQ$18=100,($X$21*CQ$18*$B$2)-SUM($I44:CP44),IF(CQ$18&gt;CP$19,((CQ$18-CP$19+1)*$B$2*$X$21),IF(CQ$18&gt;=CP$19,$X$21*$B$2))),0)</f>
        <v>0</v>
      </c>
      <c r="CR44" s="294" t="b">
        <f>IF('Hoja De Calculo'!CS13&gt;='Hoja De Calculo'!CR13,IF(CR$18=100,($X$21*CR$18*$B$2)-SUM($I44:CQ44),IF(CR$18&gt;CQ$19,((CR$18-CQ$19+1)*$B$2*$X$21),IF(CR$18&gt;=CQ$19,$X$21*$B$2))),0)</f>
        <v>0</v>
      </c>
      <c r="CS44" s="294" t="b">
        <f>IF('Hoja De Calculo'!CT13&gt;='Hoja De Calculo'!CS13,IF(CS$18=100,($X$21*CS$18*$B$2)-SUM($I44:CR44),IF(CS$18&gt;CR$19,((CS$18-CR$19+1)*$B$2*$X$21),IF(CS$18&gt;=CR$19,$X$21*$B$2))),0)</f>
        <v>0</v>
      </c>
      <c r="CT44" s="294" t="b">
        <f>IF('Hoja De Calculo'!CU13&gt;='Hoja De Calculo'!CT13,IF(CT$18=100,($X$21*CT$18*$B$2)-SUM($I44:CS44),IF(CT$18&gt;CS$19,((CT$18-CS$19+1)*$B$2*$X$21),IF(CT$18&gt;=CS$19,$X$21*$B$2))),0)</f>
        <v>0</v>
      </c>
      <c r="CU44" s="294" t="b">
        <f>IF('Hoja De Calculo'!CV13&gt;='Hoja De Calculo'!CU13,IF(CU$18=100,($X$21*CU$18*$B$2)-SUM($I44:CT44),IF(CU$18&gt;CT$19,((CU$18-CT$19+1)*$B$2*$X$21),IF(CU$18&gt;=CT$19,$X$21*$B$2))),0)</f>
        <v>0</v>
      </c>
      <c r="CV44" s="294" t="b">
        <f>IF('Hoja De Calculo'!CW13&gt;='Hoja De Calculo'!CV13,IF(CV$18=100,($X$21*CV$18*$B$2)-SUM($I44:CU44),IF(CV$18&gt;CU$19,((CV$18-CU$19+1)*$B$2*$X$21),IF(CV$18&gt;=CU$19,$X$21*$B$2))),0)</f>
        <v>0</v>
      </c>
      <c r="CW44" s="294" t="b">
        <f>IF('Hoja De Calculo'!CX13&gt;='Hoja De Calculo'!CW13,IF(CW$18=100,($X$21*CW$18*$B$2)-SUM($I44:CV44),IF(CW$18&gt;CV$19,((CW$18-CV$19+1)*$B$2*$X$21),IF(CW$18&gt;=CV$19,$X$21*$B$2))),0)</f>
        <v>0</v>
      </c>
    </row>
    <row r="45" spans="1:101" x14ac:dyDescent="0.3">
      <c r="A45" t="s">
        <v>182</v>
      </c>
      <c r="C45" s="259"/>
      <c r="D45" s="259"/>
      <c r="E45" s="259"/>
      <c r="F45" s="259"/>
      <c r="G45" s="259"/>
      <c r="H45" s="259"/>
      <c r="I45" s="259"/>
      <c r="J45" s="259"/>
      <c r="K45" s="259"/>
      <c r="L45" s="259"/>
      <c r="M45" s="259"/>
      <c r="N45" s="259"/>
      <c r="O45" s="259"/>
      <c r="P45" s="259"/>
      <c r="Q45" s="259"/>
      <c r="R45" s="259"/>
      <c r="S45" s="259"/>
      <c r="T45" s="267"/>
      <c r="U45" s="274"/>
      <c r="V45" s="274"/>
      <c r="W45" s="274"/>
      <c r="X45" s="274"/>
      <c r="Y45" s="281">
        <f>(Y$21*$B$2*(Y$19+(IF(Y$19=100,0,1))))</f>
        <v>0</v>
      </c>
      <c r="Z45" s="294" t="b">
        <f>IF('Hoja De Calculo'!AA13&gt;='Hoja De Calculo'!Z13,IF(Z$18=100,($Y$21*Z$18*$B$2)-SUM($I45:Y45),IF(Z$18&gt;Y$19,((Z$18-Y$19+1)*$B$2*$Y$21),IF(Z$18&gt;=Y$19,$Y$21*$B$2))),0)</f>
        <v>0</v>
      </c>
      <c r="AA45" s="294" t="b">
        <f>IF('Hoja De Calculo'!AB13&gt;='Hoja De Calculo'!AA13,IF(AA$18=100,($Y$21*AA$18*$B$2)-SUM($I45:Z45),IF(AA$18&gt;Z$19,((AA$18-Z$19+1)*$B$2*$Y$21),IF(AA$18&gt;=Z$19,$Y$21*$B$2))),0)</f>
        <v>0</v>
      </c>
      <c r="AB45" s="294" t="b">
        <f>IF('Hoja De Calculo'!AC13&gt;='Hoja De Calculo'!AB13,IF(AB$18=100,($Y$21*AB$18*$B$2)-SUM($I45:AA45),IF(AB$18&gt;AA$19,((AB$18-AA$19+1)*$B$2*$Y$21),IF(AB$18&gt;=AA$19,$Y$21*$B$2))),0)</f>
        <v>0</v>
      </c>
      <c r="AC45" s="294" t="b">
        <f>IF('Hoja De Calculo'!AD13&gt;='Hoja De Calculo'!AC13,IF(AC$18=100,($Y$21*AC$18*$B$2)-SUM($I45:AB45),IF(AC$18&gt;AB$19,((AC$18-AB$19+1)*$B$2*$Y$21),IF(AC$18&gt;=AB$19,$Y$21*$B$2))),0)</f>
        <v>0</v>
      </c>
      <c r="AD45" s="294" t="b">
        <f>IF('Hoja De Calculo'!AE13&gt;='Hoja De Calculo'!AD13,IF(AD$18=100,($Y$21*AD$18*$B$2)-SUM($I45:AC45),IF(AD$18&gt;AC$19,((AD$18-AC$19+1)*$B$2*$Y$21),IF(AD$18&gt;=AC$19,$Y$21*$B$2))),0)</f>
        <v>0</v>
      </c>
      <c r="AE45" s="294" t="b">
        <f>IF('Hoja De Calculo'!AF13&gt;='Hoja De Calculo'!AE13,IF(AE$18=100,($Y$21*AE$18*$B$2)-SUM($I45:AD45),IF(AE$18&gt;AD$19,((AE$18-AD$19+1)*$B$2*$Y$21),IF(AE$18&gt;=AD$19,$Y$21*$B$2))),0)</f>
        <v>0</v>
      </c>
      <c r="AF45" s="294" t="b">
        <f>IF('Hoja De Calculo'!AG13&gt;='Hoja De Calculo'!AF13,IF(AF$18=100,($Y$21*AF$18*$B$2)-SUM($I45:AE45),IF(AF$18&gt;AE$19,((AF$18-AE$19+1)*$B$2*$Y$21),IF(AF$18&gt;=AE$19,$Y$21*$B$2))),0)</f>
        <v>0</v>
      </c>
      <c r="AG45" s="294" t="b">
        <f>IF('Hoja De Calculo'!AH13&gt;='Hoja De Calculo'!AG13,IF(AG$18=100,($Y$21*AG$18*$B$2)-SUM($I45:AF45),IF(AG$18&gt;AF$19,((AG$18-AF$19+1)*$B$2*$Y$21),IF(AG$18&gt;=AF$19,$Y$21*$B$2))),0)</f>
        <v>0</v>
      </c>
      <c r="AH45" s="294" t="b">
        <f>IF('Hoja De Calculo'!AI13&gt;='Hoja De Calculo'!AH13,IF(AH$18=100,($Y$21*AH$18*$B$2)-SUM($I45:AG45),IF(AH$18&gt;AG$19,((AH$18-AG$19+1)*$B$2*$Y$21),IF(AH$18&gt;=AG$19,$Y$21*$B$2))),0)</f>
        <v>0</v>
      </c>
      <c r="AI45" s="294" t="b">
        <f>IF('Hoja De Calculo'!AJ13&gt;='Hoja De Calculo'!AI13,IF(AI$18=100,($Y$21*AI$18*$B$2)-SUM($I45:AH45),IF(AI$18&gt;AH$19,((AI$18-AH$19+1)*$B$2*$Y$21),IF(AI$18&gt;=AH$19,$Y$21*$B$2))),0)</f>
        <v>0</v>
      </c>
      <c r="AJ45" s="294" t="b">
        <f>IF('Hoja De Calculo'!AK13&gt;='Hoja De Calculo'!AJ13,IF(AJ$18=100,($Y$21*AJ$18*$B$2)-SUM($I45:AI45),IF(AJ$18&gt;AI$19,((AJ$18-AI$19+1)*$B$2*$Y$21),IF(AJ$18&gt;=AI$19,$Y$21*$B$2))),0)</f>
        <v>0</v>
      </c>
      <c r="AK45" s="294" t="b">
        <f>IF('Hoja De Calculo'!AL13&gt;='Hoja De Calculo'!AK13,IF(AK$18=100,($Y$21*AK$18*$B$2)-SUM($I45:AJ45),IF(AK$18&gt;AJ$19,((AK$18-AJ$19+1)*$B$2*$Y$21),IF(AK$18&gt;=AJ$19,$Y$21*$B$2))),0)</f>
        <v>0</v>
      </c>
      <c r="AL45" s="294" t="b">
        <f>IF('Hoja De Calculo'!AM13&gt;='Hoja De Calculo'!AL13,IF(AL$18=100,($Y$21*AL$18*$B$2)-SUM($I45:AK45),IF(AL$18&gt;AK$19,((AL$18-AK$19+1)*$B$2*$Y$21),IF(AL$18&gt;=AK$19,$Y$21*$B$2))),0)</f>
        <v>0</v>
      </c>
      <c r="AM45" s="294" t="b">
        <f>IF('Hoja De Calculo'!AN13&gt;='Hoja De Calculo'!AM13,IF(AM$18=100,($Y$21*AM$18*$B$2)-SUM($I45:AL45),IF(AM$18&gt;AL$19,((AM$18-AL$19+1)*$B$2*$Y$21),IF(AM$18&gt;=AL$19,$Y$21*$B$2))),0)</f>
        <v>0</v>
      </c>
      <c r="AN45" s="294" t="b">
        <f>IF('Hoja De Calculo'!AO13&gt;='Hoja De Calculo'!AN13,IF(AN$18=100,($Y$21*AN$18*$B$2)-SUM($I45:AM45),IF(AN$18&gt;AM$19,((AN$18-AM$19+1)*$B$2*$Y$21),IF(AN$18&gt;=AM$19,$Y$21*$B$2))),0)</f>
        <v>0</v>
      </c>
      <c r="AO45" s="294" t="b">
        <f>IF('Hoja De Calculo'!AP13&gt;='Hoja De Calculo'!AO13,IF(AO$18=100,($Y$21*AO$18*$B$2)-SUM($I45:AN45),IF(AO$18&gt;AN$19,((AO$18-AN$19+1)*$B$2*$Y$21),IF(AO$18&gt;=AN$19,$Y$21*$B$2))),0)</f>
        <v>0</v>
      </c>
      <c r="AP45" s="294" t="b">
        <f>IF('Hoja De Calculo'!AQ13&gt;='Hoja De Calculo'!AP13,IF(AP$18=100,($Y$21*AP$18*$B$2)-SUM($I45:AO45),IF(AP$18&gt;AO$19,((AP$18-AO$19+1)*$B$2*$Y$21),IF(AP$18&gt;=AO$19,$Y$21*$B$2))),0)</f>
        <v>0</v>
      </c>
      <c r="AQ45" s="294" t="b">
        <f>IF('Hoja De Calculo'!AR13&gt;='Hoja De Calculo'!AQ13,IF(AQ$18=100,($Y$21*AQ$18*$B$2)-SUM($I45:AP45),IF(AQ$18&gt;AP$19,((AQ$18-AP$19+1)*$B$2*$Y$21),IF(AQ$18&gt;=AP$19,$Y$21*$B$2))),0)</f>
        <v>0</v>
      </c>
      <c r="AR45" s="294" t="b">
        <f>IF('Hoja De Calculo'!AS13&gt;='Hoja De Calculo'!AR13,IF(AR$18=100,($Y$21*AR$18*$B$2)-SUM($I45:AQ45),IF(AR$18&gt;AQ$19,((AR$18-AQ$19+1)*$B$2*$Y$21),IF(AR$18&gt;=AQ$19,$Y$21*$B$2))),0)</f>
        <v>0</v>
      </c>
      <c r="AS45" s="294" t="b">
        <f>IF('Hoja De Calculo'!AT13&gt;='Hoja De Calculo'!AS13,IF(AS$18=100,($Y$21*AS$18*$B$2)-SUM($I45:AR45),IF(AS$18&gt;AR$19,((AS$18-AR$19+1)*$B$2*$Y$21),IF(AS$18&gt;=AR$19,$Y$21*$B$2))),0)</f>
        <v>0</v>
      </c>
      <c r="AT45" s="294" t="b">
        <f>IF('Hoja De Calculo'!AU13&gt;='Hoja De Calculo'!AT13,IF(AT$18=100,($Y$21*AT$18*$B$2)-SUM($I45:AS45),IF(AT$18&gt;AS$19,((AT$18-AS$19+1)*$B$2*$Y$21),IF(AT$18&gt;=AS$19,$Y$21*$B$2))),0)</f>
        <v>0</v>
      </c>
      <c r="AU45" s="294" t="b">
        <f>IF('Hoja De Calculo'!AV13&gt;='Hoja De Calculo'!AU13,IF(AU$18=100,($Y$21*AU$18*$B$2)-SUM($I45:AT45),IF(AU$18&gt;AT$19,((AU$18-AT$19+1)*$B$2*$Y$21),IF(AU$18&gt;=AT$19,$Y$21*$B$2))),0)</f>
        <v>0</v>
      </c>
      <c r="AV45" s="294" t="b">
        <f>IF('Hoja De Calculo'!AW13&gt;='Hoja De Calculo'!AV13,IF(AV$18=100,($Y$21*AV$18*$B$2)-SUM($I45:AU45),IF(AV$18&gt;AU$19,((AV$18-AU$19+1)*$B$2*$Y$21),IF(AV$18&gt;=AU$19,$Y$21*$B$2))),0)</f>
        <v>0</v>
      </c>
      <c r="AW45" s="294" t="b">
        <f>IF('Hoja De Calculo'!AX13&gt;='Hoja De Calculo'!AW13,IF(AW$18=100,($Y$21*AW$18*$B$2)-SUM($I45:AV45),IF(AW$18&gt;AV$19,((AW$18-AV$19+1)*$B$2*$Y$21),IF(AW$18&gt;=AV$19,$Y$21*$B$2))),0)</f>
        <v>0</v>
      </c>
      <c r="AX45" s="294" t="b">
        <f>IF('Hoja De Calculo'!AY13&gt;='Hoja De Calculo'!AX13,IF(AX$18=100,($Y$21*AX$18*$B$2)-SUM($I45:AW45),IF(AX$18&gt;AW$19,((AX$18-AW$19+1)*$B$2*$Y$21),IF(AX$18&gt;=AW$19,$Y$21*$B$2))),0)</f>
        <v>0</v>
      </c>
      <c r="AY45" s="294" t="b">
        <f>IF('Hoja De Calculo'!AZ13&gt;='Hoja De Calculo'!AY13,IF(AY$18=100,($Y$21*AY$18*$B$2)-SUM($I45:AX45),IF(AY$18&gt;AX$19,((AY$18-AX$19+1)*$B$2*$Y$21),IF(AY$18&gt;=AX$19,$Y$21*$B$2))),0)</f>
        <v>0</v>
      </c>
      <c r="AZ45" s="294" t="b">
        <f>IF('Hoja De Calculo'!BA13&gt;='Hoja De Calculo'!AZ13,IF(AZ$18=100,($Y$21*AZ$18*$B$2)-SUM($I45:AY45),IF(AZ$18&gt;AY$19,((AZ$18-AY$19+1)*$B$2*$Y$21),IF(AZ$18&gt;=AY$19,$Y$21*$B$2))),0)</f>
        <v>0</v>
      </c>
      <c r="BA45" s="294" t="b">
        <f>IF('Hoja De Calculo'!BB13&gt;='Hoja De Calculo'!BA13,IF(BA$18=100,($Y$21*BA$18*$B$2)-SUM($I45:AZ45),IF(BA$18&gt;AZ$19,((BA$18-AZ$19+1)*$B$2*$Y$21),IF(BA$18&gt;=AZ$19,$Y$21*$B$2))),0)</f>
        <v>0</v>
      </c>
      <c r="BB45" s="294" t="b">
        <f>IF('Hoja De Calculo'!BC13&gt;='Hoja De Calculo'!BB13,IF(BB$18=100,($Y$21*BB$18*$B$2)-SUM($I45:BA45),IF(BB$18&gt;BA$19,((BB$18-BA$19+1)*$B$2*$Y$21),IF(BB$18&gt;=BA$19,$Y$21*$B$2))),0)</f>
        <v>0</v>
      </c>
      <c r="BC45" s="294" t="b">
        <f>IF('Hoja De Calculo'!BD13&gt;='Hoja De Calculo'!BC13,IF(BC$18=100,($Y$21*BC$18*$B$2)-SUM($I45:BB45),IF(BC$18&gt;BB$19,((BC$18-BB$19+1)*$B$2*$Y$21),IF(BC$18&gt;=BB$19,$Y$21*$B$2))),0)</f>
        <v>0</v>
      </c>
      <c r="BD45" s="294" t="b">
        <f>IF('Hoja De Calculo'!BE13&gt;='Hoja De Calculo'!BD13,IF(BD$18=100,($Y$21*BD$18*$B$2)-SUM($I45:BC45),IF(BD$18&gt;BC$19,((BD$18-BC$19+1)*$B$2*$Y$21),IF(BD$18&gt;=BC$19,$Y$21*$B$2))),0)</f>
        <v>0</v>
      </c>
      <c r="BE45" s="294" t="b">
        <f>IF('Hoja De Calculo'!BF13&gt;='Hoja De Calculo'!BE13,IF(BE$18=100,($Y$21*BE$18*$B$2)-SUM($I45:BD45),IF(BE$18&gt;BD$19,((BE$18-BD$19+1)*$B$2*$Y$21),IF(BE$18&gt;=BD$19,$Y$21*$B$2))),0)</f>
        <v>0</v>
      </c>
      <c r="BF45" s="294" t="b">
        <f>IF('Hoja De Calculo'!BG13&gt;='Hoja De Calculo'!BF13,IF(BF$18=100,($Y$21*BF$18*$B$2)-SUM($I45:BE45),IF(BF$18&gt;BE$19,((BF$18-BE$19+1)*$B$2*$Y$21),IF(BF$18&gt;=BE$19,$Y$21*$B$2))),0)</f>
        <v>0</v>
      </c>
      <c r="BG45" s="294" t="b">
        <f>IF('Hoja De Calculo'!BH13&gt;='Hoja De Calculo'!BG13,IF(BG$18=100,($Y$21*BG$18*$B$2)-SUM($I45:BF45),IF(BG$18&gt;BF$19,((BG$18-BF$19+1)*$B$2*$Y$21),IF(BG$18&gt;=BF$19,$Y$21*$B$2))),0)</f>
        <v>0</v>
      </c>
      <c r="BH45" s="294" t="b">
        <f>IF('Hoja De Calculo'!BI13&gt;='Hoja De Calculo'!BH13,IF(BH$18=100,($Y$21*BH$18*$B$2)-SUM($I45:BG45),IF(BH$18&gt;BG$19,((BH$18-BG$19+1)*$B$2*$Y$21),IF(BH$18&gt;=BG$19,$Y$21*$B$2))),0)</f>
        <v>0</v>
      </c>
      <c r="BI45" s="294" t="b">
        <f>IF('Hoja De Calculo'!BJ13&gt;='Hoja De Calculo'!BI13,IF(BI$18=100,($Y$21*BI$18*$B$2)-SUM($I45:BH45),IF(BI$18&gt;BH$19,((BI$18-BH$19+1)*$B$2*$Y$21),IF(BI$18&gt;=BH$19,$Y$21*$B$2))),0)</f>
        <v>0</v>
      </c>
      <c r="BJ45" s="294" t="b">
        <f>IF('Hoja De Calculo'!BK13&gt;='Hoja De Calculo'!BJ13,IF(BJ$18=100,($Y$21*BJ$18*$B$2)-SUM($I45:BI45),IF(BJ$18&gt;BI$19,((BJ$18-BI$19+1)*$B$2*$Y$21),IF(BJ$18&gt;=BI$19,$Y$21*$B$2))),0)</f>
        <v>0</v>
      </c>
      <c r="BK45" s="294" t="b">
        <f>IF('Hoja De Calculo'!BL13&gt;='Hoja De Calculo'!BK13,IF(BK$18=100,($Y$21*BK$18*$B$2)-SUM($I45:BJ45),IF(BK$18&gt;BJ$19,((BK$18-BJ$19+1)*$B$2*$Y$21),IF(BK$18&gt;=BJ$19,$Y$21*$B$2))),0)</f>
        <v>0</v>
      </c>
      <c r="BL45" s="294" t="b">
        <f>IF('Hoja De Calculo'!BM13&gt;='Hoja De Calculo'!BL13,IF(BL$18=100,($Y$21*BL$18*$B$2)-SUM($I45:BK45),IF(BL$18&gt;BK$19,((BL$18-BK$19+1)*$B$2*$Y$21),IF(BL$18&gt;=BK$19,$Y$21*$B$2))),0)</f>
        <v>0</v>
      </c>
      <c r="BM45" s="294" t="b">
        <f>IF('Hoja De Calculo'!BN13&gt;='Hoja De Calculo'!BM13,IF(BM$18=100,($Y$21*BM$18*$B$2)-SUM($I45:BL45),IF(BM$18&gt;BL$19,((BM$18-BL$19+1)*$B$2*$Y$21),IF(BM$18&gt;=BL$19,$Y$21*$B$2))),0)</f>
        <v>0</v>
      </c>
      <c r="BN45" s="294" t="b">
        <f>IF('Hoja De Calculo'!BO13&gt;='Hoja De Calculo'!BN13,IF(BN$18=100,($Y$21*BN$18*$B$2)-SUM($I45:BM45),IF(BN$18&gt;BM$19,((BN$18-BM$19+1)*$B$2*$Y$21),IF(BN$18&gt;=BM$19,$Y$21*$B$2))),0)</f>
        <v>0</v>
      </c>
      <c r="BO45" s="294" t="b">
        <f>IF('Hoja De Calculo'!BP13&gt;='Hoja De Calculo'!BO13,IF(BO$18=100,($Y$21*BO$18*$B$2)-SUM($I45:BN45),IF(BO$18&gt;BN$19,((BO$18-BN$19+1)*$B$2*$Y$21),IF(BO$18&gt;=BN$19,$Y$21*$B$2))),0)</f>
        <v>0</v>
      </c>
      <c r="BP45" s="294" t="b">
        <f>IF('Hoja De Calculo'!BQ13&gt;='Hoja De Calculo'!BP13,IF(BP$18=100,($Y$21*BP$18*$B$2)-SUM($I45:BO45),IF(BP$18&gt;BO$19,((BP$18-BO$19+1)*$B$2*$Y$21),IF(BP$18&gt;=BO$19,$Y$21*$B$2))),0)</f>
        <v>0</v>
      </c>
      <c r="BQ45" s="294" t="b">
        <f>IF('Hoja De Calculo'!BR13&gt;='Hoja De Calculo'!BQ13,IF(BQ$18=100,($Y$21*BQ$18*$B$2)-SUM($I45:BP45),IF(BQ$18&gt;BP$19,((BQ$18-BP$19+1)*$B$2*$Y$21),IF(BQ$18&gt;=BP$19,$Y$21*$B$2))),0)</f>
        <v>0</v>
      </c>
      <c r="BR45" s="294" t="b">
        <f>IF('Hoja De Calculo'!BS13&gt;='Hoja De Calculo'!BR13,IF(BR$18=100,($Y$21*BR$18*$B$2)-SUM($I45:BQ45),IF(BR$18&gt;BQ$19,((BR$18-BQ$19+1)*$B$2*$Y$21),IF(BR$18&gt;=BQ$19,$Y$21*$B$2))),0)</f>
        <v>0</v>
      </c>
      <c r="BS45" s="294" t="b">
        <f>IF('Hoja De Calculo'!BT13&gt;='Hoja De Calculo'!BS13,IF(BS$18=100,($Y$21*BS$18*$B$2)-SUM($I45:BR45),IF(BS$18&gt;BR$19,((BS$18-BR$19+1)*$B$2*$Y$21),IF(BS$18&gt;=BR$19,$Y$21*$B$2))),0)</f>
        <v>0</v>
      </c>
      <c r="BT45" s="294" t="b">
        <f>IF('Hoja De Calculo'!BU13&gt;='Hoja De Calculo'!BT13,IF(BT$18=100,($Y$21*BT$18*$B$2)-SUM($I45:BS45),IF(BT$18&gt;BS$19,((BT$18-BS$19+1)*$B$2*$Y$21),IF(BT$18&gt;=BS$19,$Y$21*$B$2))),0)</f>
        <v>0</v>
      </c>
      <c r="BU45" s="294" t="b">
        <f>IF('Hoja De Calculo'!BV13&gt;='Hoja De Calculo'!BU13,IF(BU$18=100,($Y$21*BU$18*$B$2)-SUM($I45:BT45),IF(BU$18&gt;BT$19,((BU$18-BT$19+1)*$B$2*$Y$21),IF(BU$18&gt;=BT$19,$Y$21*$B$2))),0)</f>
        <v>0</v>
      </c>
      <c r="BV45" s="294" t="b">
        <f>IF('Hoja De Calculo'!BW13&gt;='Hoja De Calculo'!BV13,IF(BV$18=100,($Y$21*BV$18*$B$2)-SUM($I45:BU45),IF(BV$18&gt;BU$19,((BV$18-BU$19+1)*$B$2*$Y$21),IF(BV$18&gt;=BU$19,$Y$21*$B$2))),0)</f>
        <v>0</v>
      </c>
      <c r="BW45" s="294" t="b">
        <f>IF('Hoja De Calculo'!BX13&gt;='Hoja De Calculo'!BW13,IF(BW$18=100,($Y$21*BW$18*$B$2)-SUM($I45:BV45),IF(BW$18&gt;BV$19,((BW$18-BV$19+1)*$B$2*$Y$21),IF(BW$18&gt;=BV$19,$Y$21*$B$2))),0)</f>
        <v>0</v>
      </c>
      <c r="BX45" s="294" t="b">
        <f>IF('Hoja De Calculo'!BY13&gt;='Hoja De Calculo'!BX13,IF(BX$18=100,($Y$21*BX$18*$B$2)-SUM($I45:BW45),IF(BX$18&gt;BW$19,((BX$18-BW$19+1)*$B$2*$Y$21),IF(BX$18&gt;=BW$19,$Y$21*$B$2))),0)</f>
        <v>0</v>
      </c>
      <c r="BY45" s="294" t="b">
        <f>IF('Hoja De Calculo'!BZ13&gt;='Hoja De Calculo'!BY13,IF(BY$18=100,($Y$21*BY$18*$B$2)-SUM($I45:BX45),IF(BY$18&gt;BX$19,((BY$18-BX$19+1)*$B$2*$Y$21),IF(BY$18&gt;=BX$19,$Y$21*$B$2))),0)</f>
        <v>0</v>
      </c>
      <c r="BZ45" s="294" t="b">
        <f>IF('Hoja De Calculo'!CA13&gt;='Hoja De Calculo'!BZ13,IF(BZ$18=100,($Y$21*BZ$18*$B$2)-SUM($I45:BY45),IF(BZ$18&gt;BY$19,((BZ$18-BY$19+1)*$B$2*$Y$21),IF(BZ$18&gt;=BY$19,$Y$21*$B$2))),0)</f>
        <v>0</v>
      </c>
      <c r="CA45" s="294" t="b">
        <f>IF('Hoja De Calculo'!CB13&gt;='Hoja De Calculo'!CA13,IF(CA$18=100,($Y$21*CA$18*$B$2)-SUM($I45:BZ45),IF(CA$18&gt;BZ$19,((CA$18-BZ$19+1)*$B$2*$Y$21),IF(CA$18&gt;=BZ$19,$Y$21*$B$2))),0)</f>
        <v>0</v>
      </c>
      <c r="CB45" s="294" t="b">
        <f>IF('Hoja De Calculo'!CC13&gt;='Hoja De Calculo'!CB13,IF(CB$18=100,($Y$21*CB$18*$B$2)-SUM($I45:CA45),IF(CB$18&gt;CA$19,((CB$18-CA$19+1)*$B$2*$Y$21),IF(CB$18&gt;=CA$19,$Y$21*$B$2))),0)</f>
        <v>0</v>
      </c>
      <c r="CC45" s="294" t="b">
        <f>IF('Hoja De Calculo'!CD13&gt;='Hoja De Calculo'!CC13,IF(CC$18=100,($Y$21*CC$18*$B$2)-SUM($I45:CB45),IF(CC$18&gt;CB$19,((CC$18-CB$19+1)*$B$2*$Y$21),IF(CC$18&gt;=CB$19,$Y$21*$B$2))),0)</f>
        <v>0</v>
      </c>
      <c r="CD45" s="294" t="b">
        <f>IF('Hoja De Calculo'!CE13&gt;='Hoja De Calculo'!CD13,IF(CD$18=100,($Y$21*CD$18*$B$2)-SUM($I45:CC45),IF(CD$18&gt;CC$19,((CD$18-CC$19+1)*$B$2*$Y$21),IF(CD$18&gt;=CC$19,$Y$21*$B$2))),0)</f>
        <v>0</v>
      </c>
      <c r="CE45" s="294" t="b">
        <f>IF('Hoja De Calculo'!CF13&gt;='Hoja De Calculo'!CE13,IF(CE$18=100,($Y$21*CE$18*$B$2)-SUM($I45:CD45),IF(CE$18&gt;CD$19,((CE$18-CD$19+1)*$B$2*$Y$21),IF(CE$18&gt;=CD$19,$Y$21*$B$2))),0)</f>
        <v>0</v>
      </c>
      <c r="CF45" s="294" t="b">
        <f>IF('Hoja De Calculo'!CG13&gt;='Hoja De Calculo'!CF13,IF(CF$18=100,($Y$21*CF$18*$B$2)-SUM($I45:CE45),IF(CF$18&gt;CE$19,((CF$18-CE$19+1)*$B$2*$Y$21),IF(CF$18&gt;=CE$19,$Y$21*$B$2))),0)</f>
        <v>0</v>
      </c>
      <c r="CG45" s="294" t="b">
        <f>IF('Hoja De Calculo'!CH13&gt;='Hoja De Calculo'!CG13,IF(CG$18=100,($Y$21*CG$18*$B$2)-SUM($I45:CF45),IF(CG$18&gt;CF$19,((CG$18-CF$19+1)*$B$2*$Y$21),IF(CG$18&gt;=CF$19,$Y$21*$B$2))),0)</f>
        <v>0</v>
      </c>
      <c r="CH45" s="294" t="b">
        <f>IF('Hoja De Calculo'!CI13&gt;='Hoja De Calculo'!CH13,IF(CH$18=100,($Y$21*CH$18*$B$2)-SUM($I45:CG45),IF(CH$18&gt;CG$19,((CH$18-CG$19+1)*$B$2*$Y$21),IF(CH$18&gt;=CG$19,$Y$21*$B$2))),0)</f>
        <v>0</v>
      </c>
      <c r="CI45" s="294" t="b">
        <f>IF('Hoja De Calculo'!CJ13&gt;='Hoja De Calculo'!CI13,IF(CI$18=100,($Y$21*CI$18*$B$2)-SUM($I45:CH45),IF(CI$18&gt;CH$19,((CI$18-CH$19+1)*$B$2*$Y$21),IF(CI$18&gt;=CH$19,$Y$21*$B$2))),0)</f>
        <v>0</v>
      </c>
      <c r="CJ45" s="294" t="b">
        <f>IF('Hoja De Calculo'!CK13&gt;='Hoja De Calculo'!CJ13,IF(CJ$18=100,($Y$21*CJ$18*$B$2)-SUM($I45:CI45),IF(CJ$18&gt;CI$19,((CJ$18-CI$19+1)*$B$2*$Y$21),IF(CJ$18&gt;=CI$19,$Y$21*$B$2))),0)</f>
        <v>0</v>
      </c>
      <c r="CK45" s="294" t="b">
        <f>IF('Hoja De Calculo'!CL13&gt;='Hoja De Calculo'!CK13,IF(CK$18=100,($Y$21*CK$18*$B$2)-SUM($I45:CJ45),IF(CK$18&gt;CJ$19,((CK$18-CJ$19+1)*$B$2*$Y$21),IF(CK$18&gt;=CJ$19,$Y$21*$B$2))),0)</f>
        <v>0</v>
      </c>
      <c r="CL45" s="294" t="b">
        <f>IF('Hoja De Calculo'!CM13&gt;='Hoja De Calculo'!CL13,IF(CL$18=100,($Y$21*CL$18*$B$2)-SUM($I45:CK45),IF(CL$18&gt;CK$19,((CL$18-CK$19+1)*$B$2*$Y$21),IF(CL$18&gt;=CK$19,$Y$21*$B$2))),0)</f>
        <v>0</v>
      </c>
      <c r="CM45" s="294" t="b">
        <f>IF('Hoja De Calculo'!CN13&gt;='Hoja De Calculo'!CM13,IF(CM$18=100,($Y$21*CM$18*$B$2)-SUM($I45:CL45),IF(CM$18&gt;CL$19,((CM$18-CL$19+1)*$B$2*$Y$21),IF(CM$18&gt;=CL$19,$Y$21*$B$2))),0)</f>
        <v>0</v>
      </c>
      <c r="CN45" s="294" t="b">
        <f>IF('Hoja De Calculo'!CO13&gt;='Hoja De Calculo'!CN13,IF(CN$18=100,($Y$21*CN$18*$B$2)-SUM($I45:CM45),IF(CN$18&gt;CM$19,((CN$18-CM$19+1)*$B$2*$Y$21),IF(CN$18&gt;=CM$19,$Y$21*$B$2))),0)</f>
        <v>0</v>
      </c>
      <c r="CO45" s="294" t="b">
        <f>IF('Hoja De Calculo'!CP13&gt;='Hoja De Calculo'!CO13,IF(CO$18=100,($Y$21*CO$18*$B$2)-SUM($I45:CN45),IF(CO$18&gt;CN$19,((CO$18-CN$19+1)*$B$2*$Y$21),IF(CO$18&gt;=CN$19,$Y$21*$B$2))),0)</f>
        <v>0</v>
      </c>
      <c r="CP45" s="294" t="b">
        <f>IF('Hoja De Calculo'!CQ13&gt;='Hoja De Calculo'!CP13,IF(CP$18=100,($Y$21*CP$18*$B$2)-SUM($I45:CO45),IF(CP$18&gt;CO$19,((CP$18-CO$19+1)*$B$2*$Y$21),IF(CP$18&gt;=CO$19,$Y$21*$B$2))),0)</f>
        <v>0</v>
      </c>
      <c r="CQ45" s="294" t="b">
        <f>IF('Hoja De Calculo'!CR13&gt;='Hoja De Calculo'!CQ13,IF(CQ$18=100,($Y$21*CQ$18*$B$2)-SUM($I45:CP45),IF(CQ$18&gt;CP$19,((CQ$18-CP$19+1)*$B$2*$Y$21),IF(CQ$18&gt;=CP$19,$Y$21*$B$2))),0)</f>
        <v>0</v>
      </c>
      <c r="CR45" s="294" t="b">
        <f>IF('Hoja De Calculo'!CS13&gt;='Hoja De Calculo'!CR13,IF(CR$18=100,($Y$21*CR$18*$B$2)-SUM($I45:CQ45),IF(CR$18&gt;CQ$19,((CR$18-CQ$19+1)*$B$2*$Y$21),IF(CR$18&gt;=CQ$19,$Y$21*$B$2))),0)</f>
        <v>0</v>
      </c>
      <c r="CS45" s="294" t="b">
        <f>IF('Hoja De Calculo'!CT13&gt;='Hoja De Calculo'!CS13,IF(CS$18=100,($Y$21*CS$18*$B$2)-SUM($I45:CR45),IF(CS$18&gt;CR$19,((CS$18-CR$19+1)*$B$2*$Y$21),IF(CS$18&gt;=CR$19,$Y$21*$B$2))),0)</f>
        <v>0</v>
      </c>
      <c r="CT45" s="294" t="b">
        <f>IF('Hoja De Calculo'!CU13&gt;='Hoja De Calculo'!CT13,IF(CT$18=100,($Y$21*CT$18*$B$2)-SUM($I45:CS45),IF(CT$18&gt;CS$19,((CT$18-CS$19+1)*$B$2*$Y$21),IF(CT$18&gt;=CS$19,$Y$21*$B$2))),0)</f>
        <v>0</v>
      </c>
      <c r="CU45" s="294" t="b">
        <f>IF('Hoja De Calculo'!CV13&gt;='Hoja De Calculo'!CU13,IF(CU$18=100,($Y$21*CU$18*$B$2)-SUM($I45:CT45),IF(CU$18&gt;CT$19,((CU$18-CT$19+1)*$B$2*$Y$21),IF(CU$18&gt;=CT$19,$Y$21*$B$2))),0)</f>
        <v>0</v>
      </c>
      <c r="CV45" s="294" t="b">
        <f>IF('Hoja De Calculo'!CW13&gt;='Hoja De Calculo'!CV13,IF(CV$18=100,($Y$21*CV$18*$B$2)-SUM($I45:CU45),IF(CV$18&gt;CU$19,((CV$18-CU$19+1)*$B$2*$Y$21),IF(CV$18&gt;=CU$19,$Y$21*$B$2))),0)</f>
        <v>0</v>
      </c>
      <c r="CW45" s="294" t="b">
        <f>IF('Hoja De Calculo'!CX13&gt;='Hoja De Calculo'!CW13,IF(CW$18=100,($Y$21*CW$18*$B$2)-SUM($I45:CV45),IF(CW$18&gt;CV$19,((CW$18-CV$19+1)*$B$2*$Y$21),IF(CW$18&gt;=CV$19,$Y$21*$B$2))),0)</f>
        <v>0</v>
      </c>
    </row>
    <row r="46" spans="1:101" x14ac:dyDescent="0.3">
      <c r="A46" t="s">
        <v>183</v>
      </c>
      <c r="C46" s="259"/>
      <c r="D46" s="259"/>
      <c r="E46" s="259"/>
      <c r="F46" s="259"/>
      <c r="G46" s="259"/>
      <c r="H46" s="259"/>
      <c r="I46" s="259"/>
      <c r="J46" s="259"/>
      <c r="K46" s="259"/>
      <c r="L46" s="259"/>
      <c r="M46" s="259"/>
      <c r="N46" s="259"/>
      <c r="O46" s="259"/>
      <c r="P46" s="259"/>
      <c r="Q46" s="259"/>
      <c r="R46" s="259"/>
      <c r="S46" s="259"/>
      <c r="T46" s="259"/>
      <c r="U46" s="259"/>
      <c r="V46" s="259"/>
      <c r="W46" s="259"/>
      <c r="X46" s="259"/>
      <c r="Y46" s="259"/>
      <c r="Z46" s="281">
        <f>(Z$21*$B$2*(Z$19+(IF(Z$19=100,0,1))))</f>
        <v>0</v>
      </c>
      <c r="AA46" s="294" t="b">
        <f>IF('Hoja De Calculo'!AB13&gt;='Hoja De Calculo'!AA13,IF(AA$18=100,($Z$21*AA$18*$B$2)-SUM($I46:Z46),IF(AA$18&gt;Z$19,((AA$18-Z$19+1)*$B$2*$Z$21),IF(AA$18&gt;=Z$19,$Z$21*$B$2))),0)</f>
        <v>0</v>
      </c>
      <c r="AB46" s="294" t="b">
        <f>IF('Hoja De Calculo'!AC13&gt;='Hoja De Calculo'!AB13,IF(AB$18=100,($Z$21*AB$18*$B$2)-SUM($I46:AA46),IF(AB$18&gt;AA$19,((AB$18-AA$19+1)*$B$2*$Z$21),IF(AB$18&gt;=AA$19,$Z$21*$B$2))),0)</f>
        <v>0</v>
      </c>
      <c r="AC46" s="294" t="b">
        <f>IF('Hoja De Calculo'!AD13&gt;='Hoja De Calculo'!AC13,IF(AC$18=100,($Z$21*AC$18*$B$2)-SUM($I46:AB46),IF(AC$18&gt;AB$19,((AC$18-AB$19+1)*$B$2*$Z$21),IF(AC$18&gt;=AB$19,$Z$21*$B$2))),0)</f>
        <v>0</v>
      </c>
      <c r="AD46" s="294" t="b">
        <f>IF('Hoja De Calculo'!AE13&gt;='Hoja De Calculo'!AD13,IF(AD$18=100,($Z$21*AD$18*$B$2)-SUM($I46:AC46),IF(AD$18&gt;AC$19,((AD$18-AC$19+1)*$B$2*$Z$21),IF(AD$18&gt;=AC$19,$Z$21*$B$2))),0)</f>
        <v>0</v>
      </c>
      <c r="AE46" s="294" t="b">
        <f>IF('Hoja De Calculo'!AF13&gt;='Hoja De Calculo'!AE13,IF(AE$18=100,($Z$21*AE$18*$B$2)-SUM($I46:AD46),IF(AE$18&gt;AD$19,((AE$18-AD$19+1)*$B$2*$Z$21),IF(AE$18&gt;=AD$19,$Z$21*$B$2))),0)</f>
        <v>0</v>
      </c>
      <c r="AF46" s="294" t="b">
        <f>IF('Hoja De Calculo'!AG13&gt;='Hoja De Calculo'!AF13,IF(AF$18=100,($Z$21*AF$18*$B$2)-SUM($I46:AE46),IF(AF$18&gt;AE$19,((AF$18-AE$19+1)*$B$2*$Z$21),IF(AF$18&gt;=AE$19,$Z$21*$B$2))),0)</f>
        <v>0</v>
      </c>
      <c r="AG46" s="294" t="b">
        <f>IF('Hoja De Calculo'!AH13&gt;='Hoja De Calculo'!AG13,IF(AG$18=100,($Z$21*AG$18*$B$2)-SUM($I46:AF46),IF(AG$18&gt;AF$19,((AG$18-AF$19+1)*$B$2*$Z$21),IF(AG$18&gt;=AF$19,$Z$21*$B$2))),0)</f>
        <v>0</v>
      </c>
      <c r="AH46" s="294" t="b">
        <f>IF('Hoja De Calculo'!AI13&gt;='Hoja De Calculo'!AH13,IF(AH$18=100,($Z$21*AH$18*$B$2)-SUM($I46:AG46),IF(AH$18&gt;AG$19,((AH$18-AG$19+1)*$B$2*$Z$21),IF(AH$18&gt;=AG$19,$Z$21*$B$2))),0)</f>
        <v>0</v>
      </c>
      <c r="AI46" s="294" t="b">
        <f>IF('Hoja De Calculo'!AJ13&gt;='Hoja De Calculo'!AI13,IF(AI$18=100,($Z$21*AI$18*$B$2)-SUM($I46:AH46),IF(AI$18&gt;AH$19,((AI$18-AH$19+1)*$B$2*$Z$21),IF(AI$18&gt;=AH$19,$Z$21*$B$2))),0)</f>
        <v>0</v>
      </c>
      <c r="AJ46" s="294" t="b">
        <f>IF('Hoja De Calculo'!AK13&gt;='Hoja De Calculo'!AJ13,IF(AJ$18=100,($Z$21*AJ$18*$B$2)-SUM($I46:AI46),IF(AJ$18&gt;AI$19,((AJ$18-AI$19+1)*$B$2*$Z$21),IF(AJ$18&gt;=AI$19,$Z$21*$B$2))),0)</f>
        <v>0</v>
      </c>
      <c r="AK46" s="294" t="b">
        <f>IF('Hoja De Calculo'!AL13&gt;='Hoja De Calculo'!AK13,IF(AK$18=100,($Z$21*AK$18*$B$2)-SUM($I46:AJ46),IF(AK$18&gt;AJ$19,((AK$18-AJ$19+1)*$B$2*$Z$21),IF(AK$18&gt;=AJ$19,$Z$21*$B$2))),0)</f>
        <v>0</v>
      </c>
      <c r="AL46" s="294" t="b">
        <f>IF('Hoja De Calculo'!AM13&gt;='Hoja De Calculo'!AL13,IF(AL$18=100,($Z$21*AL$18*$B$2)-SUM($I46:AK46),IF(AL$18&gt;AK$19,((AL$18-AK$19+1)*$B$2*$Z$21),IF(AL$18&gt;=AK$19,$Z$21*$B$2))),0)</f>
        <v>0</v>
      </c>
      <c r="AM46" s="294" t="b">
        <f>IF('Hoja De Calculo'!AN13&gt;='Hoja De Calculo'!AM13,IF(AM$18=100,($Z$21*AM$18*$B$2)-SUM($I46:AL46),IF(AM$18&gt;AL$19,((AM$18-AL$19+1)*$B$2*$Z$21),IF(AM$18&gt;=AL$19,$Z$21*$B$2))),0)</f>
        <v>0</v>
      </c>
      <c r="AN46" s="294" t="b">
        <f>IF('Hoja De Calculo'!AO13&gt;='Hoja De Calculo'!AN13,IF(AN$18=100,($Z$21*AN$18*$B$2)-SUM($I46:AM46),IF(AN$18&gt;AM$19,((AN$18-AM$19+1)*$B$2*$Z$21),IF(AN$18&gt;=AM$19,$Z$21*$B$2))),0)</f>
        <v>0</v>
      </c>
      <c r="AO46" s="294" t="b">
        <f>IF('Hoja De Calculo'!AP13&gt;='Hoja De Calculo'!AO13,IF(AO$18=100,($Z$21*AO$18*$B$2)-SUM($I46:AN46),IF(AO$18&gt;AN$19,((AO$18-AN$19+1)*$B$2*$Z$21),IF(AO$18&gt;=AN$19,$Z$21*$B$2))),0)</f>
        <v>0</v>
      </c>
      <c r="AP46" s="294" t="b">
        <f>IF('Hoja De Calculo'!AQ13&gt;='Hoja De Calculo'!AP13,IF(AP$18=100,($Z$21*AP$18*$B$2)-SUM($I46:AO46),IF(AP$18&gt;AO$19,((AP$18-AO$19+1)*$B$2*$Z$21),IF(AP$18&gt;=AO$19,$Z$21*$B$2))),0)</f>
        <v>0</v>
      </c>
      <c r="AQ46" s="294" t="b">
        <f>IF('Hoja De Calculo'!AR13&gt;='Hoja De Calculo'!AQ13,IF(AQ$18=100,($Z$21*AQ$18*$B$2)-SUM($I46:AP46),IF(AQ$18&gt;AP$19,((AQ$18-AP$19+1)*$B$2*$Z$21),IF(AQ$18&gt;=AP$19,$Z$21*$B$2))),0)</f>
        <v>0</v>
      </c>
      <c r="AR46" s="294" t="b">
        <f>IF('Hoja De Calculo'!AS13&gt;='Hoja De Calculo'!AR13,IF(AR$18=100,($Z$21*AR$18*$B$2)-SUM($I46:AQ46),IF(AR$18&gt;AQ$19,((AR$18-AQ$19+1)*$B$2*$Z$21),IF(AR$18&gt;=AQ$19,$Z$21*$B$2))),0)</f>
        <v>0</v>
      </c>
      <c r="AS46" s="294" t="b">
        <f>IF('Hoja De Calculo'!AT13&gt;='Hoja De Calculo'!AS13,IF(AS$18=100,($Z$21*AS$18*$B$2)-SUM($I46:AR46),IF(AS$18&gt;AR$19,((AS$18-AR$19+1)*$B$2*$Z$21),IF(AS$18&gt;=AR$19,$Z$21*$B$2))),0)</f>
        <v>0</v>
      </c>
      <c r="AT46" s="294" t="b">
        <f>IF('Hoja De Calculo'!AU13&gt;='Hoja De Calculo'!AT13,IF(AT$18=100,($Z$21*AT$18*$B$2)-SUM($I46:AS46),IF(AT$18&gt;AS$19,((AT$18-AS$19+1)*$B$2*$Z$21),IF(AT$18&gt;=AS$19,$Z$21*$B$2))),0)</f>
        <v>0</v>
      </c>
      <c r="AU46" s="294" t="b">
        <f>IF('Hoja De Calculo'!AV13&gt;='Hoja De Calculo'!AU13,IF(AU$18=100,($Z$21*AU$18*$B$2)-SUM($I46:AT46),IF(AU$18&gt;AT$19,((AU$18-AT$19+1)*$B$2*$Z$21),IF(AU$18&gt;=AT$19,$Z$21*$B$2))),0)</f>
        <v>0</v>
      </c>
      <c r="AV46" s="294" t="b">
        <f>IF('Hoja De Calculo'!AW13&gt;='Hoja De Calculo'!AV13,IF(AV$18=100,($Z$21*AV$18*$B$2)-SUM($I46:AU46),IF(AV$18&gt;AU$19,((AV$18-AU$19+1)*$B$2*$Z$21),IF(AV$18&gt;=AU$19,$Z$21*$B$2))),0)</f>
        <v>0</v>
      </c>
      <c r="AW46" s="294" t="b">
        <f>IF('Hoja De Calculo'!AX13&gt;='Hoja De Calculo'!AW13,IF(AW$18=100,($Z$21*AW$18*$B$2)-SUM($I46:AV46),IF(AW$18&gt;AV$19,((AW$18-AV$19+1)*$B$2*$Z$21),IF(AW$18&gt;=AV$19,$Z$21*$B$2))),0)</f>
        <v>0</v>
      </c>
      <c r="AX46" s="294" t="b">
        <f>IF('Hoja De Calculo'!AY13&gt;='Hoja De Calculo'!AX13,IF(AX$18=100,($Z$21*AX$18*$B$2)-SUM($I46:AW46),IF(AX$18&gt;AW$19,((AX$18-AW$19+1)*$B$2*$Z$21),IF(AX$18&gt;=AW$19,$Z$21*$B$2))),0)</f>
        <v>0</v>
      </c>
      <c r="AY46" s="294" t="b">
        <f>IF('Hoja De Calculo'!AZ13&gt;='Hoja De Calculo'!AY13,IF(AY$18=100,($Z$21*AY$18*$B$2)-SUM($I46:AX46),IF(AY$18&gt;AX$19,((AY$18-AX$19+1)*$B$2*$Z$21),IF(AY$18&gt;=AX$19,$Z$21*$B$2))),0)</f>
        <v>0</v>
      </c>
      <c r="AZ46" s="294" t="b">
        <f>IF('Hoja De Calculo'!BA13&gt;='Hoja De Calculo'!AZ13,IF(AZ$18=100,($Z$21*AZ$18*$B$2)-SUM($I46:AY46),IF(AZ$18&gt;AY$19,((AZ$18-AY$19+1)*$B$2*$Z$21),IF(AZ$18&gt;=AY$19,$Z$21*$B$2))),0)</f>
        <v>0</v>
      </c>
      <c r="BA46" s="294" t="b">
        <f>IF('Hoja De Calculo'!BB13&gt;='Hoja De Calculo'!BA13,IF(BA$18=100,($Z$21*BA$18*$B$2)-SUM($I46:AZ46),IF(BA$18&gt;AZ$19,((BA$18-AZ$19+1)*$B$2*$Z$21),IF(BA$18&gt;=AZ$19,$Z$21*$B$2))),0)</f>
        <v>0</v>
      </c>
      <c r="BB46" s="294" t="b">
        <f>IF('Hoja De Calculo'!BC13&gt;='Hoja De Calculo'!BB13,IF(BB$18=100,($Z$21*BB$18*$B$2)-SUM($I46:BA46),IF(BB$18&gt;BA$19,((BB$18-BA$19+1)*$B$2*$Z$21),IF(BB$18&gt;=BA$19,$Z$21*$B$2))),0)</f>
        <v>0</v>
      </c>
      <c r="BC46" s="294" t="b">
        <f>IF('Hoja De Calculo'!BD13&gt;='Hoja De Calculo'!BC13,IF(BC$18=100,($Z$21*BC$18*$B$2)-SUM($I46:BB46),IF(BC$18&gt;BB$19,((BC$18-BB$19+1)*$B$2*$Z$21),IF(BC$18&gt;=BB$19,$Z$21*$B$2))),0)</f>
        <v>0</v>
      </c>
      <c r="BD46" s="294" t="b">
        <f>IF('Hoja De Calculo'!BE13&gt;='Hoja De Calculo'!BD13,IF(BD$18=100,($Z$21*BD$18*$B$2)-SUM($I46:BC46),IF(BD$18&gt;BC$19,((BD$18-BC$19+1)*$B$2*$Z$21),IF(BD$18&gt;=BC$19,$Z$21*$B$2))),0)</f>
        <v>0</v>
      </c>
      <c r="BE46" s="294" t="b">
        <f>IF('Hoja De Calculo'!BF13&gt;='Hoja De Calculo'!BE13,IF(BE$18=100,($Z$21*BE$18*$B$2)-SUM($I46:BD46),IF(BE$18&gt;BD$19,((BE$18-BD$19+1)*$B$2*$Z$21),IF(BE$18&gt;=BD$19,$Z$21*$B$2))),0)</f>
        <v>0</v>
      </c>
      <c r="BF46" s="294" t="b">
        <f>IF('Hoja De Calculo'!BG13&gt;='Hoja De Calculo'!BF13,IF(BF$18=100,($Z$21*BF$18*$B$2)-SUM($I46:BE46),IF(BF$18&gt;BE$19,((BF$18-BE$19+1)*$B$2*$Z$21),IF(BF$18&gt;=BE$19,$Z$21*$B$2))),0)</f>
        <v>0</v>
      </c>
      <c r="BG46" s="294" t="b">
        <f>IF('Hoja De Calculo'!BH13&gt;='Hoja De Calculo'!BG13,IF(BG$18=100,($Z$21*BG$18*$B$2)-SUM($I46:BF46),IF(BG$18&gt;BF$19,((BG$18-BF$19+1)*$B$2*$Z$21),IF(BG$18&gt;=BF$19,$Z$21*$B$2))),0)</f>
        <v>0</v>
      </c>
      <c r="BH46" s="294" t="b">
        <f>IF('Hoja De Calculo'!BI13&gt;='Hoja De Calculo'!BH13,IF(BH$18=100,($Z$21*BH$18*$B$2)-SUM($I46:BG46),IF(BH$18&gt;BG$19,((BH$18-BG$19+1)*$B$2*$Z$21),IF(BH$18&gt;=BG$19,$Z$21*$B$2))),0)</f>
        <v>0</v>
      </c>
      <c r="BI46" s="294" t="b">
        <f>IF('Hoja De Calculo'!BJ13&gt;='Hoja De Calculo'!BI13,IF(BI$18=100,($Z$21*BI$18*$B$2)-SUM($I46:BH46),IF(BI$18&gt;BH$19,((BI$18-BH$19+1)*$B$2*$Z$21),IF(BI$18&gt;=BH$19,$Z$21*$B$2))),0)</f>
        <v>0</v>
      </c>
      <c r="BJ46" s="294" t="b">
        <f>IF('Hoja De Calculo'!BK13&gt;='Hoja De Calculo'!BJ13,IF(BJ$18=100,($Z$21*BJ$18*$B$2)-SUM($I46:BI46),IF(BJ$18&gt;BI$19,((BJ$18-BI$19+1)*$B$2*$Z$21),IF(BJ$18&gt;=BI$19,$Z$21*$B$2))),0)</f>
        <v>0</v>
      </c>
      <c r="BK46" s="294" t="b">
        <f>IF('Hoja De Calculo'!BL13&gt;='Hoja De Calculo'!BK13,IF(BK$18=100,($Z$21*BK$18*$B$2)-SUM($I46:BJ46),IF(BK$18&gt;BJ$19,((BK$18-BJ$19+1)*$B$2*$Z$21),IF(BK$18&gt;=BJ$19,$Z$21*$B$2))),0)</f>
        <v>0</v>
      </c>
      <c r="BL46" s="294" t="b">
        <f>IF('Hoja De Calculo'!BM13&gt;='Hoja De Calculo'!BL13,IF(BL$18=100,($Z$21*BL$18*$B$2)-SUM($I46:BK46),IF(BL$18&gt;BK$19,((BL$18-BK$19+1)*$B$2*$Z$21),IF(BL$18&gt;=BK$19,$Z$21*$B$2))),0)</f>
        <v>0</v>
      </c>
      <c r="BM46" s="294" t="b">
        <f>IF('Hoja De Calculo'!BN13&gt;='Hoja De Calculo'!BM13,IF(BM$18=100,($Z$21*BM$18*$B$2)-SUM($I46:BL46),IF(BM$18&gt;BL$19,((BM$18-BL$19+1)*$B$2*$Z$21),IF(BM$18&gt;=BL$19,$Z$21*$B$2))),0)</f>
        <v>0</v>
      </c>
      <c r="BN46" s="294" t="b">
        <f>IF('Hoja De Calculo'!BO13&gt;='Hoja De Calculo'!BN13,IF(BN$18=100,($Z$21*BN$18*$B$2)-SUM($I46:BM46),IF(BN$18&gt;BM$19,((BN$18-BM$19+1)*$B$2*$Z$21),IF(BN$18&gt;=BM$19,$Z$21*$B$2))),0)</f>
        <v>0</v>
      </c>
      <c r="BO46" s="294" t="b">
        <f>IF('Hoja De Calculo'!BP13&gt;='Hoja De Calculo'!BO13,IF(BO$18=100,($Z$21*BO$18*$B$2)-SUM($I46:BN46),IF(BO$18&gt;BN$19,((BO$18-BN$19+1)*$B$2*$Z$21),IF(BO$18&gt;=BN$19,$Z$21*$B$2))),0)</f>
        <v>0</v>
      </c>
      <c r="BP46" s="294" t="b">
        <f>IF('Hoja De Calculo'!BQ13&gt;='Hoja De Calculo'!BP13,IF(BP$18=100,($Z$21*BP$18*$B$2)-SUM($I46:BO46),IF(BP$18&gt;BO$19,((BP$18-BO$19+1)*$B$2*$Z$21),IF(BP$18&gt;=BO$19,$Z$21*$B$2))),0)</f>
        <v>0</v>
      </c>
      <c r="BQ46" s="294" t="b">
        <f>IF('Hoja De Calculo'!BR13&gt;='Hoja De Calculo'!BQ13,IF(BQ$18=100,($Z$21*BQ$18*$B$2)-SUM($I46:BP46),IF(BQ$18&gt;BP$19,((BQ$18-BP$19+1)*$B$2*$Z$21),IF(BQ$18&gt;=BP$19,$Z$21*$B$2))),0)</f>
        <v>0</v>
      </c>
      <c r="BR46" s="294" t="b">
        <f>IF('Hoja De Calculo'!BS13&gt;='Hoja De Calculo'!BR13,IF(BR$18=100,($Z$21*BR$18*$B$2)-SUM($I46:BQ46),IF(BR$18&gt;BQ$19,((BR$18-BQ$19+1)*$B$2*$Z$21),IF(BR$18&gt;=BQ$19,$Z$21*$B$2))),0)</f>
        <v>0</v>
      </c>
      <c r="BS46" s="294" t="b">
        <f>IF('Hoja De Calculo'!BT13&gt;='Hoja De Calculo'!BS13,IF(BS$18=100,($Z$21*BS$18*$B$2)-SUM($I46:BR46),IF(BS$18&gt;BR$19,((BS$18-BR$19+1)*$B$2*$Z$21),IF(BS$18&gt;=BR$19,$Z$21*$B$2))),0)</f>
        <v>0</v>
      </c>
      <c r="BT46" s="294" t="b">
        <f>IF('Hoja De Calculo'!BU13&gt;='Hoja De Calculo'!BT13,IF(BT$18=100,($Z$21*BT$18*$B$2)-SUM($I46:BS46),IF(BT$18&gt;BS$19,((BT$18-BS$19+1)*$B$2*$Z$21),IF(BT$18&gt;=BS$19,$Z$21*$B$2))),0)</f>
        <v>0</v>
      </c>
      <c r="BU46" s="294" t="b">
        <f>IF('Hoja De Calculo'!BV13&gt;='Hoja De Calculo'!BU13,IF(BU$18=100,($Z$21*BU$18*$B$2)-SUM($I46:BT46),IF(BU$18&gt;BT$19,((BU$18-BT$19+1)*$B$2*$Z$21),IF(BU$18&gt;=BT$19,$Z$21*$B$2))),0)</f>
        <v>0</v>
      </c>
      <c r="BV46" s="294" t="b">
        <f>IF('Hoja De Calculo'!BW13&gt;='Hoja De Calculo'!BV13,IF(BV$18=100,($Z$21*BV$18*$B$2)-SUM($I46:BU46),IF(BV$18&gt;BU$19,((BV$18-BU$19+1)*$B$2*$Z$21),IF(BV$18&gt;=BU$19,$Z$21*$B$2))),0)</f>
        <v>0</v>
      </c>
      <c r="BW46" s="294" t="b">
        <f>IF('Hoja De Calculo'!BX13&gt;='Hoja De Calculo'!BW13,IF(BW$18=100,($Z$21*BW$18*$B$2)-SUM($I46:BV46),IF(BW$18&gt;BV$19,((BW$18-BV$19+1)*$B$2*$Z$21),IF(BW$18&gt;=BV$19,$Z$21*$B$2))),0)</f>
        <v>0</v>
      </c>
      <c r="BX46" s="294" t="b">
        <f>IF('Hoja De Calculo'!BY13&gt;='Hoja De Calculo'!BX13,IF(BX$18=100,($Z$21*BX$18*$B$2)-SUM($I46:BW46),IF(BX$18&gt;BW$19,((BX$18-BW$19+1)*$B$2*$Z$21),IF(BX$18&gt;=BW$19,$Z$21*$B$2))),0)</f>
        <v>0</v>
      </c>
      <c r="BY46" s="294" t="b">
        <f>IF('Hoja De Calculo'!BZ13&gt;='Hoja De Calculo'!BY13,IF(BY$18=100,($Z$21*BY$18*$B$2)-SUM($I46:BX46),IF(BY$18&gt;BX$19,((BY$18-BX$19+1)*$B$2*$Z$21),IF(BY$18&gt;=BX$19,$Z$21*$B$2))),0)</f>
        <v>0</v>
      </c>
      <c r="BZ46" s="294" t="b">
        <f>IF('Hoja De Calculo'!CA13&gt;='Hoja De Calculo'!BZ13,IF(BZ$18=100,($Z$21*BZ$18*$B$2)-SUM($I46:BY46),IF(BZ$18&gt;BY$19,((BZ$18-BY$19+1)*$B$2*$Z$21),IF(BZ$18&gt;=BY$19,$Z$21*$B$2))),0)</f>
        <v>0</v>
      </c>
      <c r="CA46" s="294" t="b">
        <f>IF('Hoja De Calculo'!CB13&gt;='Hoja De Calculo'!CA13,IF(CA$18=100,($Z$21*CA$18*$B$2)-SUM($I46:BZ46),IF(CA$18&gt;BZ$19,((CA$18-BZ$19+1)*$B$2*$Z$21),IF(CA$18&gt;=BZ$19,$Z$21*$B$2))),0)</f>
        <v>0</v>
      </c>
      <c r="CB46" s="294" t="b">
        <f>IF('Hoja De Calculo'!CC13&gt;='Hoja De Calculo'!CB13,IF(CB$18=100,($Z$21*CB$18*$B$2)-SUM($I46:CA46),IF(CB$18&gt;CA$19,((CB$18-CA$19+1)*$B$2*$Z$21),IF(CB$18&gt;=CA$19,$Z$21*$B$2))),0)</f>
        <v>0</v>
      </c>
      <c r="CC46" s="294" t="b">
        <f>IF('Hoja De Calculo'!CD13&gt;='Hoja De Calculo'!CC13,IF(CC$18=100,($Z$21*CC$18*$B$2)-SUM($I46:CB46),IF(CC$18&gt;CB$19,((CC$18-CB$19+1)*$B$2*$Z$21),IF(CC$18&gt;=CB$19,$Z$21*$B$2))),0)</f>
        <v>0</v>
      </c>
      <c r="CD46" s="294" t="b">
        <f>IF('Hoja De Calculo'!CE13&gt;='Hoja De Calculo'!CD13,IF(CD$18=100,($Z$21*CD$18*$B$2)-SUM($I46:CC46),IF(CD$18&gt;CC$19,((CD$18-CC$19+1)*$B$2*$Z$21),IF(CD$18&gt;=CC$19,$Z$21*$B$2))),0)</f>
        <v>0</v>
      </c>
      <c r="CE46" s="294" t="b">
        <f>IF('Hoja De Calculo'!CF13&gt;='Hoja De Calculo'!CE13,IF(CE$18=100,($Z$21*CE$18*$B$2)-SUM($I46:CD46),IF(CE$18&gt;CD$19,((CE$18-CD$19+1)*$B$2*$Z$21),IF(CE$18&gt;=CD$19,$Z$21*$B$2))),0)</f>
        <v>0</v>
      </c>
      <c r="CF46" s="294" t="b">
        <f>IF('Hoja De Calculo'!CG13&gt;='Hoja De Calculo'!CF13,IF(CF$18=100,($Z$21*CF$18*$B$2)-SUM($I46:CE46),IF(CF$18&gt;CE$19,((CF$18-CE$19+1)*$B$2*$Z$21),IF(CF$18&gt;=CE$19,$Z$21*$B$2))),0)</f>
        <v>0</v>
      </c>
      <c r="CG46" s="294" t="b">
        <f>IF('Hoja De Calculo'!CH13&gt;='Hoja De Calculo'!CG13,IF(CG$18=100,($Z$21*CG$18*$B$2)-SUM($I46:CF46),IF(CG$18&gt;CF$19,((CG$18-CF$19+1)*$B$2*$Z$21),IF(CG$18&gt;=CF$19,$Z$21*$B$2))),0)</f>
        <v>0</v>
      </c>
      <c r="CH46" s="294" t="b">
        <f>IF('Hoja De Calculo'!CI13&gt;='Hoja De Calculo'!CH13,IF(CH$18=100,($Z$21*CH$18*$B$2)-SUM($I46:CG46),IF(CH$18&gt;CG$19,((CH$18-CG$19+1)*$B$2*$Z$21),IF(CH$18&gt;=CG$19,$Z$21*$B$2))),0)</f>
        <v>0</v>
      </c>
      <c r="CI46" s="294" t="b">
        <f>IF('Hoja De Calculo'!CJ13&gt;='Hoja De Calculo'!CI13,IF(CI$18=100,($Z$21*CI$18*$B$2)-SUM($I46:CH46),IF(CI$18&gt;CH$19,((CI$18-CH$19+1)*$B$2*$Z$21),IF(CI$18&gt;=CH$19,$Z$21*$B$2))),0)</f>
        <v>0</v>
      </c>
      <c r="CJ46" s="294" t="b">
        <f>IF('Hoja De Calculo'!CK13&gt;='Hoja De Calculo'!CJ13,IF(CJ$18=100,($Z$21*CJ$18*$B$2)-SUM($I46:CI46),IF(CJ$18&gt;CI$19,((CJ$18-CI$19+1)*$B$2*$Z$21),IF(CJ$18&gt;=CI$19,$Z$21*$B$2))),0)</f>
        <v>0</v>
      </c>
      <c r="CK46" s="294" t="b">
        <f>IF('Hoja De Calculo'!CL13&gt;='Hoja De Calculo'!CK13,IF(CK$18=100,($Z$21*CK$18*$B$2)-SUM($I46:CJ46),IF(CK$18&gt;CJ$19,((CK$18-CJ$19+1)*$B$2*$Z$21),IF(CK$18&gt;=CJ$19,$Z$21*$B$2))),0)</f>
        <v>0</v>
      </c>
      <c r="CL46" s="294" t="b">
        <f>IF('Hoja De Calculo'!CM13&gt;='Hoja De Calculo'!CL13,IF(CL$18=100,($Z$21*CL$18*$B$2)-SUM($I46:CK46),IF(CL$18&gt;CK$19,((CL$18-CK$19+1)*$B$2*$Z$21),IF(CL$18&gt;=CK$19,$Z$21*$B$2))),0)</f>
        <v>0</v>
      </c>
      <c r="CM46" s="294" t="b">
        <f>IF('Hoja De Calculo'!CN13&gt;='Hoja De Calculo'!CM13,IF(CM$18=100,($Z$21*CM$18*$B$2)-SUM($I46:CL46),IF(CM$18&gt;CL$19,((CM$18-CL$19+1)*$B$2*$Z$21),IF(CM$18&gt;=CL$19,$Z$21*$B$2))),0)</f>
        <v>0</v>
      </c>
      <c r="CN46" s="294" t="b">
        <f>IF('Hoja De Calculo'!CO13&gt;='Hoja De Calculo'!CN13,IF(CN$18=100,($Z$21*CN$18*$B$2)-SUM($I46:CM46),IF(CN$18&gt;CM$19,((CN$18-CM$19+1)*$B$2*$Z$21),IF(CN$18&gt;=CM$19,$Z$21*$B$2))),0)</f>
        <v>0</v>
      </c>
      <c r="CO46" s="294" t="b">
        <f>IF('Hoja De Calculo'!CP13&gt;='Hoja De Calculo'!CO13,IF(CO$18=100,($Z$21*CO$18*$B$2)-SUM($I46:CN46),IF(CO$18&gt;CN$19,((CO$18-CN$19+1)*$B$2*$Z$21),IF(CO$18&gt;=CN$19,$Z$21*$B$2))),0)</f>
        <v>0</v>
      </c>
      <c r="CP46" s="294" t="b">
        <f>IF('Hoja De Calculo'!CQ13&gt;='Hoja De Calculo'!CP13,IF(CP$18=100,($Z$21*CP$18*$B$2)-SUM($I46:CO46),IF(CP$18&gt;CO$19,((CP$18-CO$19+1)*$B$2*$Z$21),IF(CP$18&gt;=CO$19,$Z$21*$B$2))),0)</f>
        <v>0</v>
      </c>
      <c r="CQ46" s="294" t="b">
        <f>IF('Hoja De Calculo'!CR13&gt;='Hoja De Calculo'!CQ13,IF(CQ$18=100,($Z$21*CQ$18*$B$2)-SUM($I46:CP46),IF(CQ$18&gt;CP$19,((CQ$18-CP$19+1)*$B$2*$Z$21),IF(CQ$18&gt;=CP$19,$Z$21*$B$2))),0)</f>
        <v>0</v>
      </c>
      <c r="CR46" s="294" t="b">
        <f>IF('Hoja De Calculo'!CS13&gt;='Hoja De Calculo'!CR13,IF(CR$18=100,($Z$21*CR$18*$B$2)-SUM($I46:CQ46),IF(CR$18&gt;CQ$19,((CR$18-CQ$19+1)*$B$2*$Z$21),IF(CR$18&gt;=CQ$19,$Z$21*$B$2))),0)</f>
        <v>0</v>
      </c>
      <c r="CS46" s="294" t="b">
        <f>IF('Hoja De Calculo'!CT13&gt;='Hoja De Calculo'!CS13,IF(CS$18=100,($Z$21*CS$18*$B$2)-SUM($I46:CR46),IF(CS$18&gt;CR$19,((CS$18-CR$19+1)*$B$2*$Z$21),IF(CS$18&gt;=CR$19,$Z$21*$B$2))),0)</f>
        <v>0</v>
      </c>
      <c r="CT46" s="294" t="b">
        <f>IF('Hoja De Calculo'!CU13&gt;='Hoja De Calculo'!CT13,IF(CT$18=100,($Z$21*CT$18*$B$2)-SUM($I46:CS46),IF(CT$18&gt;CS$19,((CT$18-CS$19+1)*$B$2*$Z$21),IF(CT$18&gt;=CS$19,$Z$21*$B$2))),0)</f>
        <v>0</v>
      </c>
      <c r="CU46" s="294" t="b">
        <f>IF('Hoja De Calculo'!CV13&gt;='Hoja De Calculo'!CU13,IF(CU$18=100,($Z$21*CU$18*$B$2)-SUM($I46:CT46),IF(CU$18&gt;CT$19,((CU$18-CT$19+1)*$B$2*$Z$21),IF(CU$18&gt;=CT$19,$Z$21*$B$2))),0)</f>
        <v>0</v>
      </c>
      <c r="CV46" s="294" t="b">
        <f>IF('Hoja De Calculo'!CW13&gt;='Hoja De Calculo'!CV13,IF(CV$18=100,($Z$21*CV$18*$B$2)-SUM($I46:CU46),IF(CV$18&gt;CU$19,((CV$18-CU$19+1)*$B$2*$Z$21),IF(CV$18&gt;=CU$19,$Z$21*$B$2))),0)</f>
        <v>0</v>
      </c>
      <c r="CW46" s="294" t="b">
        <f>IF('Hoja De Calculo'!CX13&gt;='Hoja De Calculo'!CW13,IF(CW$18=100,($Z$21*CW$18*$B$2)-SUM($I46:CV46),IF(CW$18&gt;CV$19,((CW$18-CV$19+1)*$B$2*$Z$21),IF(CW$18&gt;=CV$19,$Z$21*$B$2))),0)</f>
        <v>0</v>
      </c>
    </row>
    <row r="47" spans="1:101" x14ac:dyDescent="0.3">
      <c r="A47" t="s">
        <v>184</v>
      </c>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67"/>
      <c r="AA47" s="281">
        <f>(AA$21*$B$2*(AA$19+(IF(AA$19=100,0,1))))</f>
        <v>0</v>
      </c>
      <c r="AB47" s="294" t="b">
        <f>IF('Hoja De Calculo'!AC13&gt;='Hoja De Calculo'!AB13,IF(AB$18=100,($AA$21*AB$18*$B$2)-SUM($I47:AA47),IF(AB$18&gt;AA$19,((AB$18-AA$19+1)*$B$2*$AA$21),IF(AB$18&gt;=AA$19,$AA$21*$B$2))),0)</f>
        <v>0</v>
      </c>
      <c r="AC47" s="294" t="b">
        <f>IF('Hoja De Calculo'!AD13&gt;='Hoja De Calculo'!AC13,IF(AC$18=100,($AA$21*AC$18*$B$2)-SUM($I47:AB47),IF(AC$18&gt;AB$19,((AC$18-AB$19+1)*$B$2*$AA$21),IF(AC$18&gt;=AB$19,$AA$21*$B$2))),0)</f>
        <v>0</v>
      </c>
      <c r="AD47" s="294" t="b">
        <f>IF('Hoja De Calculo'!AE13&gt;='Hoja De Calculo'!AD13,IF(AD$18=100,($AA$21*AD$18*$B$2)-SUM($I47:AC47),IF(AD$18&gt;AC$19,((AD$18-AC$19+1)*$B$2*$AA$21),IF(AD$18&gt;=AC$19,$AA$21*$B$2))),0)</f>
        <v>0</v>
      </c>
      <c r="AE47" s="294" t="b">
        <f>IF('Hoja De Calculo'!AF13&gt;='Hoja De Calculo'!AE13,IF(AE$18=100,($AA$21*AE$18*$B$2)-SUM($I47:AD47),IF(AE$18&gt;AD$19,((AE$18-AD$19+1)*$B$2*$AA$21),IF(AE$18&gt;=AD$19,$AA$21*$B$2))),0)</f>
        <v>0</v>
      </c>
      <c r="AF47" s="294" t="b">
        <f>IF('Hoja De Calculo'!AG13&gt;='Hoja De Calculo'!AF13,IF(AF$18=100,($AA$21*AF$18*$B$2)-SUM($I47:AE47),IF(AF$18&gt;AE$19,((AF$18-AE$19+1)*$B$2*$AA$21),IF(AF$18&gt;=AE$19,$AA$21*$B$2))),0)</f>
        <v>0</v>
      </c>
      <c r="AG47" s="294" t="b">
        <f>IF('Hoja De Calculo'!AH13&gt;='Hoja De Calculo'!AG13,IF(AG$18=100,($AA$21*AG$18*$B$2)-SUM($I47:AF47),IF(AG$18&gt;AF$19,((AG$18-AF$19+1)*$B$2*$AA$21),IF(AG$18&gt;=AF$19,$AA$21*$B$2))),0)</f>
        <v>0</v>
      </c>
      <c r="AH47" s="294" t="b">
        <f>IF('Hoja De Calculo'!AI13&gt;='Hoja De Calculo'!AH13,IF(AH$18=100,($AA$21*AH$18*$B$2)-SUM($I47:AG47),IF(AH$18&gt;AG$19,((AH$18-AG$19+1)*$B$2*$AA$21),IF(AH$18&gt;=AG$19,$AA$21*$B$2))),0)</f>
        <v>0</v>
      </c>
      <c r="AI47" s="294" t="b">
        <f>IF('Hoja De Calculo'!AJ13&gt;='Hoja De Calculo'!AI13,IF(AI$18=100,($AA$21*AI$18*$B$2)-SUM($I47:AH47),IF(AI$18&gt;AH$19,((AI$18-AH$19+1)*$B$2*$AA$21),IF(AI$18&gt;=AH$19,$AA$21*$B$2))),0)</f>
        <v>0</v>
      </c>
      <c r="AJ47" s="294" t="b">
        <f>IF('Hoja De Calculo'!AK13&gt;='Hoja De Calculo'!AJ13,IF(AJ$18=100,($AA$21*AJ$18*$B$2)-SUM($I47:AI47),IF(AJ$18&gt;AI$19,((AJ$18-AI$19+1)*$B$2*$AA$21),IF(AJ$18&gt;=AI$19,$AA$21*$B$2))),0)</f>
        <v>0</v>
      </c>
      <c r="AK47" s="294" t="b">
        <f>IF('Hoja De Calculo'!AL13&gt;='Hoja De Calculo'!AK13,IF(AK$18=100,($AA$21*AK$18*$B$2)-SUM($I47:AJ47),IF(AK$18&gt;AJ$19,((AK$18-AJ$19+1)*$B$2*$AA$21),IF(AK$18&gt;=AJ$19,$AA$21*$B$2))),0)</f>
        <v>0</v>
      </c>
      <c r="AL47" s="294" t="b">
        <f>IF('Hoja De Calculo'!AM13&gt;='Hoja De Calculo'!AL13,IF(AL$18=100,($AA$21*AL$18*$B$2)-SUM($I47:AK47),IF(AL$18&gt;AK$19,((AL$18-AK$19+1)*$B$2*$AA$21),IF(AL$18&gt;=AK$19,$AA$21*$B$2))),0)</f>
        <v>0</v>
      </c>
      <c r="AM47" s="294" t="b">
        <f>IF('Hoja De Calculo'!AN13&gt;='Hoja De Calculo'!AM13,IF(AM$18=100,($AA$21*AM$18*$B$2)-SUM($I47:AL47),IF(AM$18&gt;AL$19,((AM$18-AL$19+1)*$B$2*$AA$21),IF(AM$18&gt;=AL$19,$AA$21*$B$2))),0)</f>
        <v>0</v>
      </c>
      <c r="AN47" s="294" t="b">
        <f>IF('Hoja De Calculo'!AO13&gt;='Hoja De Calculo'!AN13,IF(AN$18=100,($AA$21*AN$18*$B$2)-SUM($I47:AM47),IF(AN$18&gt;AM$19,((AN$18-AM$19+1)*$B$2*$AA$21),IF(AN$18&gt;=AM$19,$AA$21*$B$2))),0)</f>
        <v>0</v>
      </c>
      <c r="AO47" s="294" t="b">
        <f>IF('Hoja De Calculo'!AP13&gt;='Hoja De Calculo'!AO13,IF(AO$18=100,($AA$21*AO$18*$B$2)-SUM($I47:AN47),IF(AO$18&gt;AN$19,((AO$18-AN$19+1)*$B$2*$AA$21),IF(AO$18&gt;=AN$19,$AA$21*$B$2))),0)</f>
        <v>0</v>
      </c>
      <c r="AP47" s="294" t="b">
        <f>IF('Hoja De Calculo'!AQ13&gt;='Hoja De Calculo'!AP13,IF(AP$18=100,($AA$21*AP$18*$B$2)-SUM($I47:AO47),IF(AP$18&gt;AO$19,((AP$18-AO$19+1)*$B$2*$AA$21),IF(AP$18&gt;=AO$19,$AA$21*$B$2))),0)</f>
        <v>0</v>
      </c>
      <c r="AQ47" s="294" t="b">
        <f>IF('Hoja De Calculo'!AR13&gt;='Hoja De Calculo'!AQ13,IF(AQ$18=100,($AA$21*AQ$18*$B$2)-SUM($I47:AP47),IF(AQ$18&gt;AP$19,((AQ$18-AP$19+1)*$B$2*$AA$21),IF(AQ$18&gt;=AP$19,$AA$21*$B$2))),0)</f>
        <v>0</v>
      </c>
      <c r="AR47" s="294" t="b">
        <f>IF('Hoja De Calculo'!AS13&gt;='Hoja De Calculo'!AR13,IF(AR$18=100,($AA$21*AR$18*$B$2)-SUM($I47:AQ47),IF(AR$18&gt;AQ$19,((AR$18-AQ$19+1)*$B$2*$AA$21),IF(AR$18&gt;=AQ$19,$AA$21*$B$2))),0)</f>
        <v>0</v>
      </c>
      <c r="AS47" s="294" t="b">
        <f>IF('Hoja De Calculo'!AT13&gt;='Hoja De Calculo'!AS13,IF(AS$18=100,($AA$21*AS$18*$B$2)-SUM($I47:AR47),IF(AS$18&gt;AR$19,((AS$18-AR$19+1)*$B$2*$AA$21),IF(AS$18&gt;=AR$19,$AA$21*$B$2))),0)</f>
        <v>0</v>
      </c>
      <c r="AT47" s="294" t="b">
        <f>IF('Hoja De Calculo'!AU13&gt;='Hoja De Calculo'!AT13,IF(AT$18=100,($AA$21*AT$18*$B$2)-SUM($I47:AS47),IF(AT$18&gt;AS$19,((AT$18-AS$19+1)*$B$2*$AA$21),IF(AT$18&gt;=AS$19,$AA$21*$B$2))),0)</f>
        <v>0</v>
      </c>
      <c r="AU47" s="294" t="b">
        <f>IF('Hoja De Calculo'!AV13&gt;='Hoja De Calculo'!AU13,IF(AU$18=100,($AA$21*AU$18*$B$2)-SUM($I47:AT47),IF(AU$18&gt;AT$19,((AU$18-AT$19+1)*$B$2*$AA$21),IF(AU$18&gt;=AT$19,$AA$21*$B$2))),0)</f>
        <v>0</v>
      </c>
      <c r="AV47" s="294" t="b">
        <f>IF('Hoja De Calculo'!AW13&gt;='Hoja De Calculo'!AV13,IF(AV$18=100,($AA$21*AV$18*$B$2)-SUM($I47:AU47),IF(AV$18&gt;AU$19,((AV$18-AU$19+1)*$B$2*$AA$21),IF(AV$18&gt;=AU$19,$AA$21*$B$2))),0)</f>
        <v>0</v>
      </c>
      <c r="AW47" s="294" t="b">
        <f>IF('Hoja De Calculo'!AX13&gt;='Hoja De Calculo'!AW13,IF(AW$18=100,($AA$21*AW$18*$B$2)-SUM($I47:AV47),IF(AW$18&gt;AV$19,((AW$18-AV$19+1)*$B$2*$AA$21),IF(AW$18&gt;=AV$19,$AA$21*$B$2))),0)</f>
        <v>0</v>
      </c>
      <c r="AX47" s="294" t="b">
        <f>IF('Hoja De Calculo'!AY13&gt;='Hoja De Calculo'!AX13,IF(AX$18=100,($AA$21*AX$18*$B$2)-SUM($I47:AW47),IF(AX$18&gt;AW$19,((AX$18-AW$19+1)*$B$2*$AA$21),IF(AX$18&gt;=AW$19,$AA$21*$B$2))),0)</f>
        <v>0</v>
      </c>
      <c r="AY47" s="294" t="b">
        <f>IF('Hoja De Calculo'!AZ13&gt;='Hoja De Calculo'!AY13,IF(AY$18=100,($AA$21*AY$18*$B$2)-SUM($I47:AX47),IF(AY$18&gt;AX$19,((AY$18-AX$19+1)*$B$2*$AA$21),IF(AY$18&gt;=AX$19,$AA$21*$B$2))),0)</f>
        <v>0</v>
      </c>
      <c r="AZ47" s="294" t="b">
        <f>IF('Hoja De Calculo'!BA13&gt;='Hoja De Calculo'!AZ13,IF(AZ$18=100,($AA$21*AZ$18*$B$2)-SUM($I47:AY47),IF(AZ$18&gt;AY$19,((AZ$18-AY$19+1)*$B$2*$AA$21),IF(AZ$18&gt;=AY$19,$AA$21*$B$2))),0)</f>
        <v>0</v>
      </c>
      <c r="BA47" s="294" t="b">
        <f>IF('Hoja De Calculo'!BB13&gt;='Hoja De Calculo'!BA13,IF(BA$18=100,($AA$21*BA$18*$B$2)-SUM($I47:AZ47),IF(BA$18&gt;AZ$19,((BA$18-AZ$19+1)*$B$2*$AA$21),IF(BA$18&gt;=AZ$19,$AA$21*$B$2))),0)</f>
        <v>0</v>
      </c>
      <c r="BB47" s="294" t="b">
        <f>IF('Hoja De Calculo'!BC13&gt;='Hoja De Calculo'!BB13,IF(BB$18=100,($AA$21*BB$18*$B$2)-SUM($I47:BA47),IF(BB$18&gt;BA$19,((BB$18-BA$19+1)*$B$2*$AA$21),IF(BB$18&gt;=BA$19,$AA$21*$B$2))),0)</f>
        <v>0</v>
      </c>
      <c r="BC47" s="294" t="b">
        <f>IF('Hoja De Calculo'!BD13&gt;='Hoja De Calculo'!BC13,IF(BC$18=100,($AA$21*BC$18*$B$2)-SUM($I47:BB47),IF(BC$18&gt;BB$19,((BC$18-BB$19+1)*$B$2*$AA$21),IF(BC$18&gt;=BB$19,$AA$21*$B$2))),0)</f>
        <v>0</v>
      </c>
      <c r="BD47" s="294" t="b">
        <f>IF('Hoja De Calculo'!BE13&gt;='Hoja De Calculo'!BD13,IF(BD$18=100,($AA$21*BD$18*$B$2)-SUM($I47:BC47),IF(BD$18&gt;BC$19,((BD$18-BC$19+1)*$B$2*$AA$21),IF(BD$18&gt;=BC$19,$AA$21*$B$2))),0)</f>
        <v>0</v>
      </c>
      <c r="BE47" s="294" t="b">
        <f>IF('Hoja De Calculo'!BF13&gt;='Hoja De Calculo'!BE13,IF(BE$18=100,($AA$21*BE$18*$B$2)-SUM($I47:BD47),IF(BE$18&gt;BD$19,((BE$18-BD$19+1)*$B$2*$AA$21),IF(BE$18&gt;=BD$19,$AA$21*$B$2))),0)</f>
        <v>0</v>
      </c>
      <c r="BF47" s="294" t="b">
        <f>IF('Hoja De Calculo'!BG13&gt;='Hoja De Calculo'!BF13,IF(BF$18=100,($AA$21*BF$18*$B$2)-SUM($I47:BE47),IF(BF$18&gt;BE$19,((BF$18-BE$19+1)*$B$2*$AA$21),IF(BF$18&gt;=BE$19,$AA$21*$B$2))),0)</f>
        <v>0</v>
      </c>
      <c r="BG47" s="294" t="b">
        <f>IF('Hoja De Calculo'!BH13&gt;='Hoja De Calculo'!BG13,IF(BG$18=100,($AA$21*BG$18*$B$2)-SUM($I47:BF47),IF(BG$18&gt;BF$19,((BG$18-BF$19+1)*$B$2*$AA$21),IF(BG$18&gt;=BF$19,$AA$21*$B$2))),0)</f>
        <v>0</v>
      </c>
      <c r="BH47" s="294" t="b">
        <f>IF('Hoja De Calculo'!BI13&gt;='Hoja De Calculo'!BH13,IF(BH$18=100,($AA$21*BH$18*$B$2)-SUM($I47:BG47),IF(BH$18&gt;BG$19,((BH$18-BG$19+1)*$B$2*$AA$21),IF(BH$18&gt;=BG$19,$AA$21*$B$2))),0)</f>
        <v>0</v>
      </c>
      <c r="BI47" s="294" t="b">
        <f>IF('Hoja De Calculo'!BJ13&gt;='Hoja De Calculo'!BI13,IF(BI$18=100,($AA$21*BI$18*$B$2)-SUM($I47:BH47),IF(BI$18&gt;BH$19,((BI$18-BH$19+1)*$B$2*$AA$21),IF(BI$18&gt;=BH$19,$AA$21*$B$2))),0)</f>
        <v>0</v>
      </c>
      <c r="BJ47" s="294" t="b">
        <f>IF('Hoja De Calculo'!BK13&gt;='Hoja De Calculo'!BJ13,IF(BJ$18=100,($AA$21*BJ$18*$B$2)-SUM($I47:BI47),IF(BJ$18&gt;BI$19,((BJ$18-BI$19+1)*$B$2*$AA$21),IF(BJ$18&gt;=BI$19,$AA$21*$B$2))),0)</f>
        <v>0</v>
      </c>
      <c r="BK47" s="294" t="b">
        <f>IF('Hoja De Calculo'!BL13&gt;='Hoja De Calculo'!BK13,IF(BK$18=100,($AA$21*BK$18*$B$2)-SUM($I47:BJ47),IF(BK$18&gt;BJ$19,((BK$18-BJ$19+1)*$B$2*$AA$21),IF(BK$18&gt;=BJ$19,$AA$21*$B$2))),0)</f>
        <v>0</v>
      </c>
      <c r="BL47" s="294" t="b">
        <f>IF('Hoja De Calculo'!BM13&gt;='Hoja De Calculo'!BL13,IF(BL$18=100,($AA$21*BL$18*$B$2)-SUM($I47:BK47),IF(BL$18&gt;BK$19,((BL$18-BK$19+1)*$B$2*$AA$21),IF(BL$18&gt;=BK$19,$AA$21*$B$2))),0)</f>
        <v>0</v>
      </c>
      <c r="BM47" s="294" t="b">
        <f>IF('Hoja De Calculo'!BN13&gt;='Hoja De Calculo'!BM13,IF(BM$18=100,($AA$21*BM$18*$B$2)-SUM($I47:BL47),IF(BM$18&gt;BL$19,((BM$18-BL$19+1)*$B$2*$AA$21),IF(BM$18&gt;=BL$19,$AA$21*$B$2))),0)</f>
        <v>0</v>
      </c>
      <c r="BN47" s="294" t="b">
        <f>IF('Hoja De Calculo'!BO13&gt;='Hoja De Calculo'!BN13,IF(BN$18=100,($AA$21*BN$18*$B$2)-SUM($I47:BM47),IF(BN$18&gt;BM$19,((BN$18-BM$19+1)*$B$2*$AA$21),IF(BN$18&gt;=BM$19,$AA$21*$B$2))),0)</f>
        <v>0</v>
      </c>
      <c r="BO47" s="294" t="b">
        <f>IF('Hoja De Calculo'!BP13&gt;='Hoja De Calculo'!BO13,IF(BO$18=100,($AA$21*BO$18*$B$2)-SUM($I47:BN47),IF(BO$18&gt;BN$19,((BO$18-BN$19+1)*$B$2*$AA$21),IF(BO$18&gt;=BN$19,$AA$21*$B$2))),0)</f>
        <v>0</v>
      </c>
      <c r="BP47" s="294" t="b">
        <f>IF('Hoja De Calculo'!BQ13&gt;='Hoja De Calculo'!BP13,IF(BP$18=100,($AA$21*BP$18*$B$2)-SUM($I47:BO47),IF(BP$18&gt;BO$19,((BP$18-BO$19+1)*$B$2*$AA$21),IF(BP$18&gt;=BO$19,$AA$21*$B$2))),0)</f>
        <v>0</v>
      </c>
      <c r="BQ47" s="294" t="b">
        <f>IF('Hoja De Calculo'!BR13&gt;='Hoja De Calculo'!BQ13,IF(BQ$18=100,($AA$21*BQ$18*$B$2)-SUM($I47:BP47),IF(BQ$18&gt;BP$19,((BQ$18-BP$19+1)*$B$2*$AA$21),IF(BQ$18&gt;=BP$19,$AA$21*$B$2))),0)</f>
        <v>0</v>
      </c>
      <c r="BR47" s="294" t="b">
        <f>IF('Hoja De Calculo'!BS13&gt;='Hoja De Calculo'!BR13,IF(BR$18=100,($AA$21*BR$18*$B$2)-SUM($I47:BQ47),IF(BR$18&gt;BQ$19,((BR$18-BQ$19+1)*$B$2*$AA$21),IF(BR$18&gt;=BQ$19,$AA$21*$B$2))),0)</f>
        <v>0</v>
      </c>
      <c r="BS47" s="294" t="b">
        <f>IF('Hoja De Calculo'!BT13&gt;='Hoja De Calculo'!BS13,IF(BS$18=100,($AA$21*BS$18*$B$2)-SUM($I47:BR47),IF(BS$18&gt;BR$19,((BS$18-BR$19+1)*$B$2*$AA$21),IF(BS$18&gt;=BR$19,$AA$21*$B$2))),0)</f>
        <v>0</v>
      </c>
      <c r="BT47" s="294" t="b">
        <f>IF('Hoja De Calculo'!BU13&gt;='Hoja De Calculo'!BT13,IF(BT$18=100,($AA$21*BT$18*$B$2)-SUM($I47:BS47),IF(BT$18&gt;BS$19,((BT$18-BS$19+1)*$B$2*$AA$21),IF(BT$18&gt;=BS$19,$AA$21*$B$2))),0)</f>
        <v>0</v>
      </c>
      <c r="BU47" s="294" t="b">
        <f>IF('Hoja De Calculo'!BV13&gt;='Hoja De Calculo'!BU13,IF(BU$18=100,($AA$21*BU$18*$B$2)-SUM($I47:BT47),IF(BU$18&gt;BT$19,((BU$18-BT$19+1)*$B$2*$AA$21),IF(BU$18&gt;=BT$19,$AA$21*$B$2))),0)</f>
        <v>0</v>
      </c>
      <c r="BV47" s="294" t="b">
        <f>IF('Hoja De Calculo'!BW13&gt;='Hoja De Calculo'!BV13,IF(BV$18=100,($AA$21*BV$18*$B$2)-SUM($I47:BU47),IF(BV$18&gt;BU$19,((BV$18-BU$19+1)*$B$2*$AA$21),IF(BV$18&gt;=BU$19,$AA$21*$B$2))),0)</f>
        <v>0</v>
      </c>
      <c r="BW47" s="294" t="b">
        <f>IF('Hoja De Calculo'!BX13&gt;='Hoja De Calculo'!BW13,IF(BW$18=100,($AA$21*BW$18*$B$2)-SUM($I47:BV47),IF(BW$18&gt;BV$19,((BW$18-BV$19+1)*$B$2*$AA$21),IF(BW$18&gt;=BV$19,$AA$21*$B$2))),0)</f>
        <v>0</v>
      </c>
      <c r="BX47" s="294" t="b">
        <f>IF('Hoja De Calculo'!BY13&gt;='Hoja De Calculo'!BX13,IF(BX$18=100,($AA$21*BX$18*$B$2)-SUM($I47:BW47),IF(BX$18&gt;BW$19,((BX$18-BW$19+1)*$B$2*$AA$21),IF(BX$18&gt;=BW$19,$AA$21*$B$2))),0)</f>
        <v>0</v>
      </c>
      <c r="BY47" s="294" t="b">
        <f>IF('Hoja De Calculo'!BZ13&gt;='Hoja De Calculo'!BY13,IF(BY$18=100,($AA$21*BY$18*$B$2)-SUM($I47:BX47),IF(BY$18&gt;BX$19,((BY$18-BX$19+1)*$B$2*$AA$21),IF(BY$18&gt;=BX$19,$AA$21*$B$2))),0)</f>
        <v>0</v>
      </c>
      <c r="BZ47" s="294" t="b">
        <f>IF('Hoja De Calculo'!CA13&gt;='Hoja De Calculo'!BZ13,IF(BZ$18=100,($AA$21*BZ$18*$B$2)-SUM($I47:BY47),IF(BZ$18&gt;BY$19,((BZ$18-BY$19+1)*$B$2*$AA$21),IF(BZ$18&gt;=BY$19,$AA$21*$B$2))),0)</f>
        <v>0</v>
      </c>
      <c r="CA47" s="294" t="b">
        <f>IF('Hoja De Calculo'!CB13&gt;='Hoja De Calculo'!CA13,IF(CA$18=100,($AA$21*CA$18*$B$2)-SUM($I47:BZ47),IF(CA$18&gt;BZ$19,((CA$18-BZ$19+1)*$B$2*$AA$21),IF(CA$18&gt;=BZ$19,$AA$21*$B$2))),0)</f>
        <v>0</v>
      </c>
      <c r="CB47" s="294" t="b">
        <f>IF('Hoja De Calculo'!CC13&gt;='Hoja De Calculo'!CB13,IF(CB$18=100,($AA$21*CB$18*$B$2)-SUM($I47:CA47),IF(CB$18&gt;CA$19,((CB$18-CA$19+1)*$B$2*$AA$21),IF(CB$18&gt;=CA$19,$AA$21*$B$2))),0)</f>
        <v>0</v>
      </c>
      <c r="CC47" s="294" t="b">
        <f>IF('Hoja De Calculo'!CD13&gt;='Hoja De Calculo'!CC13,IF(CC$18=100,($AA$21*CC$18*$B$2)-SUM($I47:CB47),IF(CC$18&gt;CB$19,((CC$18-CB$19+1)*$B$2*$AA$21),IF(CC$18&gt;=CB$19,$AA$21*$B$2))),0)</f>
        <v>0</v>
      </c>
      <c r="CD47" s="294" t="b">
        <f>IF('Hoja De Calculo'!CE13&gt;='Hoja De Calculo'!CD13,IF(CD$18=100,($AA$21*CD$18*$B$2)-SUM($I47:CC47),IF(CD$18&gt;CC$19,((CD$18-CC$19+1)*$B$2*$AA$21),IF(CD$18&gt;=CC$19,$AA$21*$B$2))),0)</f>
        <v>0</v>
      </c>
      <c r="CE47" s="294" t="b">
        <f>IF('Hoja De Calculo'!CF13&gt;='Hoja De Calculo'!CE13,IF(CE$18=100,($AA$21*CE$18*$B$2)-SUM($I47:CD47),IF(CE$18&gt;CD$19,((CE$18-CD$19+1)*$B$2*$AA$21),IF(CE$18&gt;=CD$19,$AA$21*$B$2))),0)</f>
        <v>0</v>
      </c>
      <c r="CF47" s="294" t="b">
        <f>IF('Hoja De Calculo'!CG13&gt;='Hoja De Calculo'!CF13,IF(CF$18=100,($AA$21*CF$18*$B$2)-SUM($I47:CE47),IF(CF$18&gt;CE$19,((CF$18-CE$19+1)*$B$2*$AA$21),IF(CF$18&gt;=CE$19,$AA$21*$B$2))),0)</f>
        <v>0</v>
      </c>
      <c r="CG47" s="294" t="b">
        <f>IF('Hoja De Calculo'!CH13&gt;='Hoja De Calculo'!CG13,IF(CG$18=100,($AA$21*CG$18*$B$2)-SUM($I47:CF47),IF(CG$18&gt;CF$19,((CG$18-CF$19+1)*$B$2*$AA$21),IF(CG$18&gt;=CF$19,$AA$21*$B$2))),0)</f>
        <v>0</v>
      </c>
      <c r="CH47" s="294" t="b">
        <f>IF('Hoja De Calculo'!CI13&gt;='Hoja De Calculo'!CH13,IF(CH$18=100,($AA$21*CH$18*$B$2)-SUM($I47:CG47),IF(CH$18&gt;CG$19,((CH$18-CG$19+1)*$B$2*$AA$21),IF(CH$18&gt;=CG$19,$AA$21*$B$2))),0)</f>
        <v>0</v>
      </c>
      <c r="CI47" s="294" t="b">
        <f>IF('Hoja De Calculo'!CJ13&gt;='Hoja De Calculo'!CI13,IF(CI$18=100,($AA$21*CI$18*$B$2)-SUM($I47:CH47),IF(CI$18&gt;CH$19,((CI$18-CH$19+1)*$B$2*$AA$21),IF(CI$18&gt;=CH$19,$AA$21*$B$2))),0)</f>
        <v>0</v>
      </c>
      <c r="CJ47" s="294" t="b">
        <f>IF('Hoja De Calculo'!CK13&gt;='Hoja De Calculo'!CJ13,IF(CJ$18=100,($AA$21*CJ$18*$B$2)-SUM($I47:CI47),IF(CJ$18&gt;CI$19,((CJ$18-CI$19+1)*$B$2*$AA$21),IF(CJ$18&gt;=CI$19,$AA$21*$B$2))),0)</f>
        <v>0</v>
      </c>
      <c r="CK47" s="294" t="b">
        <f>IF('Hoja De Calculo'!CL13&gt;='Hoja De Calculo'!CK13,IF(CK$18=100,($AA$21*CK$18*$B$2)-SUM($I47:CJ47),IF(CK$18&gt;CJ$19,((CK$18-CJ$19+1)*$B$2*$AA$21),IF(CK$18&gt;=CJ$19,$AA$21*$B$2))),0)</f>
        <v>0</v>
      </c>
      <c r="CL47" s="294" t="b">
        <f>IF('Hoja De Calculo'!CM13&gt;='Hoja De Calculo'!CL13,IF(CL$18=100,($AA$21*CL$18*$B$2)-SUM($I47:CK47),IF(CL$18&gt;CK$19,((CL$18-CK$19+1)*$B$2*$AA$21),IF(CL$18&gt;=CK$19,$AA$21*$B$2))),0)</f>
        <v>0</v>
      </c>
      <c r="CM47" s="294" t="b">
        <f>IF('Hoja De Calculo'!CN13&gt;='Hoja De Calculo'!CM13,IF(CM$18=100,($AA$21*CM$18*$B$2)-SUM($I47:CL47),IF(CM$18&gt;CL$19,((CM$18-CL$19+1)*$B$2*$AA$21),IF(CM$18&gt;=CL$19,$AA$21*$B$2))),0)</f>
        <v>0</v>
      </c>
      <c r="CN47" s="294" t="b">
        <f>IF('Hoja De Calculo'!CO13&gt;='Hoja De Calculo'!CN13,IF(CN$18=100,($AA$21*CN$18*$B$2)-SUM($I47:CM47),IF(CN$18&gt;CM$19,((CN$18-CM$19+1)*$B$2*$AA$21),IF(CN$18&gt;=CM$19,$AA$21*$B$2))),0)</f>
        <v>0</v>
      </c>
      <c r="CO47" s="294" t="b">
        <f>IF('Hoja De Calculo'!CP13&gt;='Hoja De Calculo'!CO13,IF(CO$18=100,($AA$21*CO$18*$B$2)-SUM($I47:CN47),IF(CO$18&gt;CN$19,((CO$18-CN$19+1)*$B$2*$AA$21),IF(CO$18&gt;=CN$19,$AA$21*$B$2))),0)</f>
        <v>0</v>
      </c>
      <c r="CP47" s="294" t="b">
        <f>IF('Hoja De Calculo'!CQ13&gt;='Hoja De Calculo'!CP13,IF(CP$18=100,($AA$21*CP$18*$B$2)-SUM($I47:CO47),IF(CP$18&gt;CO$19,((CP$18-CO$19+1)*$B$2*$AA$21),IF(CP$18&gt;=CO$19,$AA$21*$B$2))),0)</f>
        <v>0</v>
      </c>
      <c r="CQ47" s="294" t="b">
        <f>IF('Hoja De Calculo'!CR13&gt;='Hoja De Calculo'!CQ13,IF(CQ$18=100,($AA$21*CQ$18*$B$2)-SUM($I47:CP47),IF(CQ$18&gt;CP$19,((CQ$18-CP$19+1)*$B$2*$AA$21),IF(CQ$18&gt;=CP$19,$AA$21*$B$2))),0)</f>
        <v>0</v>
      </c>
      <c r="CR47" s="294" t="b">
        <f>IF('Hoja De Calculo'!CS13&gt;='Hoja De Calculo'!CR13,IF(CR$18=100,($AA$21*CR$18*$B$2)-SUM($I47:CQ47),IF(CR$18&gt;CQ$19,((CR$18-CQ$19+1)*$B$2*$AA$21),IF(CR$18&gt;=CQ$19,$AA$21*$B$2))),0)</f>
        <v>0</v>
      </c>
      <c r="CS47" s="294" t="b">
        <f>IF('Hoja De Calculo'!CT13&gt;='Hoja De Calculo'!CS13,IF(CS$18=100,($AA$21*CS$18*$B$2)-SUM($I47:CR47),IF(CS$18&gt;CR$19,((CS$18-CR$19+1)*$B$2*$AA$21),IF(CS$18&gt;=CR$19,$AA$21*$B$2))),0)</f>
        <v>0</v>
      </c>
      <c r="CT47" s="294" t="b">
        <f>IF('Hoja De Calculo'!CU13&gt;='Hoja De Calculo'!CT13,IF(CT$18=100,($AA$21*CT$18*$B$2)-SUM($I47:CS47),IF(CT$18&gt;CS$19,((CT$18-CS$19+1)*$B$2*$AA$21),IF(CT$18&gt;=CS$19,$AA$21*$B$2))),0)</f>
        <v>0</v>
      </c>
      <c r="CU47" s="294" t="b">
        <f>IF('Hoja De Calculo'!CV13&gt;='Hoja De Calculo'!CU13,IF(CU$18=100,($AA$21*CU$18*$B$2)-SUM($I47:CT47),IF(CU$18&gt;CT$19,((CU$18-CT$19+1)*$B$2*$AA$21),IF(CU$18&gt;=CT$19,$AA$21*$B$2))),0)</f>
        <v>0</v>
      </c>
      <c r="CV47" s="294" t="b">
        <f>IF('Hoja De Calculo'!CW13&gt;='Hoja De Calculo'!CV13,IF(CV$18=100,($AA$21*CV$18*$B$2)-SUM($I47:CU47),IF(CV$18&gt;CU$19,((CV$18-CU$19+1)*$B$2*$AA$21),IF(CV$18&gt;=CU$19,$AA$21*$B$2))),0)</f>
        <v>0</v>
      </c>
      <c r="CW47" s="294" t="b">
        <f>IF('Hoja De Calculo'!CX13&gt;='Hoja De Calculo'!CW13,IF(CW$18=100,($AA$21*CW$18*$B$2)-SUM($I47:CV47),IF(CW$18&gt;CV$19,((CW$18-CV$19+1)*$B$2*$AA$21),IF(CW$18&gt;=CV$19,$AA$21*$B$2))),0)</f>
        <v>0</v>
      </c>
    </row>
    <row r="48" spans="1:101" x14ac:dyDescent="0.3">
      <c r="A48" t="s">
        <v>185</v>
      </c>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67"/>
      <c r="AA48" s="274"/>
      <c r="AB48" s="281">
        <f>(AB$21*$B$2*(AB$19+(IF(AB$19=100,0,1))))</f>
        <v>0</v>
      </c>
      <c r="AC48" s="294" t="b">
        <f>IF('Hoja De Calculo'!AD13&gt;='Hoja De Calculo'!AC13,IF(AC$18=100,($AB$21*AC$18*$B$2)-SUM($I48:AB48),IF(AC$18&gt;AB$19,((AC$18-AB$19+1)*$B$2*$AB$21),IF(AC$18&gt;=AB$19,$AB$21*$B$2))),0)</f>
        <v>0</v>
      </c>
      <c r="AD48" s="294" t="b">
        <f>IF('Hoja De Calculo'!AE13&gt;='Hoja De Calculo'!AD13,IF(AD$18=100,($AB$21*AD$18*$B$2)-SUM($I48:AC48),IF(AD$18&gt;AC$19,((AD$18-AC$19+1)*$B$2*$AB$21),IF(AD$18&gt;=AC$19,$AB$21*$B$2))),0)</f>
        <v>0</v>
      </c>
      <c r="AE48" s="294" t="b">
        <f>IF('Hoja De Calculo'!AF13&gt;='Hoja De Calculo'!AE13,IF(AE$18=100,($AB$21*AE$18*$B$2)-SUM($I48:AD48),IF(AE$18&gt;AD$19,((AE$18-AD$19+1)*$B$2*$AB$21),IF(AE$18&gt;=AD$19,$AB$21*$B$2))),0)</f>
        <v>0</v>
      </c>
      <c r="AF48" s="294" t="b">
        <f>IF('Hoja De Calculo'!AG13&gt;='Hoja De Calculo'!AF13,IF(AF$18=100,($AB$21*AF$18*$B$2)-SUM($I48:AE48),IF(AF$18&gt;AE$19,((AF$18-AE$19+1)*$B$2*$AB$21),IF(AF$18&gt;=AE$19,$AB$21*$B$2))),0)</f>
        <v>0</v>
      </c>
      <c r="AG48" s="294" t="b">
        <f>IF('Hoja De Calculo'!AH13&gt;='Hoja De Calculo'!AG13,IF(AG$18=100,($AB$21*AG$18*$B$2)-SUM($I48:AF48),IF(AG$18&gt;AF$19,((AG$18-AF$19+1)*$B$2*$AB$21),IF(AG$18&gt;=AF$19,$AB$21*$B$2))),0)</f>
        <v>0</v>
      </c>
      <c r="AH48" s="294" t="b">
        <f>IF('Hoja De Calculo'!AI13&gt;='Hoja De Calculo'!AH13,IF(AH$18=100,($AB$21*AH$18*$B$2)-SUM($I48:AG48),IF(AH$18&gt;AG$19,((AH$18-AG$19+1)*$B$2*$AB$21),IF(AH$18&gt;=AG$19,$AB$21*$B$2))),0)</f>
        <v>0</v>
      </c>
      <c r="AI48" s="294" t="b">
        <f>IF('Hoja De Calculo'!AJ13&gt;='Hoja De Calculo'!AI13,IF(AI$18=100,($AB$21*AI$18*$B$2)-SUM($I48:AH48),IF(AI$18&gt;AH$19,((AI$18-AH$19+1)*$B$2*$AB$21),IF(AI$18&gt;=AH$19,$AB$21*$B$2))),0)</f>
        <v>0</v>
      </c>
      <c r="AJ48" s="294" t="b">
        <f>IF('Hoja De Calculo'!AK13&gt;='Hoja De Calculo'!AJ13,IF(AJ$18=100,($AB$21*AJ$18*$B$2)-SUM($I48:AI48),IF(AJ$18&gt;AI$19,((AJ$18-AI$19+1)*$B$2*$AB$21),IF(AJ$18&gt;=AI$19,$AB$21*$B$2))),0)</f>
        <v>0</v>
      </c>
      <c r="AK48" s="294" t="b">
        <f>IF('Hoja De Calculo'!AL13&gt;='Hoja De Calculo'!AK13,IF(AK$18=100,($AB$21*AK$18*$B$2)-SUM($I48:AJ48),IF(AK$18&gt;AJ$19,((AK$18-AJ$19+1)*$B$2*$AB$21),IF(AK$18&gt;=AJ$19,$AB$21*$B$2))),0)</f>
        <v>0</v>
      </c>
      <c r="AL48" s="294" t="b">
        <f>IF('Hoja De Calculo'!AM13&gt;='Hoja De Calculo'!AL13,IF(AL$18=100,($AB$21*AL$18*$B$2)-SUM($I48:AK48),IF(AL$18&gt;AK$19,((AL$18-AK$19+1)*$B$2*$AB$21),IF(AL$18&gt;=AK$19,$AB$21*$B$2))),0)</f>
        <v>0</v>
      </c>
      <c r="AM48" s="294" t="b">
        <f>IF('Hoja De Calculo'!AN13&gt;='Hoja De Calculo'!AM13,IF(AM$18=100,($AB$21*AM$18*$B$2)-SUM($I48:AL48),IF(AM$18&gt;AL$19,((AM$18-AL$19+1)*$B$2*$AB$21),IF(AM$18&gt;=AL$19,$AB$21*$B$2))),0)</f>
        <v>0</v>
      </c>
      <c r="AN48" s="294" t="b">
        <f>IF('Hoja De Calculo'!AO13&gt;='Hoja De Calculo'!AN13,IF(AN$18=100,($AB$21*AN$18*$B$2)-SUM($I48:AM48),IF(AN$18&gt;AM$19,((AN$18-AM$19+1)*$B$2*$AB$21),IF(AN$18&gt;=AM$19,$AB$21*$B$2))),0)</f>
        <v>0</v>
      </c>
      <c r="AO48" s="294" t="b">
        <f>IF('Hoja De Calculo'!AP13&gt;='Hoja De Calculo'!AO13,IF(AO$18=100,($AB$21*AO$18*$B$2)-SUM($I48:AN48),IF(AO$18&gt;AN$19,((AO$18-AN$19+1)*$B$2*$AB$21),IF(AO$18&gt;=AN$19,$AB$21*$B$2))),0)</f>
        <v>0</v>
      </c>
      <c r="AP48" s="294" t="b">
        <f>IF('Hoja De Calculo'!AQ13&gt;='Hoja De Calculo'!AP13,IF(AP$18=100,($AB$21*AP$18*$B$2)-SUM($I48:AO48),IF(AP$18&gt;AO$19,((AP$18-AO$19+1)*$B$2*$AB$21),IF(AP$18&gt;=AO$19,$AB$21*$B$2))),0)</f>
        <v>0</v>
      </c>
      <c r="AQ48" s="294" t="b">
        <f>IF('Hoja De Calculo'!AR13&gt;='Hoja De Calculo'!AQ13,IF(AQ$18=100,($AB$21*AQ$18*$B$2)-SUM($I48:AP48),IF(AQ$18&gt;AP$19,((AQ$18-AP$19+1)*$B$2*$AB$21),IF(AQ$18&gt;=AP$19,$AB$21*$B$2))),0)</f>
        <v>0</v>
      </c>
      <c r="AR48" s="294" t="b">
        <f>IF('Hoja De Calculo'!AS13&gt;='Hoja De Calculo'!AR13,IF(AR$18=100,($AB$21*AR$18*$B$2)-SUM($I48:AQ48),IF(AR$18&gt;AQ$19,((AR$18-AQ$19+1)*$B$2*$AB$21),IF(AR$18&gt;=AQ$19,$AB$21*$B$2))),0)</f>
        <v>0</v>
      </c>
      <c r="AS48" s="294" t="b">
        <f>IF('Hoja De Calculo'!AT13&gt;='Hoja De Calculo'!AS13,IF(AS$18=100,($AB$21*AS$18*$B$2)-SUM($I48:AR48),IF(AS$18&gt;AR$19,((AS$18-AR$19+1)*$B$2*$AB$21),IF(AS$18&gt;=AR$19,$AB$21*$B$2))),0)</f>
        <v>0</v>
      </c>
      <c r="AT48" s="294" t="b">
        <f>IF('Hoja De Calculo'!AU13&gt;='Hoja De Calculo'!AT13,IF(AT$18=100,($AB$21*AT$18*$B$2)-SUM($I48:AS48),IF(AT$18&gt;AS$19,((AT$18-AS$19+1)*$B$2*$AB$21),IF(AT$18&gt;=AS$19,$AB$21*$B$2))),0)</f>
        <v>0</v>
      </c>
      <c r="AU48" s="294" t="b">
        <f>IF('Hoja De Calculo'!AV13&gt;='Hoja De Calculo'!AU13,IF(AU$18=100,($AB$21*AU$18*$B$2)-SUM($I48:AT48),IF(AU$18&gt;AT$19,((AU$18-AT$19+1)*$B$2*$AB$21),IF(AU$18&gt;=AT$19,$AB$21*$B$2))),0)</f>
        <v>0</v>
      </c>
      <c r="AV48" s="294" t="b">
        <f>IF('Hoja De Calculo'!AW13&gt;='Hoja De Calculo'!AV13,IF(AV$18=100,($AB$21*AV$18*$B$2)-SUM($I48:AU48),IF(AV$18&gt;AU$19,((AV$18-AU$19+1)*$B$2*$AB$21),IF(AV$18&gt;=AU$19,$AB$21*$B$2))),0)</f>
        <v>0</v>
      </c>
      <c r="AW48" s="294" t="b">
        <f>IF('Hoja De Calculo'!AX13&gt;='Hoja De Calculo'!AW13,IF(AW$18=100,($AB$21*AW$18*$B$2)-SUM($I48:AV48),IF(AW$18&gt;AV$19,((AW$18-AV$19+1)*$B$2*$AB$21),IF(AW$18&gt;=AV$19,$AB$21*$B$2))),0)</f>
        <v>0</v>
      </c>
      <c r="AX48" s="294" t="b">
        <f>IF('Hoja De Calculo'!AY13&gt;='Hoja De Calculo'!AX13,IF(AX$18=100,($AB$21*AX$18*$B$2)-SUM($I48:AW48),IF(AX$18&gt;AW$19,((AX$18-AW$19+1)*$B$2*$AB$21),IF(AX$18&gt;=AW$19,$AB$21*$B$2))),0)</f>
        <v>0</v>
      </c>
      <c r="AY48" s="294" t="b">
        <f>IF('Hoja De Calculo'!AZ13&gt;='Hoja De Calculo'!AY13,IF(AY$18=100,($AB$21*AY$18*$B$2)-SUM($I48:AX48),IF(AY$18&gt;AX$19,((AY$18-AX$19+1)*$B$2*$AB$21),IF(AY$18&gt;=AX$19,$AB$21*$B$2))),0)</f>
        <v>0</v>
      </c>
      <c r="AZ48" s="294" t="b">
        <f>IF('Hoja De Calculo'!BA13&gt;='Hoja De Calculo'!AZ13,IF(AZ$18=100,($AB$21*AZ$18*$B$2)-SUM($I48:AY48),IF(AZ$18&gt;AY$19,((AZ$18-AY$19+1)*$B$2*$AB$21),IF(AZ$18&gt;=AY$19,$AB$21*$B$2))),0)</f>
        <v>0</v>
      </c>
      <c r="BA48" s="294" t="b">
        <f>IF('Hoja De Calculo'!BB13&gt;='Hoja De Calculo'!BA13,IF(BA$18=100,($AB$21*BA$18*$B$2)-SUM($I48:AZ48),IF(BA$18&gt;AZ$19,((BA$18-AZ$19+1)*$B$2*$AB$21),IF(BA$18&gt;=AZ$19,$AB$21*$B$2))),0)</f>
        <v>0</v>
      </c>
      <c r="BB48" s="294" t="b">
        <f>IF('Hoja De Calculo'!BC13&gt;='Hoja De Calculo'!BB13,IF(BB$18=100,($AB$21*BB$18*$B$2)-SUM($I48:BA48),IF(BB$18&gt;BA$19,((BB$18-BA$19+1)*$B$2*$AB$21),IF(BB$18&gt;=BA$19,$AB$21*$B$2))),0)</f>
        <v>0</v>
      </c>
      <c r="BC48" s="294" t="b">
        <f>IF('Hoja De Calculo'!BD13&gt;='Hoja De Calculo'!BC13,IF(BC$18=100,($AB$21*BC$18*$B$2)-SUM($I48:BB48),IF(BC$18&gt;BB$19,((BC$18-BB$19+1)*$B$2*$AB$21),IF(BC$18&gt;=BB$19,$AB$21*$B$2))),0)</f>
        <v>0</v>
      </c>
      <c r="BD48" s="294" t="b">
        <f>IF('Hoja De Calculo'!BE13&gt;='Hoja De Calculo'!BD13,IF(BD$18=100,($AB$21*BD$18*$B$2)-SUM($I48:BC48),IF(BD$18&gt;BC$19,((BD$18-BC$19+1)*$B$2*$AB$21),IF(BD$18&gt;=BC$19,$AB$21*$B$2))),0)</f>
        <v>0</v>
      </c>
      <c r="BE48" s="294" t="b">
        <f>IF('Hoja De Calculo'!BF13&gt;='Hoja De Calculo'!BE13,IF(BE$18=100,($AB$21*BE$18*$B$2)-SUM($I48:BD48),IF(BE$18&gt;BD$19,((BE$18-BD$19+1)*$B$2*$AB$21),IF(BE$18&gt;=BD$19,$AB$21*$B$2))),0)</f>
        <v>0</v>
      </c>
      <c r="BF48" s="294" t="b">
        <f>IF('Hoja De Calculo'!BG13&gt;='Hoja De Calculo'!BF13,IF(BF$18=100,($AB$21*BF$18*$B$2)-SUM($I48:BE48),IF(BF$18&gt;BE$19,((BF$18-BE$19+1)*$B$2*$AB$21),IF(BF$18&gt;=BE$19,$AB$21*$B$2))),0)</f>
        <v>0</v>
      </c>
      <c r="BG48" s="294" t="b">
        <f>IF('Hoja De Calculo'!BH13&gt;='Hoja De Calculo'!BG13,IF(BG$18=100,($AB$21*BG$18*$B$2)-SUM($I48:BF48),IF(BG$18&gt;BF$19,((BG$18-BF$19+1)*$B$2*$AB$21),IF(BG$18&gt;=BF$19,$AB$21*$B$2))),0)</f>
        <v>0</v>
      </c>
      <c r="BH48" s="294" t="b">
        <f>IF('Hoja De Calculo'!BI13&gt;='Hoja De Calculo'!BH13,IF(BH$18=100,($AB$21*BH$18*$B$2)-SUM($I48:BG48),IF(BH$18&gt;BG$19,((BH$18-BG$19+1)*$B$2*$AB$21),IF(BH$18&gt;=BG$19,$AB$21*$B$2))),0)</f>
        <v>0</v>
      </c>
      <c r="BI48" s="294" t="b">
        <f>IF('Hoja De Calculo'!BJ13&gt;='Hoja De Calculo'!BI13,IF(BI$18=100,($AB$21*BI$18*$B$2)-SUM($I48:BH48),IF(BI$18&gt;BH$19,((BI$18-BH$19+1)*$B$2*$AB$21),IF(BI$18&gt;=BH$19,$AB$21*$B$2))),0)</f>
        <v>0</v>
      </c>
      <c r="BJ48" s="294" t="b">
        <f>IF('Hoja De Calculo'!BK13&gt;='Hoja De Calculo'!BJ13,IF(BJ$18=100,($AB$21*BJ$18*$B$2)-SUM($I48:BI48),IF(BJ$18&gt;BI$19,((BJ$18-BI$19+1)*$B$2*$AB$21),IF(BJ$18&gt;=BI$19,$AB$21*$B$2))),0)</f>
        <v>0</v>
      </c>
      <c r="BK48" s="294" t="b">
        <f>IF('Hoja De Calculo'!BL13&gt;='Hoja De Calculo'!BK13,IF(BK$18=100,($AB$21*BK$18*$B$2)-SUM($I48:BJ48),IF(BK$18&gt;BJ$19,((BK$18-BJ$19+1)*$B$2*$AB$21),IF(BK$18&gt;=BJ$19,$AB$21*$B$2))),0)</f>
        <v>0</v>
      </c>
      <c r="BL48" s="294" t="b">
        <f>IF('Hoja De Calculo'!BM13&gt;='Hoja De Calculo'!BL13,IF(BL$18=100,($AB$21*BL$18*$B$2)-SUM($I48:BK48),IF(BL$18&gt;BK$19,((BL$18-BK$19+1)*$B$2*$AB$21),IF(BL$18&gt;=BK$19,$AB$21*$B$2))),0)</f>
        <v>0</v>
      </c>
      <c r="BM48" s="294" t="b">
        <f>IF('Hoja De Calculo'!BN13&gt;='Hoja De Calculo'!BM13,IF(BM$18=100,($AB$21*BM$18*$B$2)-SUM($I48:BL48),IF(BM$18&gt;BL$19,((BM$18-BL$19+1)*$B$2*$AB$21),IF(BM$18&gt;=BL$19,$AB$21*$B$2))),0)</f>
        <v>0</v>
      </c>
      <c r="BN48" s="294" t="b">
        <f>IF('Hoja De Calculo'!BO13&gt;='Hoja De Calculo'!BN13,IF(BN$18=100,($AB$21*BN$18*$B$2)-SUM($I48:BM48),IF(BN$18&gt;BM$19,((BN$18-BM$19+1)*$B$2*$AB$21),IF(BN$18&gt;=BM$19,$AB$21*$B$2))),0)</f>
        <v>0</v>
      </c>
      <c r="BO48" s="294" t="b">
        <f>IF('Hoja De Calculo'!BP13&gt;='Hoja De Calculo'!BO13,IF(BO$18=100,($AB$21*BO$18*$B$2)-SUM($I48:BN48),IF(BO$18&gt;BN$19,((BO$18-BN$19+1)*$B$2*$AB$21),IF(BO$18&gt;=BN$19,$AB$21*$B$2))),0)</f>
        <v>0</v>
      </c>
      <c r="BP48" s="294" t="b">
        <f>IF('Hoja De Calculo'!BQ13&gt;='Hoja De Calculo'!BP13,IF(BP$18=100,($AB$21*BP$18*$B$2)-SUM($I48:BO48),IF(BP$18&gt;BO$19,((BP$18-BO$19+1)*$B$2*$AB$21),IF(BP$18&gt;=BO$19,$AB$21*$B$2))),0)</f>
        <v>0</v>
      </c>
      <c r="BQ48" s="294" t="b">
        <f>IF('Hoja De Calculo'!BR13&gt;='Hoja De Calculo'!BQ13,IF(BQ$18=100,($AB$21*BQ$18*$B$2)-SUM($I48:BP48),IF(BQ$18&gt;BP$19,((BQ$18-BP$19+1)*$B$2*$AB$21),IF(BQ$18&gt;=BP$19,$AB$21*$B$2))),0)</f>
        <v>0</v>
      </c>
      <c r="BR48" s="294" t="b">
        <f>IF('Hoja De Calculo'!BS13&gt;='Hoja De Calculo'!BR13,IF(BR$18=100,($AB$21*BR$18*$B$2)-SUM($I48:BQ48),IF(BR$18&gt;BQ$19,((BR$18-BQ$19+1)*$B$2*$AB$21),IF(BR$18&gt;=BQ$19,$AB$21*$B$2))),0)</f>
        <v>0</v>
      </c>
      <c r="BS48" s="294" t="b">
        <f>IF('Hoja De Calculo'!BT13&gt;='Hoja De Calculo'!BS13,IF(BS$18=100,($AB$21*BS$18*$B$2)-SUM($I48:BR48),IF(BS$18&gt;BR$19,((BS$18-BR$19+1)*$B$2*$AB$21),IF(BS$18&gt;=BR$19,$AB$21*$B$2))),0)</f>
        <v>0</v>
      </c>
      <c r="BT48" s="294" t="b">
        <f>IF('Hoja De Calculo'!BU13&gt;='Hoja De Calculo'!BT13,IF(BT$18=100,($AB$21*BT$18*$B$2)-SUM($I48:BS48),IF(BT$18&gt;BS$19,((BT$18-BS$19+1)*$B$2*$AB$21),IF(BT$18&gt;=BS$19,$AB$21*$B$2))),0)</f>
        <v>0</v>
      </c>
      <c r="BU48" s="294" t="b">
        <f>IF('Hoja De Calculo'!BV13&gt;='Hoja De Calculo'!BU13,IF(BU$18=100,($AB$21*BU$18*$B$2)-SUM($I48:BT48),IF(BU$18&gt;BT$19,((BU$18-BT$19+1)*$B$2*$AB$21),IF(BU$18&gt;=BT$19,$AB$21*$B$2))),0)</f>
        <v>0</v>
      </c>
      <c r="BV48" s="294" t="b">
        <f>IF('Hoja De Calculo'!BW13&gt;='Hoja De Calculo'!BV13,IF(BV$18=100,($AB$21*BV$18*$B$2)-SUM($I48:BU48),IF(BV$18&gt;BU$19,((BV$18-BU$19+1)*$B$2*$AB$21),IF(BV$18&gt;=BU$19,$AB$21*$B$2))),0)</f>
        <v>0</v>
      </c>
      <c r="BW48" s="294" t="b">
        <f>IF('Hoja De Calculo'!BX13&gt;='Hoja De Calculo'!BW13,IF(BW$18=100,($AB$21*BW$18*$B$2)-SUM($I48:BV48),IF(BW$18&gt;BV$19,((BW$18-BV$19+1)*$B$2*$AB$21),IF(BW$18&gt;=BV$19,$AB$21*$B$2))),0)</f>
        <v>0</v>
      </c>
      <c r="BX48" s="294" t="b">
        <f>IF('Hoja De Calculo'!BY13&gt;='Hoja De Calculo'!BX13,IF(BX$18=100,($AB$21*BX$18*$B$2)-SUM($I48:BW48),IF(BX$18&gt;BW$19,((BX$18-BW$19+1)*$B$2*$AB$21),IF(BX$18&gt;=BW$19,$AB$21*$B$2))),0)</f>
        <v>0</v>
      </c>
      <c r="BY48" s="294" t="b">
        <f>IF('Hoja De Calculo'!BZ13&gt;='Hoja De Calculo'!BY13,IF(BY$18=100,($AB$21*BY$18*$B$2)-SUM($I48:BX48),IF(BY$18&gt;BX$19,((BY$18-BX$19+1)*$B$2*$AB$21),IF(BY$18&gt;=BX$19,$AB$21*$B$2))),0)</f>
        <v>0</v>
      </c>
      <c r="BZ48" s="294" t="b">
        <f>IF('Hoja De Calculo'!CA13&gt;='Hoja De Calculo'!BZ13,IF(BZ$18=100,($AB$21*BZ$18*$B$2)-SUM($I48:BY48),IF(BZ$18&gt;BY$19,((BZ$18-BY$19+1)*$B$2*$AB$21),IF(BZ$18&gt;=BY$19,$AB$21*$B$2))),0)</f>
        <v>0</v>
      </c>
      <c r="CA48" s="294" t="b">
        <f>IF('Hoja De Calculo'!CB13&gt;='Hoja De Calculo'!CA13,IF(CA$18=100,($AB$21*CA$18*$B$2)-SUM($I48:BZ48),IF(CA$18&gt;BZ$19,((CA$18-BZ$19+1)*$B$2*$AB$21),IF(CA$18&gt;=BZ$19,$AB$21*$B$2))),0)</f>
        <v>0</v>
      </c>
      <c r="CB48" s="294" t="b">
        <f>IF('Hoja De Calculo'!CC13&gt;='Hoja De Calculo'!CB13,IF(CB$18=100,($AB$21*CB$18*$B$2)-SUM($I48:CA48),IF(CB$18&gt;CA$19,((CB$18-CA$19+1)*$B$2*$AB$21),IF(CB$18&gt;=CA$19,$AB$21*$B$2))),0)</f>
        <v>0</v>
      </c>
      <c r="CC48" s="294" t="b">
        <f>IF('Hoja De Calculo'!CD13&gt;='Hoja De Calculo'!CC13,IF(CC$18=100,($AB$21*CC$18*$B$2)-SUM($I48:CB48),IF(CC$18&gt;CB$19,((CC$18-CB$19+1)*$B$2*$AB$21),IF(CC$18&gt;=CB$19,$AB$21*$B$2))),0)</f>
        <v>0</v>
      </c>
      <c r="CD48" s="294" t="b">
        <f>IF('Hoja De Calculo'!CE13&gt;='Hoja De Calculo'!CD13,IF(CD$18=100,($AB$21*CD$18*$B$2)-SUM($I48:CC48),IF(CD$18&gt;CC$19,((CD$18-CC$19+1)*$B$2*$AB$21),IF(CD$18&gt;=CC$19,$AB$21*$B$2))),0)</f>
        <v>0</v>
      </c>
      <c r="CE48" s="294" t="b">
        <f>IF('Hoja De Calculo'!CF13&gt;='Hoja De Calculo'!CE13,IF(CE$18=100,($AB$21*CE$18*$B$2)-SUM($I48:CD48),IF(CE$18&gt;CD$19,((CE$18-CD$19+1)*$B$2*$AB$21),IF(CE$18&gt;=CD$19,$AB$21*$B$2))),0)</f>
        <v>0</v>
      </c>
      <c r="CF48" s="294" t="b">
        <f>IF('Hoja De Calculo'!CG13&gt;='Hoja De Calculo'!CF13,IF(CF$18=100,($AB$21*CF$18*$B$2)-SUM($I48:CE48),IF(CF$18&gt;CE$19,((CF$18-CE$19+1)*$B$2*$AB$21),IF(CF$18&gt;=CE$19,$AB$21*$B$2))),0)</f>
        <v>0</v>
      </c>
      <c r="CG48" s="294" t="b">
        <f>IF('Hoja De Calculo'!CH13&gt;='Hoja De Calculo'!CG13,IF(CG$18=100,($AB$21*CG$18*$B$2)-SUM($I48:CF48),IF(CG$18&gt;CF$19,((CG$18-CF$19+1)*$B$2*$AB$21),IF(CG$18&gt;=CF$19,$AB$21*$B$2))),0)</f>
        <v>0</v>
      </c>
      <c r="CH48" s="294" t="b">
        <f>IF('Hoja De Calculo'!CI13&gt;='Hoja De Calculo'!CH13,IF(CH$18=100,($AB$21*CH$18*$B$2)-SUM($I48:CG48),IF(CH$18&gt;CG$19,((CH$18-CG$19+1)*$B$2*$AB$21),IF(CH$18&gt;=CG$19,$AB$21*$B$2))),0)</f>
        <v>0</v>
      </c>
      <c r="CI48" s="294" t="b">
        <f>IF('Hoja De Calculo'!CJ13&gt;='Hoja De Calculo'!CI13,IF(CI$18=100,($AB$21*CI$18*$B$2)-SUM($I48:CH48),IF(CI$18&gt;CH$19,((CI$18-CH$19+1)*$B$2*$AB$21),IF(CI$18&gt;=CH$19,$AB$21*$B$2))),0)</f>
        <v>0</v>
      </c>
      <c r="CJ48" s="294" t="b">
        <f>IF('Hoja De Calculo'!CK13&gt;='Hoja De Calculo'!CJ13,IF(CJ$18=100,($AB$21*CJ$18*$B$2)-SUM($I48:CI48),IF(CJ$18&gt;CI$19,((CJ$18-CI$19+1)*$B$2*$AB$21),IF(CJ$18&gt;=CI$19,$AB$21*$B$2))),0)</f>
        <v>0</v>
      </c>
      <c r="CK48" s="294" t="b">
        <f>IF('Hoja De Calculo'!CL13&gt;='Hoja De Calculo'!CK13,IF(CK$18=100,($AB$21*CK$18*$B$2)-SUM($I48:CJ48),IF(CK$18&gt;CJ$19,((CK$18-CJ$19+1)*$B$2*$AB$21),IF(CK$18&gt;=CJ$19,$AB$21*$B$2))),0)</f>
        <v>0</v>
      </c>
      <c r="CL48" s="294" t="b">
        <f>IF('Hoja De Calculo'!CM13&gt;='Hoja De Calculo'!CL13,IF(CL$18=100,($AB$21*CL$18*$B$2)-SUM($I48:CK48),IF(CL$18&gt;CK$19,((CL$18-CK$19+1)*$B$2*$AB$21),IF(CL$18&gt;=CK$19,$AB$21*$B$2))),0)</f>
        <v>0</v>
      </c>
      <c r="CM48" s="294" t="b">
        <f>IF('Hoja De Calculo'!CN13&gt;='Hoja De Calculo'!CM13,IF(CM$18=100,($AB$21*CM$18*$B$2)-SUM($I48:CL48),IF(CM$18&gt;CL$19,((CM$18-CL$19+1)*$B$2*$AB$21),IF(CM$18&gt;=CL$19,$AB$21*$B$2))),0)</f>
        <v>0</v>
      </c>
      <c r="CN48" s="294" t="b">
        <f>IF('Hoja De Calculo'!CO13&gt;='Hoja De Calculo'!CN13,IF(CN$18=100,($AB$21*CN$18*$B$2)-SUM($I48:CM48),IF(CN$18&gt;CM$19,((CN$18-CM$19+1)*$B$2*$AB$21),IF(CN$18&gt;=CM$19,$AB$21*$B$2))),0)</f>
        <v>0</v>
      </c>
      <c r="CO48" s="294" t="b">
        <f>IF('Hoja De Calculo'!CP13&gt;='Hoja De Calculo'!CO13,IF(CO$18=100,($AB$21*CO$18*$B$2)-SUM($I48:CN48),IF(CO$18&gt;CN$19,((CO$18-CN$19+1)*$B$2*$AB$21),IF(CO$18&gt;=CN$19,$AB$21*$B$2))),0)</f>
        <v>0</v>
      </c>
      <c r="CP48" s="294" t="b">
        <f>IF('Hoja De Calculo'!CQ13&gt;='Hoja De Calculo'!CP13,IF(CP$18=100,($AB$21*CP$18*$B$2)-SUM($I48:CO48),IF(CP$18&gt;CO$19,((CP$18-CO$19+1)*$B$2*$AB$21),IF(CP$18&gt;=CO$19,$AB$21*$B$2))),0)</f>
        <v>0</v>
      </c>
      <c r="CQ48" s="294" t="b">
        <f>IF('Hoja De Calculo'!CR13&gt;='Hoja De Calculo'!CQ13,IF(CQ$18=100,($AB$21*CQ$18*$B$2)-SUM($I48:CP48),IF(CQ$18&gt;CP$19,((CQ$18-CP$19+1)*$B$2*$AB$21),IF(CQ$18&gt;=CP$19,$AB$21*$B$2))),0)</f>
        <v>0</v>
      </c>
      <c r="CR48" s="294" t="b">
        <f>IF('Hoja De Calculo'!CS13&gt;='Hoja De Calculo'!CR13,IF(CR$18=100,($AB$21*CR$18*$B$2)-SUM($I48:CQ48),IF(CR$18&gt;CQ$19,((CR$18-CQ$19+1)*$B$2*$AB$21),IF(CR$18&gt;=CQ$19,$AB$21*$B$2))),0)</f>
        <v>0</v>
      </c>
      <c r="CS48" s="294" t="b">
        <f>IF('Hoja De Calculo'!CT13&gt;='Hoja De Calculo'!CS13,IF(CS$18=100,($AB$21*CS$18*$B$2)-SUM($I48:CR48),IF(CS$18&gt;CR$19,((CS$18-CR$19+1)*$B$2*$AB$21),IF(CS$18&gt;=CR$19,$AB$21*$B$2))),0)</f>
        <v>0</v>
      </c>
      <c r="CT48" s="294" t="b">
        <f>IF('Hoja De Calculo'!CU13&gt;='Hoja De Calculo'!CT13,IF(CT$18=100,($AB$21*CT$18*$B$2)-SUM($I48:CS48),IF(CT$18&gt;CS$19,((CT$18-CS$19+1)*$B$2*$AB$21),IF(CT$18&gt;=CS$19,$AB$21*$B$2))),0)</f>
        <v>0</v>
      </c>
      <c r="CU48" s="294" t="b">
        <f>IF('Hoja De Calculo'!CV13&gt;='Hoja De Calculo'!CU13,IF(CU$18=100,($AB$21*CU$18*$B$2)-SUM($I48:CT48),IF(CU$18&gt;CT$19,((CU$18-CT$19+1)*$B$2*$AB$21),IF(CU$18&gt;=CT$19,$AB$21*$B$2))),0)</f>
        <v>0</v>
      </c>
      <c r="CV48" s="294" t="b">
        <f>IF('Hoja De Calculo'!CW13&gt;='Hoja De Calculo'!CV13,IF(CV$18=100,($AB$21*CV$18*$B$2)-SUM($I48:CU48),IF(CV$18&gt;CU$19,((CV$18-CU$19+1)*$B$2*$AB$21),IF(CV$18&gt;=CU$19,$AB$21*$B$2))),0)</f>
        <v>0</v>
      </c>
      <c r="CW48" s="294" t="b">
        <f>IF('Hoja De Calculo'!CX13&gt;='Hoja De Calculo'!CW13,IF(CW$18=100,($AB$21*CW$18*$B$2)-SUM($I48:CV48),IF(CW$18&gt;CV$19,((CW$18-CV$19+1)*$B$2*$AB$21),IF(CW$18&gt;=CV$19,$AB$21*$B$2))),0)</f>
        <v>0</v>
      </c>
    </row>
    <row r="49" spans="1:101" x14ac:dyDescent="0.3">
      <c r="A49" t="s">
        <v>186</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67"/>
      <c r="AA49" s="274"/>
      <c r="AB49" s="274"/>
      <c r="AC49" s="281">
        <f>(AC$21*$B$2*(AC$19+(IF(AC$19=100,0,1))))</f>
        <v>0</v>
      </c>
      <c r="AD49" s="294" t="b">
        <f>IF('Hoja De Calculo'!AE13&gt;='Hoja De Calculo'!AD13,IF(AD$18=100,($AC$21*AD$18*$B$2)-SUM($I49:AC49),IF(AD$18&gt;AC$19,((AD$18-AC$19+1)*$B$2*$AC$21),IF(AD$18&gt;=AC$19,$AC$21*$B$2))),0)</f>
        <v>0</v>
      </c>
      <c r="AE49" s="294" t="b">
        <f>IF('Hoja De Calculo'!AF13&gt;='Hoja De Calculo'!AE13,IF(AE$18=100,($AC$21*AE$18*$B$2)-SUM($I49:AD49),IF(AE$18&gt;AD$19,((AE$18-AD$19+1)*$B$2*$AC$21),IF(AE$18&gt;=AD$19,$AC$21*$B$2))),0)</f>
        <v>0</v>
      </c>
      <c r="AF49" s="294" t="b">
        <f>IF('Hoja De Calculo'!AG13&gt;='Hoja De Calculo'!AF13,IF(AF$18=100,($AC$21*AF$18*$B$2)-SUM($I49:AE49),IF(AF$18&gt;AE$19,((AF$18-AE$19+1)*$B$2*$AC$21),IF(AF$18&gt;=AE$19,$AC$21*$B$2))),0)</f>
        <v>0</v>
      </c>
      <c r="AG49" s="294" t="b">
        <f>IF('Hoja De Calculo'!AH13&gt;='Hoja De Calculo'!AG13,IF(AG$18=100,($AC$21*AG$18*$B$2)-SUM($I49:AF49),IF(AG$18&gt;AF$19,((AG$18-AF$19+1)*$B$2*$AC$21),IF(AG$18&gt;=AF$19,$AC$21*$B$2))),0)</f>
        <v>0</v>
      </c>
      <c r="AH49" s="294" t="b">
        <f>IF('Hoja De Calculo'!AI13&gt;='Hoja De Calculo'!AH13,IF(AH$18=100,($AC$21*AH$18*$B$2)-SUM($I49:AG49),IF(AH$18&gt;AG$19,((AH$18-AG$19+1)*$B$2*$AC$21),IF(AH$18&gt;=AG$19,$AC$21*$B$2))),0)</f>
        <v>0</v>
      </c>
      <c r="AI49" s="294" t="b">
        <f>IF('Hoja De Calculo'!AJ13&gt;='Hoja De Calculo'!AI13,IF(AI$18=100,($AC$21*AI$18*$B$2)-SUM($I49:AH49),IF(AI$18&gt;AH$19,((AI$18-AH$19+1)*$B$2*$AC$21),IF(AI$18&gt;=AH$19,$AC$21*$B$2))),0)</f>
        <v>0</v>
      </c>
      <c r="AJ49" s="294" t="b">
        <f>IF('Hoja De Calculo'!AK13&gt;='Hoja De Calculo'!AJ13,IF(AJ$18=100,($AC$21*AJ$18*$B$2)-SUM($I49:AI49),IF(AJ$18&gt;AI$19,((AJ$18-AI$19+1)*$B$2*$AC$21),IF(AJ$18&gt;=AI$19,$AC$21*$B$2))),0)</f>
        <v>0</v>
      </c>
      <c r="AK49" s="294" t="b">
        <f>IF('Hoja De Calculo'!AL13&gt;='Hoja De Calculo'!AK13,IF(AK$18=100,($AC$21*AK$18*$B$2)-SUM($I49:AJ49),IF(AK$18&gt;AJ$19,((AK$18-AJ$19+1)*$B$2*$AC$21),IF(AK$18&gt;=AJ$19,$AC$21*$B$2))),0)</f>
        <v>0</v>
      </c>
      <c r="AL49" s="294" t="b">
        <f>IF('Hoja De Calculo'!AM13&gt;='Hoja De Calculo'!AL13,IF(AL$18=100,($AC$21*AL$18*$B$2)-SUM($I49:AK49),IF(AL$18&gt;AK$19,((AL$18-AK$19+1)*$B$2*$AC$21),IF(AL$18&gt;=AK$19,$AC$21*$B$2))),0)</f>
        <v>0</v>
      </c>
      <c r="AM49" s="294" t="b">
        <f>IF('Hoja De Calculo'!AN13&gt;='Hoja De Calculo'!AM13,IF(AM$18=100,($AC$21*AM$18*$B$2)-SUM($I49:AL49),IF(AM$18&gt;AL$19,((AM$18-AL$19+1)*$B$2*$AC$21),IF(AM$18&gt;=AL$19,$AC$21*$B$2))),0)</f>
        <v>0</v>
      </c>
      <c r="AN49" s="294" t="b">
        <f>IF('Hoja De Calculo'!AO13&gt;='Hoja De Calculo'!AN13,IF(AN$18=100,($AC$21*AN$18*$B$2)-SUM($I49:AM49),IF(AN$18&gt;AM$19,((AN$18-AM$19+1)*$B$2*$AC$21),IF(AN$18&gt;=AM$19,$AC$21*$B$2))),0)</f>
        <v>0</v>
      </c>
      <c r="AO49" s="294" t="b">
        <f>IF('Hoja De Calculo'!AP13&gt;='Hoja De Calculo'!AO13,IF(AO$18=100,($AC$21*AO$18*$B$2)-SUM($I49:AN49),IF(AO$18&gt;AN$19,((AO$18-AN$19+1)*$B$2*$AC$21),IF(AO$18&gt;=AN$19,$AC$21*$B$2))),0)</f>
        <v>0</v>
      </c>
      <c r="AP49" s="294" t="b">
        <f>IF('Hoja De Calculo'!AQ13&gt;='Hoja De Calculo'!AP13,IF(AP$18=100,($AC$21*AP$18*$B$2)-SUM($I49:AO49),IF(AP$18&gt;AO$19,((AP$18-AO$19+1)*$B$2*$AC$21),IF(AP$18&gt;=AO$19,$AC$21*$B$2))),0)</f>
        <v>0</v>
      </c>
      <c r="AQ49" s="294" t="b">
        <f>IF('Hoja De Calculo'!AR13&gt;='Hoja De Calculo'!AQ13,IF(AQ$18=100,($AC$21*AQ$18*$B$2)-SUM($I49:AP49),IF(AQ$18&gt;AP$19,((AQ$18-AP$19+1)*$B$2*$AC$21),IF(AQ$18&gt;=AP$19,$AC$21*$B$2))),0)</f>
        <v>0</v>
      </c>
      <c r="AR49" s="294" t="b">
        <f>IF('Hoja De Calculo'!AS13&gt;='Hoja De Calculo'!AR13,IF(AR$18=100,($AC$21*AR$18*$B$2)-SUM($I49:AQ49),IF(AR$18&gt;AQ$19,((AR$18-AQ$19+1)*$B$2*$AC$21),IF(AR$18&gt;=AQ$19,$AC$21*$B$2))),0)</f>
        <v>0</v>
      </c>
      <c r="AS49" s="294" t="b">
        <f>IF('Hoja De Calculo'!AT13&gt;='Hoja De Calculo'!AS13,IF(AS$18=100,($AC$21*AS$18*$B$2)-SUM($I49:AR49),IF(AS$18&gt;AR$19,((AS$18-AR$19+1)*$B$2*$AC$21),IF(AS$18&gt;=AR$19,$AC$21*$B$2))),0)</f>
        <v>0</v>
      </c>
      <c r="AT49" s="294" t="b">
        <f>IF('Hoja De Calculo'!AU13&gt;='Hoja De Calculo'!AT13,IF(AT$18=100,($AC$21*AT$18*$B$2)-SUM($I49:AS49),IF(AT$18&gt;AS$19,((AT$18-AS$19+1)*$B$2*$AC$21),IF(AT$18&gt;=AS$19,$AC$21*$B$2))),0)</f>
        <v>0</v>
      </c>
      <c r="AU49" s="294" t="b">
        <f>IF('Hoja De Calculo'!AV13&gt;='Hoja De Calculo'!AU13,IF(AU$18=100,($AC$21*AU$18*$B$2)-SUM($I49:AT49),IF(AU$18&gt;AT$19,((AU$18-AT$19+1)*$B$2*$AC$21),IF(AU$18&gt;=AT$19,$AC$21*$B$2))),0)</f>
        <v>0</v>
      </c>
      <c r="AV49" s="294" t="b">
        <f>IF('Hoja De Calculo'!AW13&gt;='Hoja De Calculo'!AV13,IF(AV$18=100,($AC$21*AV$18*$B$2)-SUM($I49:AU49),IF(AV$18&gt;AU$19,((AV$18-AU$19+1)*$B$2*$AC$21),IF(AV$18&gt;=AU$19,$AC$21*$B$2))),0)</f>
        <v>0</v>
      </c>
      <c r="AW49" s="294" t="b">
        <f>IF('Hoja De Calculo'!AX13&gt;='Hoja De Calculo'!AW13,IF(AW$18=100,($AC$21*AW$18*$B$2)-SUM($I49:AV49),IF(AW$18&gt;AV$19,((AW$18-AV$19+1)*$B$2*$AC$21),IF(AW$18&gt;=AV$19,$AC$21*$B$2))),0)</f>
        <v>0</v>
      </c>
      <c r="AX49" s="294" t="b">
        <f>IF('Hoja De Calculo'!AY13&gt;='Hoja De Calculo'!AX13,IF(AX$18=100,($AC$21*AX$18*$B$2)-SUM($I49:AW49),IF(AX$18&gt;AW$19,((AX$18-AW$19+1)*$B$2*$AC$21),IF(AX$18&gt;=AW$19,$AC$21*$B$2))),0)</f>
        <v>0</v>
      </c>
      <c r="AY49" s="294" t="b">
        <f>IF('Hoja De Calculo'!AZ13&gt;='Hoja De Calculo'!AY13,IF(AY$18=100,($AC$21*AY$18*$B$2)-SUM($I49:AX49),IF(AY$18&gt;AX$19,((AY$18-AX$19+1)*$B$2*$AC$21),IF(AY$18&gt;=AX$19,$AC$21*$B$2))),0)</f>
        <v>0</v>
      </c>
      <c r="AZ49" s="294" t="b">
        <f>IF('Hoja De Calculo'!BA13&gt;='Hoja De Calculo'!AZ13,IF(AZ$18=100,($AC$21*AZ$18*$B$2)-SUM($I49:AY49),IF(AZ$18&gt;AY$19,((AZ$18-AY$19+1)*$B$2*$AC$21),IF(AZ$18&gt;=AY$19,$AC$21*$B$2))),0)</f>
        <v>0</v>
      </c>
      <c r="BA49" s="294" t="b">
        <f>IF('Hoja De Calculo'!BB13&gt;='Hoja De Calculo'!BA13,IF(BA$18=100,($AC$21*BA$18*$B$2)-SUM($I49:AZ49),IF(BA$18&gt;AZ$19,((BA$18-AZ$19+1)*$B$2*$AC$21),IF(BA$18&gt;=AZ$19,$AC$21*$B$2))),0)</f>
        <v>0</v>
      </c>
      <c r="BB49" s="294" t="b">
        <f>IF('Hoja De Calculo'!BC13&gt;='Hoja De Calculo'!BB13,IF(BB$18=100,($AC$21*BB$18*$B$2)-SUM($I49:BA49),IF(BB$18&gt;BA$19,((BB$18-BA$19+1)*$B$2*$AC$21),IF(BB$18&gt;=BA$19,$AC$21*$B$2))),0)</f>
        <v>0</v>
      </c>
      <c r="BC49" s="294" t="b">
        <f>IF('Hoja De Calculo'!BD13&gt;='Hoja De Calculo'!BC13,IF(BC$18=100,($AC$21*BC$18*$B$2)-SUM($I49:BB49),IF(BC$18&gt;BB$19,((BC$18-BB$19+1)*$B$2*$AC$21),IF(BC$18&gt;=BB$19,$AC$21*$B$2))),0)</f>
        <v>0</v>
      </c>
      <c r="BD49" s="294" t="b">
        <f>IF('Hoja De Calculo'!BE13&gt;='Hoja De Calculo'!BD13,IF(BD$18=100,($AC$21*BD$18*$B$2)-SUM($I49:BC49),IF(BD$18&gt;BC$19,((BD$18-BC$19+1)*$B$2*$AC$21),IF(BD$18&gt;=BC$19,$AC$21*$B$2))),0)</f>
        <v>0</v>
      </c>
      <c r="BE49" s="294" t="b">
        <f>IF('Hoja De Calculo'!BF13&gt;='Hoja De Calculo'!BE13,IF(BE$18=100,($AC$21*BE$18*$B$2)-SUM($I49:BD49),IF(BE$18&gt;BD$19,((BE$18-BD$19+1)*$B$2*$AC$21),IF(BE$18&gt;=BD$19,$AC$21*$B$2))),0)</f>
        <v>0</v>
      </c>
      <c r="BF49" s="294" t="b">
        <f>IF('Hoja De Calculo'!BG13&gt;='Hoja De Calculo'!BF13,IF(BF$18=100,($AC$21*BF$18*$B$2)-SUM($I49:BE49),IF(BF$18&gt;BE$19,((BF$18-BE$19+1)*$B$2*$AC$21),IF(BF$18&gt;=BE$19,$AC$21*$B$2))),0)</f>
        <v>0</v>
      </c>
      <c r="BG49" s="294" t="b">
        <f>IF('Hoja De Calculo'!BH13&gt;='Hoja De Calculo'!BG13,IF(BG$18=100,($AC$21*BG$18*$B$2)-SUM($I49:BF49),IF(BG$18&gt;BF$19,((BG$18-BF$19+1)*$B$2*$AC$21),IF(BG$18&gt;=BF$19,$AC$21*$B$2))),0)</f>
        <v>0</v>
      </c>
      <c r="BH49" s="294" t="b">
        <f>IF('Hoja De Calculo'!BI13&gt;='Hoja De Calculo'!BH13,IF(BH$18=100,($AC$21*BH$18*$B$2)-SUM($I49:BG49),IF(BH$18&gt;BG$19,((BH$18-BG$19+1)*$B$2*$AC$21),IF(BH$18&gt;=BG$19,$AC$21*$B$2))),0)</f>
        <v>0</v>
      </c>
      <c r="BI49" s="294" t="b">
        <f>IF('Hoja De Calculo'!BJ13&gt;='Hoja De Calculo'!BI13,IF(BI$18=100,($AC$21*BI$18*$B$2)-SUM($I49:BH49),IF(BI$18&gt;BH$19,((BI$18-BH$19+1)*$B$2*$AC$21),IF(BI$18&gt;=BH$19,$AC$21*$B$2))),0)</f>
        <v>0</v>
      </c>
      <c r="BJ49" s="294" t="b">
        <f>IF('Hoja De Calculo'!BK13&gt;='Hoja De Calculo'!BJ13,IF(BJ$18=100,($AC$21*BJ$18*$B$2)-SUM($I49:BI49),IF(BJ$18&gt;BI$19,((BJ$18-BI$19+1)*$B$2*$AC$21),IF(BJ$18&gt;=BI$19,$AC$21*$B$2))),0)</f>
        <v>0</v>
      </c>
      <c r="BK49" s="294" t="b">
        <f>IF('Hoja De Calculo'!BL13&gt;='Hoja De Calculo'!BK13,IF(BK$18=100,($AC$21*BK$18*$B$2)-SUM($I49:BJ49),IF(BK$18&gt;BJ$19,((BK$18-BJ$19+1)*$B$2*$AC$21),IF(BK$18&gt;=BJ$19,$AC$21*$B$2))),0)</f>
        <v>0</v>
      </c>
      <c r="BL49" s="294" t="b">
        <f>IF('Hoja De Calculo'!BM13&gt;='Hoja De Calculo'!BL13,IF(BL$18=100,($AC$21*BL$18*$B$2)-SUM($I49:BK49),IF(BL$18&gt;BK$19,((BL$18-BK$19+1)*$B$2*$AC$21),IF(BL$18&gt;=BK$19,$AC$21*$B$2))),0)</f>
        <v>0</v>
      </c>
      <c r="BM49" s="294" t="b">
        <f>IF('Hoja De Calculo'!BN13&gt;='Hoja De Calculo'!BM13,IF(BM$18=100,($AC$21*BM$18*$B$2)-SUM($I49:BL49),IF(BM$18&gt;BL$19,((BM$18-BL$19+1)*$B$2*$AC$21),IF(BM$18&gt;=BL$19,$AC$21*$B$2))),0)</f>
        <v>0</v>
      </c>
      <c r="BN49" s="294" t="b">
        <f>IF('Hoja De Calculo'!BO13&gt;='Hoja De Calculo'!BN13,IF(BN$18=100,($AC$21*BN$18*$B$2)-SUM($I49:BM49),IF(BN$18&gt;BM$19,((BN$18-BM$19+1)*$B$2*$AC$21),IF(BN$18&gt;=BM$19,$AC$21*$B$2))),0)</f>
        <v>0</v>
      </c>
      <c r="BO49" s="294" t="b">
        <f>IF('Hoja De Calculo'!BP13&gt;='Hoja De Calculo'!BO13,IF(BO$18=100,($AC$21*BO$18*$B$2)-SUM($I49:BN49),IF(BO$18&gt;BN$19,((BO$18-BN$19+1)*$B$2*$AC$21),IF(BO$18&gt;=BN$19,$AC$21*$B$2))),0)</f>
        <v>0</v>
      </c>
      <c r="BP49" s="294" t="b">
        <f>IF('Hoja De Calculo'!BQ13&gt;='Hoja De Calculo'!BP13,IF(BP$18=100,($AC$21*BP$18*$B$2)-SUM($I49:BO49),IF(BP$18&gt;BO$19,((BP$18-BO$19+1)*$B$2*$AC$21),IF(BP$18&gt;=BO$19,$AC$21*$B$2))),0)</f>
        <v>0</v>
      </c>
      <c r="BQ49" s="294" t="b">
        <f>IF('Hoja De Calculo'!BR13&gt;='Hoja De Calculo'!BQ13,IF(BQ$18=100,($AC$21*BQ$18*$B$2)-SUM($I49:BP49),IF(BQ$18&gt;BP$19,((BQ$18-BP$19+1)*$B$2*$AC$21),IF(BQ$18&gt;=BP$19,$AC$21*$B$2))),0)</f>
        <v>0</v>
      </c>
      <c r="BR49" s="294" t="b">
        <f>IF('Hoja De Calculo'!BS13&gt;='Hoja De Calculo'!BR13,IF(BR$18=100,($AC$21*BR$18*$B$2)-SUM($I49:BQ49),IF(BR$18&gt;BQ$19,((BR$18-BQ$19+1)*$B$2*$AC$21),IF(BR$18&gt;=BQ$19,$AC$21*$B$2))),0)</f>
        <v>0</v>
      </c>
      <c r="BS49" s="294" t="b">
        <f>IF('Hoja De Calculo'!BT13&gt;='Hoja De Calculo'!BS13,IF(BS$18=100,($AC$21*BS$18*$B$2)-SUM($I49:BR49),IF(BS$18&gt;BR$19,((BS$18-BR$19+1)*$B$2*$AC$21),IF(BS$18&gt;=BR$19,$AC$21*$B$2))),0)</f>
        <v>0</v>
      </c>
      <c r="BT49" s="294" t="b">
        <f>IF('Hoja De Calculo'!BU13&gt;='Hoja De Calculo'!BT13,IF(BT$18=100,($AC$21*BT$18*$B$2)-SUM($I49:BS49),IF(BT$18&gt;BS$19,((BT$18-BS$19+1)*$B$2*$AC$21),IF(BT$18&gt;=BS$19,$AC$21*$B$2))),0)</f>
        <v>0</v>
      </c>
      <c r="BU49" s="294" t="b">
        <f>IF('Hoja De Calculo'!BV13&gt;='Hoja De Calculo'!BU13,IF(BU$18=100,($AC$21*BU$18*$B$2)-SUM($I49:BT49),IF(BU$18&gt;BT$19,((BU$18-BT$19+1)*$B$2*$AC$21),IF(BU$18&gt;=BT$19,$AC$21*$B$2))),0)</f>
        <v>0</v>
      </c>
      <c r="BV49" s="294" t="b">
        <f>IF('Hoja De Calculo'!BW13&gt;='Hoja De Calculo'!BV13,IF(BV$18=100,($AC$21*BV$18*$B$2)-SUM($I49:BU49),IF(BV$18&gt;BU$19,((BV$18-BU$19+1)*$B$2*$AC$21),IF(BV$18&gt;=BU$19,$AC$21*$B$2))),0)</f>
        <v>0</v>
      </c>
      <c r="BW49" s="294" t="b">
        <f>IF('Hoja De Calculo'!BX13&gt;='Hoja De Calculo'!BW13,IF(BW$18=100,($AC$21*BW$18*$B$2)-SUM($I49:BV49),IF(BW$18&gt;BV$19,((BW$18-BV$19+1)*$B$2*$AC$21),IF(BW$18&gt;=BV$19,$AC$21*$B$2))),0)</f>
        <v>0</v>
      </c>
      <c r="BX49" s="294" t="b">
        <f>IF('Hoja De Calculo'!BY13&gt;='Hoja De Calculo'!BX13,IF(BX$18=100,($AC$21*BX$18*$B$2)-SUM($I49:BW49),IF(BX$18&gt;BW$19,((BX$18-BW$19+1)*$B$2*$AC$21),IF(BX$18&gt;=BW$19,$AC$21*$B$2))),0)</f>
        <v>0</v>
      </c>
      <c r="BY49" s="294" t="b">
        <f>IF('Hoja De Calculo'!BZ13&gt;='Hoja De Calculo'!BY13,IF(BY$18=100,($AC$21*BY$18*$B$2)-SUM($I49:BX49),IF(BY$18&gt;BX$19,((BY$18-BX$19+1)*$B$2*$AC$21),IF(BY$18&gt;=BX$19,$AC$21*$B$2))),0)</f>
        <v>0</v>
      </c>
      <c r="BZ49" s="294" t="b">
        <f>IF('Hoja De Calculo'!CA13&gt;='Hoja De Calculo'!BZ13,IF(BZ$18=100,($AC$21*BZ$18*$B$2)-SUM($I49:BY49),IF(BZ$18&gt;BY$19,((BZ$18-BY$19+1)*$B$2*$AC$21),IF(BZ$18&gt;=BY$19,$AC$21*$B$2))),0)</f>
        <v>0</v>
      </c>
      <c r="CA49" s="294" t="b">
        <f>IF('Hoja De Calculo'!CB13&gt;='Hoja De Calculo'!CA13,IF(CA$18=100,($AC$21*CA$18*$B$2)-SUM($I49:BZ49),IF(CA$18&gt;BZ$19,((CA$18-BZ$19+1)*$B$2*$AC$21),IF(CA$18&gt;=BZ$19,$AC$21*$B$2))),0)</f>
        <v>0</v>
      </c>
      <c r="CB49" s="294" t="b">
        <f>IF('Hoja De Calculo'!CC13&gt;='Hoja De Calculo'!CB13,IF(CB$18=100,($AC$21*CB$18*$B$2)-SUM($I49:CA49),IF(CB$18&gt;CA$19,((CB$18-CA$19+1)*$B$2*$AC$21),IF(CB$18&gt;=CA$19,$AC$21*$B$2))),0)</f>
        <v>0</v>
      </c>
      <c r="CC49" s="294" t="b">
        <f>IF('Hoja De Calculo'!CD13&gt;='Hoja De Calculo'!CC13,IF(CC$18=100,($AC$21*CC$18*$B$2)-SUM($I49:CB49),IF(CC$18&gt;CB$19,((CC$18-CB$19+1)*$B$2*$AC$21),IF(CC$18&gt;=CB$19,$AC$21*$B$2))),0)</f>
        <v>0</v>
      </c>
      <c r="CD49" s="294" t="b">
        <f>IF('Hoja De Calculo'!CE13&gt;='Hoja De Calculo'!CD13,IF(CD$18=100,($AC$21*CD$18*$B$2)-SUM($I49:CC49),IF(CD$18&gt;CC$19,((CD$18-CC$19+1)*$B$2*$AC$21),IF(CD$18&gt;=CC$19,$AC$21*$B$2))),0)</f>
        <v>0</v>
      </c>
      <c r="CE49" s="294" t="b">
        <f>IF('Hoja De Calculo'!CF13&gt;='Hoja De Calculo'!CE13,IF(CE$18=100,($AC$21*CE$18*$B$2)-SUM($I49:CD49),IF(CE$18&gt;CD$19,((CE$18-CD$19+1)*$B$2*$AC$21),IF(CE$18&gt;=CD$19,$AC$21*$B$2))),0)</f>
        <v>0</v>
      </c>
      <c r="CF49" s="294" t="b">
        <f>IF('Hoja De Calculo'!CG13&gt;='Hoja De Calculo'!CF13,IF(CF$18=100,($AC$21*CF$18*$B$2)-SUM($I49:CE49),IF(CF$18&gt;CE$19,((CF$18-CE$19+1)*$B$2*$AC$21),IF(CF$18&gt;=CE$19,$AC$21*$B$2))),0)</f>
        <v>0</v>
      </c>
      <c r="CG49" s="294" t="b">
        <f>IF('Hoja De Calculo'!CH13&gt;='Hoja De Calculo'!CG13,IF(CG$18=100,($AC$21*CG$18*$B$2)-SUM($I49:CF49),IF(CG$18&gt;CF$19,((CG$18-CF$19+1)*$B$2*$AC$21),IF(CG$18&gt;=CF$19,$AC$21*$B$2))),0)</f>
        <v>0</v>
      </c>
      <c r="CH49" s="294" t="b">
        <f>IF('Hoja De Calculo'!CI13&gt;='Hoja De Calculo'!CH13,IF(CH$18=100,($AC$21*CH$18*$B$2)-SUM($I49:CG49),IF(CH$18&gt;CG$19,((CH$18-CG$19+1)*$B$2*$AC$21),IF(CH$18&gt;=CG$19,$AC$21*$B$2))),0)</f>
        <v>0</v>
      </c>
      <c r="CI49" s="294" t="b">
        <f>IF('Hoja De Calculo'!CJ13&gt;='Hoja De Calculo'!CI13,IF(CI$18=100,($AC$21*CI$18*$B$2)-SUM($I49:CH49),IF(CI$18&gt;CH$19,((CI$18-CH$19+1)*$B$2*$AC$21),IF(CI$18&gt;=CH$19,$AC$21*$B$2))),0)</f>
        <v>0</v>
      </c>
      <c r="CJ49" s="294" t="b">
        <f>IF('Hoja De Calculo'!CK13&gt;='Hoja De Calculo'!CJ13,IF(CJ$18=100,($AC$21*CJ$18*$B$2)-SUM($I49:CI49),IF(CJ$18&gt;CI$19,((CJ$18-CI$19+1)*$B$2*$AC$21),IF(CJ$18&gt;=CI$19,$AC$21*$B$2))),0)</f>
        <v>0</v>
      </c>
      <c r="CK49" s="294" t="b">
        <f>IF('Hoja De Calculo'!CL13&gt;='Hoja De Calculo'!CK13,IF(CK$18=100,($AC$21*CK$18*$B$2)-SUM($I49:CJ49),IF(CK$18&gt;CJ$19,((CK$18-CJ$19+1)*$B$2*$AC$21),IF(CK$18&gt;=CJ$19,$AC$21*$B$2))),0)</f>
        <v>0</v>
      </c>
      <c r="CL49" s="294" t="b">
        <f>IF('Hoja De Calculo'!CM13&gt;='Hoja De Calculo'!CL13,IF(CL$18=100,($AC$21*CL$18*$B$2)-SUM($I49:CK49),IF(CL$18&gt;CK$19,((CL$18-CK$19+1)*$B$2*$AC$21),IF(CL$18&gt;=CK$19,$AC$21*$B$2))),0)</f>
        <v>0</v>
      </c>
      <c r="CM49" s="294" t="b">
        <f>IF('Hoja De Calculo'!CN13&gt;='Hoja De Calculo'!CM13,IF(CM$18=100,($AC$21*CM$18*$B$2)-SUM($I49:CL49),IF(CM$18&gt;CL$19,((CM$18-CL$19+1)*$B$2*$AC$21),IF(CM$18&gt;=CL$19,$AC$21*$B$2))),0)</f>
        <v>0</v>
      </c>
      <c r="CN49" s="294" t="b">
        <f>IF('Hoja De Calculo'!CO13&gt;='Hoja De Calculo'!CN13,IF(CN$18=100,($AC$21*CN$18*$B$2)-SUM($I49:CM49),IF(CN$18&gt;CM$19,((CN$18-CM$19+1)*$B$2*$AC$21),IF(CN$18&gt;=CM$19,$AC$21*$B$2))),0)</f>
        <v>0</v>
      </c>
      <c r="CO49" s="294" t="b">
        <f>IF('Hoja De Calculo'!CP13&gt;='Hoja De Calculo'!CO13,IF(CO$18=100,($AC$21*CO$18*$B$2)-SUM($I49:CN49),IF(CO$18&gt;CN$19,((CO$18-CN$19+1)*$B$2*$AC$21),IF(CO$18&gt;=CN$19,$AC$21*$B$2))),0)</f>
        <v>0</v>
      </c>
      <c r="CP49" s="294" t="b">
        <f>IF('Hoja De Calculo'!CQ13&gt;='Hoja De Calculo'!CP13,IF(CP$18=100,($AC$21*CP$18*$B$2)-SUM($I49:CO49),IF(CP$18&gt;CO$19,((CP$18-CO$19+1)*$B$2*$AC$21),IF(CP$18&gt;=CO$19,$AC$21*$B$2))),0)</f>
        <v>0</v>
      </c>
      <c r="CQ49" s="294" t="b">
        <f>IF('Hoja De Calculo'!CR13&gt;='Hoja De Calculo'!CQ13,IF(CQ$18=100,($AC$21*CQ$18*$B$2)-SUM($I49:CP49),IF(CQ$18&gt;CP$19,((CQ$18-CP$19+1)*$B$2*$AC$21),IF(CQ$18&gt;=CP$19,$AC$21*$B$2))),0)</f>
        <v>0</v>
      </c>
      <c r="CR49" s="294" t="b">
        <f>IF('Hoja De Calculo'!CS13&gt;='Hoja De Calculo'!CR13,IF(CR$18=100,($AC$21*CR$18*$B$2)-SUM($I49:CQ49),IF(CR$18&gt;CQ$19,((CR$18-CQ$19+1)*$B$2*$AC$21),IF(CR$18&gt;=CQ$19,$AC$21*$B$2))),0)</f>
        <v>0</v>
      </c>
      <c r="CS49" s="294" t="b">
        <f>IF('Hoja De Calculo'!CT13&gt;='Hoja De Calculo'!CS13,IF(CS$18=100,($AC$21*CS$18*$B$2)-SUM($I49:CR49),IF(CS$18&gt;CR$19,((CS$18-CR$19+1)*$B$2*$AC$21),IF(CS$18&gt;=CR$19,$AC$21*$B$2))),0)</f>
        <v>0</v>
      </c>
      <c r="CT49" s="294" t="b">
        <f>IF('Hoja De Calculo'!CU13&gt;='Hoja De Calculo'!CT13,IF(CT$18=100,($AC$21*CT$18*$B$2)-SUM($I49:CS49),IF(CT$18&gt;CS$19,((CT$18-CS$19+1)*$B$2*$AC$21),IF(CT$18&gt;=CS$19,$AC$21*$B$2))),0)</f>
        <v>0</v>
      </c>
      <c r="CU49" s="294" t="b">
        <f>IF('Hoja De Calculo'!CV13&gt;='Hoja De Calculo'!CU13,IF(CU$18=100,($AC$21*CU$18*$B$2)-SUM($I49:CT49),IF(CU$18&gt;CT$19,((CU$18-CT$19+1)*$B$2*$AC$21),IF(CU$18&gt;=CT$19,$AC$21*$B$2))),0)</f>
        <v>0</v>
      </c>
      <c r="CV49" s="294" t="b">
        <f>IF('Hoja De Calculo'!CW13&gt;='Hoja De Calculo'!CV13,IF(CV$18=100,($AC$21*CV$18*$B$2)-SUM($I49:CU49),IF(CV$18&gt;CU$19,((CV$18-CU$19+1)*$B$2*$AC$21),IF(CV$18&gt;=CU$19,$AC$21*$B$2))),0)</f>
        <v>0</v>
      </c>
      <c r="CW49" s="294" t="b">
        <f>IF('Hoja De Calculo'!CX13&gt;='Hoja De Calculo'!CW13,IF(CW$18=100,($AC$21*CW$18*$B$2)-SUM($I49:CV49),IF(CW$18&gt;CV$19,((CW$18-CV$19+1)*$B$2*$AC$21),IF(CW$18&gt;=CV$19,$AC$21*$B$2))),0)</f>
        <v>0</v>
      </c>
    </row>
    <row r="50" spans="1:101" x14ac:dyDescent="0.3">
      <c r="A50" t="s">
        <v>187</v>
      </c>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67"/>
      <c r="AA50" s="274"/>
      <c r="AB50" s="274"/>
      <c r="AC50" s="274"/>
      <c r="AD50" s="281">
        <f>(AD$21*$B$2*(AD$19+(IF(AD$19=100,0,1))))</f>
        <v>0</v>
      </c>
      <c r="AE50" s="294" t="b">
        <f>IF('Hoja De Calculo'!AF13&gt;='Hoja De Calculo'!AE13,IF(AE$18=100,($AD$21*AE$18*$B$2)-SUM($I50:AD50),IF(AE$18&gt;AD$19,((AE$18-AD$19+1)*$B$2*$AD$21),IF(AE$18&gt;=AD$19,$AD$21*$B$2))),0)</f>
        <v>0</v>
      </c>
      <c r="AF50" s="294" t="b">
        <f>IF('Hoja De Calculo'!AG13&gt;='Hoja De Calculo'!AF13,IF(AF$18=100,($AD$21*AF$18*$B$2)-SUM($I50:AE50),IF(AF$18&gt;AE$19,((AF$18-AE$19+1)*$B$2*$AD$21),IF(AF$18&gt;=AE$19,$AD$21*$B$2))),0)</f>
        <v>0</v>
      </c>
      <c r="AG50" s="294" t="b">
        <f>IF('Hoja De Calculo'!AH13&gt;='Hoja De Calculo'!AG13,IF(AG$18=100,($AD$21*AG$18*$B$2)-SUM($I50:AF50),IF(AG$18&gt;AF$19,((AG$18-AF$19+1)*$B$2*$AD$21),IF(AG$18&gt;=AF$19,$AD$21*$B$2))),0)</f>
        <v>0</v>
      </c>
      <c r="AH50" s="294" t="b">
        <f>IF('Hoja De Calculo'!AI13&gt;='Hoja De Calculo'!AH13,IF(AH$18=100,($AD$21*AH$18*$B$2)-SUM($I50:AG50),IF(AH$18&gt;AG$19,((AH$18-AG$19+1)*$B$2*$AD$21),IF(AH$18&gt;=AG$19,$AD$21*$B$2))),0)</f>
        <v>0</v>
      </c>
      <c r="AI50" s="294" t="b">
        <f>IF('Hoja De Calculo'!AJ13&gt;='Hoja De Calculo'!AI13,IF(AI$18=100,($AD$21*AI$18*$B$2)-SUM($I50:AH50),IF(AI$18&gt;AH$19,((AI$18-AH$19+1)*$B$2*$AD$21),IF(AI$18&gt;=AH$19,$AD$21*$B$2))),0)</f>
        <v>0</v>
      </c>
      <c r="AJ50" s="294" t="b">
        <f>IF('Hoja De Calculo'!AK13&gt;='Hoja De Calculo'!AJ13,IF(AJ$18=100,($AD$21*AJ$18*$B$2)-SUM($I50:AI50),IF(AJ$18&gt;AI$19,((AJ$18-AI$19+1)*$B$2*$AD$21),IF(AJ$18&gt;=AI$19,$AD$21*$B$2))),0)</f>
        <v>0</v>
      </c>
      <c r="AK50" s="294" t="b">
        <f>IF('Hoja De Calculo'!AL13&gt;='Hoja De Calculo'!AK13,IF(AK$18=100,($AD$21*AK$18*$B$2)-SUM($I50:AJ50),IF(AK$18&gt;AJ$19,((AK$18-AJ$19+1)*$B$2*$AD$21),IF(AK$18&gt;=AJ$19,$AD$21*$B$2))),0)</f>
        <v>0</v>
      </c>
      <c r="AL50" s="294" t="b">
        <f>IF('Hoja De Calculo'!AM13&gt;='Hoja De Calculo'!AL13,IF(AL$18=100,($AD$21*AL$18*$B$2)-SUM($I50:AK50),IF(AL$18&gt;AK$19,((AL$18-AK$19+1)*$B$2*$AD$21),IF(AL$18&gt;=AK$19,$AD$21*$B$2))),0)</f>
        <v>0</v>
      </c>
      <c r="AM50" s="294" t="b">
        <f>IF('Hoja De Calculo'!AN13&gt;='Hoja De Calculo'!AM13,IF(AM$18=100,($AD$21*AM$18*$B$2)-SUM($I50:AL50),IF(AM$18&gt;AL$19,((AM$18-AL$19+1)*$B$2*$AD$21),IF(AM$18&gt;=AL$19,$AD$21*$B$2))),0)</f>
        <v>0</v>
      </c>
      <c r="AN50" s="294" t="b">
        <f>IF('Hoja De Calculo'!AO13&gt;='Hoja De Calculo'!AN13,IF(AN$18=100,($AD$21*AN$18*$B$2)-SUM($I50:AM50),IF(AN$18&gt;AM$19,((AN$18-AM$19+1)*$B$2*$AD$21),IF(AN$18&gt;=AM$19,$AD$21*$B$2))),0)</f>
        <v>0</v>
      </c>
      <c r="AO50" s="294" t="b">
        <f>IF('Hoja De Calculo'!AP13&gt;='Hoja De Calculo'!AO13,IF(AO$18=100,($AD$21*AO$18*$B$2)-SUM($I50:AN50),IF(AO$18&gt;AN$19,((AO$18-AN$19+1)*$B$2*$AD$21),IF(AO$18&gt;=AN$19,$AD$21*$B$2))),0)</f>
        <v>0</v>
      </c>
      <c r="AP50" s="294" t="b">
        <f>IF('Hoja De Calculo'!AQ13&gt;='Hoja De Calculo'!AP13,IF(AP$18=100,($AD$21*AP$18*$B$2)-SUM($I50:AO50),IF(AP$18&gt;AO$19,((AP$18-AO$19+1)*$B$2*$AD$21),IF(AP$18&gt;=AO$19,$AD$21*$B$2))),0)</f>
        <v>0</v>
      </c>
      <c r="AQ50" s="294" t="b">
        <f>IF('Hoja De Calculo'!AR13&gt;='Hoja De Calculo'!AQ13,IF(AQ$18=100,($AD$21*AQ$18*$B$2)-SUM($I50:AP50),IF(AQ$18&gt;AP$19,((AQ$18-AP$19+1)*$B$2*$AD$21),IF(AQ$18&gt;=AP$19,$AD$21*$B$2))),0)</f>
        <v>0</v>
      </c>
      <c r="AR50" s="294" t="b">
        <f>IF('Hoja De Calculo'!AS13&gt;='Hoja De Calculo'!AR13,IF(AR$18=100,($AD$21*AR$18*$B$2)-SUM($I50:AQ50),IF(AR$18&gt;AQ$19,((AR$18-AQ$19+1)*$B$2*$AD$21),IF(AR$18&gt;=AQ$19,$AD$21*$B$2))),0)</f>
        <v>0</v>
      </c>
      <c r="AS50" s="294" t="b">
        <f>IF('Hoja De Calculo'!AT13&gt;='Hoja De Calculo'!AS13,IF(AS$18=100,($AD$21*AS$18*$B$2)-SUM($I50:AR50),IF(AS$18&gt;AR$19,((AS$18-AR$19+1)*$B$2*$AD$21),IF(AS$18&gt;=AR$19,$AD$21*$B$2))),0)</f>
        <v>0</v>
      </c>
      <c r="AT50" s="294" t="b">
        <f>IF('Hoja De Calculo'!AU13&gt;='Hoja De Calculo'!AT13,IF(AT$18=100,($AD$21*AT$18*$B$2)-SUM($I50:AS50),IF(AT$18&gt;AS$19,((AT$18-AS$19+1)*$B$2*$AD$21),IF(AT$18&gt;=AS$19,$AD$21*$B$2))),0)</f>
        <v>0</v>
      </c>
      <c r="AU50" s="294" t="b">
        <f>IF('Hoja De Calculo'!AV13&gt;='Hoja De Calculo'!AU13,IF(AU$18=100,($AD$21*AU$18*$B$2)-SUM($I50:AT50),IF(AU$18&gt;AT$19,((AU$18-AT$19+1)*$B$2*$AD$21),IF(AU$18&gt;=AT$19,$AD$21*$B$2))),0)</f>
        <v>0</v>
      </c>
      <c r="AV50" s="294" t="b">
        <f>IF('Hoja De Calculo'!AW13&gt;='Hoja De Calculo'!AV13,IF(AV$18=100,($AD$21*AV$18*$B$2)-SUM($I50:AU50),IF(AV$18&gt;AU$19,((AV$18-AU$19+1)*$B$2*$AD$21),IF(AV$18&gt;=AU$19,$AD$21*$B$2))),0)</f>
        <v>0</v>
      </c>
      <c r="AW50" s="294" t="b">
        <f>IF('Hoja De Calculo'!AX13&gt;='Hoja De Calculo'!AW13,IF(AW$18=100,($AD$21*AW$18*$B$2)-SUM($I50:AV50),IF(AW$18&gt;AV$19,((AW$18-AV$19+1)*$B$2*$AD$21),IF(AW$18&gt;=AV$19,$AD$21*$B$2))),0)</f>
        <v>0</v>
      </c>
      <c r="AX50" s="294" t="b">
        <f>IF('Hoja De Calculo'!AY13&gt;='Hoja De Calculo'!AX13,IF(AX$18=100,($AD$21*AX$18*$B$2)-SUM($I50:AW50),IF(AX$18&gt;AW$19,((AX$18-AW$19+1)*$B$2*$AD$21),IF(AX$18&gt;=AW$19,$AD$21*$B$2))),0)</f>
        <v>0</v>
      </c>
      <c r="AY50" s="294" t="b">
        <f>IF('Hoja De Calculo'!AZ13&gt;='Hoja De Calculo'!AY13,IF(AY$18=100,($AD$21*AY$18*$B$2)-SUM($I50:AX50),IF(AY$18&gt;AX$19,((AY$18-AX$19+1)*$B$2*$AD$21),IF(AY$18&gt;=AX$19,$AD$21*$B$2))),0)</f>
        <v>0</v>
      </c>
      <c r="AZ50" s="294" t="b">
        <f>IF('Hoja De Calculo'!BA13&gt;='Hoja De Calculo'!AZ13,IF(AZ$18=100,($AD$21*AZ$18*$B$2)-SUM($I50:AY50),IF(AZ$18&gt;AY$19,((AZ$18-AY$19+1)*$B$2*$AD$21),IF(AZ$18&gt;=AY$19,$AD$21*$B$2))),0)</f>
        <v>0</v>
      </c>
      <c r="BA50" s="294" t="b">
        <f>IF('Hoja De Calculo'!BB13&gt;='Hoja De Calculo'!BA13,IF(BA$18=100,($AD$21*BA$18*$B$2)-SUM($I50:AZ50),IF(BA$18&gt;AZ$19,((BA$18-AZ$19+1)*$B$2*$AD$21),IF(BA$18&gt;=AZ$19,$AD$21*$B$2))),0)</f>
        <v>0</v>
      </c>
      <c r="BB50" s="294" t="b">
        <f>IF('Hoja De Calculo'!BC13&gt;='Hoja De Calculo'!BB13,IF(BB$18=100,($AD$21*BB$18*$B$2)-SUM($I50:BA50),IF(BB$18&gt;BA$19,((BB$18-BA$19+1)*$B$2*$AD$21),IF(BB$18&gt;=BA$19,$AD$21*$B$2))),0)</f>
        <v>0</v>
      </c>
      <c r="BC50" s="294" t="b">
        <f>IF('Hoja De Calculo'!BD13&gt;='Hoja De Calculo'!BC13,IF(BC$18=100,($AD$21*BC$18*$B$2)-SUM($I50:BB50),IF(BC$18&gt;BB$19,((BC$18-BB$19+1)*$B$2*$AD$21),IF(BC$18&gt;=BB$19,$AD$21*$B$2))),0)</f>
        <v>0</v>
      </c>
      <c r="BD50" s="294" t="b">
        <f>IF('Hoja De Calculo'!BE13&gt;='Hoja De Calculo'!BD13,IF(BD$18=100,($AD$21*BD$18*$B$2)-SUM($I50:BC50),IF(BD$18&gt;BC$19,((BD$18-BC$19+1)*$B$2*$AD$21),IF(BD$18&gt;=BC$19,$AD$21*$B$2))),0)</f>
        <v>0</v>
      </c>
      <c r="BE50" s="294" t="b">
        <f>IF('Hoja De Calculo'!BF13&gt;='Hoja De Calculo'!BE13,IF(BE$18=100,($AD$21*BE$18*$B$2)-SUM($I50:BD50),IF(BE$18&gt;BD$19,((BE$18-BD$19+1)*$B$2*$AD$21),IF(BE$18&gt;=BD$19,$AD$21*$B$2))),0)</f>
        <v>0</v>
      </c>
      <c r="BF50" s="294" t="b">
        <f>IF('Hoja De Calculo'!BG13&gt;='Hoja De Calculo'!BF13,IF(BF$18=100,($AD$21*BF$18*$B$2)-SUM($I50:BE50),IF(BF$18&gt;BE$19,((BF$18-BE$19+1)*$B$2*$AD$21),IF(BF$18&gt;=BE$19,$AD$21*$B$2))),0)</f>
        <v>0</v>
      </c>
      <c r="BG50" s="294" t="b">
        <f>IF('Hoja De Calculo'!BH13&gt;='Hoja De Calculo'!BG13,IF(BG$18=100,($AD$21*BG$18*$B$2)-SUM($I50:BF50),IF(BG$18&gt;BF$19,((BG$18-BF$19+1)*$B$2*$AD$21),IF(BG$18&gt;=BF$19,$AD$21*$B$2))),0)</f>
        <v>0</v>
      </c>
      <c r="BH50" s="294" t="b">
        <f>IF('Hoja De Calculo'!BI13&gt;='Hoja De Calculo'!BH13,IF(BH$18=100,($AD$21*BH$18*$B$2)-SUM($I50:BG50),IF(BH$18&gt;BG$19,((BH$18-BG$19+1)*$B$2*$AD$21),IF(BH$18&gt;=BG$19,$AD$21*$B$2))),0)</f>
        <v>0</v>
      </c>
      <c r="BI50" s="294" t="b">
        <f>IF('Hoja De Calculo'!BJ13&gt;='Hoja De Calculo'!BI13,IF(BI$18=100,($AD$21*BI$18*$B$2)-SUM($I50:BH50),IF(BI$18&gt;BH$19,((BI$18-BH$19+1)*$B$2*$AD$21),IF(BI$18&gt;=BH$19,$AD$21*$B$2))),0)</f>
        <v>0</v>
      </c>
      <c r="BJ50" s="294" t="b">
        <f>IF('Hoja De Calculo'!BK13&gt;='Hoja De Calculo'!BJ13,IF(BJ$18=100,($AD$21*BJ$18*$B$2)-SUM($I50:BI50),IF(BJ$18&gt;BI$19,((BJ$18-BI$19+1)*$B$2*$AD$21),IF(BJ$18&gt;=BI$19,$AD$21*$B$2))),0)</f>
        <v>0</v>
      </c>
      <c r="BK50" s="294" t="b">
        <f>IF('Hoja De Calculo'!BL13&gt;='Hoja De Calculo'!BK13,IF(BK$18=100,($AD$21*BK$18*$B$2)-SUM($I50:BJ50),IF(BK$18&gt;BJ$19,((BK$18-BJ$19+1)*$B$2*$AD$21),IF(BK$18&gt;=BJ$19,$AD$21*$B$2))),0)</f>
        <v>0</v>
      </c>
      <c r="BL50" s="294" t="b">
        <f>IF('Hoja De Calculo'!BM13&gt;='Hoja De Calculo'!BL13,IF(BL$18=100,($AD$21*BL$18*$B$2)-SUM($I50:BK50),IF(BL$18&gt;BK$19,((BL$18-BK$19+1)*$B$2*$AD$21),IF(BL$18&gt;=BK$19,$AD$21*$B$2))),0)</f>
        <v>0</v>
      </c>
      <c r="BM50" s="294" t="b">
        <f>IF('Hoja De Calculo'!BN13&gt;='Hoja De Calculo'!BM13,IF(BM$18=100,($AD$21*BM$18*$B$2)-SUM($I50:BL50),IF(BM$18&gt;BL$19,((BM$18-BL$19+1)*$B$2*$AD$21),IF(BM$18&gt;=BL$19,$AD$21*$B$2))),0)</f>
        <v>0</v>
      </c>
      <c r="BN50" s="294" t="b">
        <f>IF('Hoja De Calculo'!BO13&gt;='Hoja De Calculo'!BN13,IF(BN$18=100,($AD$21*BN$18*$B$2)-SUM($I50:BM50),IF(BN$18&gt;BM$19,((BN$18-BM$19+1)*$B$2*$AD$21),IF(BN$18&gt;=BM$19,$AD$21*$B$2))),0)</f>
        <v>0</v>
      </c>
      <c r="BO50" s="294" t="b">
        <f>IF('Hoja De Calculo'!BP13&gt;='Hoja De Calculo'!BO13,IF(BO$18=100,($AD$21*BO$18*$B$2)-SUM($I50:BN50),IF(BO$18&gt;BN$19,((BO$18-BN$19+1)*$B$2*$AD$21),IF(BO$18&gt;=BN$19,$AD$21*$B$2))),0)</f>
        <v>0</v>
      </c>
      <c r="BP50" s="294" t="b">
        <f>IF('Hoja De Calculo'!BQ13&gt;='Hoja De Calculo'!BP13,IF(BP$18=100,($AD$21*BP$18*$B$2)-SUM($I50:BO50),IF(BP$18&gt;BO$19,((BP$18-BO$19+1)*$B$2*$AD$21),IF(BP$18&gt;=BO$19,$AD$21*$B$2))),0)</f>
        <v>0</v>
      </c>
      <c r="BQ50" s="294" t="b">
        <f>IF('Hoja De Calculo'!BR13&gt;='Hoja De Calculo'!BQ13,IF(BQ$18=100,($AD$21*BQ$18*$B$2)-SUM($I50:BP50),IF(BQ$18&gt;BP$19,((BQ$18-BP$19+1)*$B$2*$AD$21),IF(BQ$18&gt;=BP$19,$AD$21*$B$2))),0)</f>
        <v>0</v>
      </c>
      <c r="BR50" s="294" t="b">
        <f>IF('Hoja De Calculo'!BS13&gt;='Hoja De Calculo'!BR13,IF(BR$18=100,($AD$21*BR$18*$B$2)-SUM($I50:BQ50),IF(BR$18&gt;BQ$19,((BR$18-BQ$19+1)*$B$2*$AD$21),IF(BR$18&gt;=BQ$19,$AD$21*$B$2))),0)</f>
        <v>0</v>
      </c>
      <c r="BS50" s="294" t="b">
        <f>IF('Hoja De Calculo'!BT13&gt;='Hoja De Calculo'!BS13,IF(BS$18=100,($AD$21*BS$18*$B$2)-SUM($I50:BR50),IF(BS$18&gt;BR$19,((BS$18-BR$19+1)*$B$2*$AD$21),IF(BS$18&gt;=BR$19,$AD$21*$B$2))),0)</f>
        <v>0</v>
      </c>
      <c r="BT50" s="294" t="b">
        <f>IF('Hoja De Calculo'!BU13&gt;='Hoja De Calculo'!BT13,IF(BT$18=100,($AD$21*BT$18*$B$2)-SUM($I50:BS50),IF(BT$18&gt;BS$19,((BT$18-BS$19+1)*$B$2*$AD$21),IF(BT$18&gt;=BS$19,$AD$21*$B$2))),0)</f>
        <v>0</v>
      </c>
      <c r="BU50" s="294" t="b">
        <f>IF('Hoja De Calculo'!BV13&gt;='Hoja De Calculo'!BU13,IF(BU$18=100,($AD$21*BU$18*$B$2)-SUM($I50:BT50),IF(BU$18&gt;BT$19,((BU$18-BT$19+1)*$B$2*$AD$21),IF(BU$18&gt;=BT$19,$AD$21*$B$2))),0)</f>
        <v>0</v>
      </c>
      <c r="BV50" s="294" t="b">
        <f>IF('Hoja De Calculo'!BW13&gt;='Hoja De Calculo'!BV13,IF(BV$18=100,($AD$21*BV$18*$B$2)-SUM($I50:BU50),IF(BV$18&gt;BU$19,((BV$18-BU$19+1)*$B$2*$AD$21),IF(BV$18&gt;=BU$19,$AD$21*$B$2))),0)</f>
        <v>0</v>
      </c>
      <c r="BW50" s="294" t="b">
        <f>IF('Hoja De Calculo'!BX13&gt;='Hoja De Calculo'!BW13,IF(BW$18=100,($AD$21*BW$18*$B$2)-SUM($I50:BV50),IF(BW$18&gt;BV$19,((BW$18-BV$19+1)*$B$2*$AD$21),IF(BW$18&gt;=BV$19,$AD$21*$B$2))),0)</f>
        <v>0</v>
      </c>
      <c r="BX50" s="294" t="b">
        <f>IF('Hoja De Calculo'!BY13&gt;='Hoja De Calculo'!BX13,IF(BX$18=100,($AD$21*BX$18*$B$2)-SUM($I50:BW50),IF(BX$18&gt;BW$19,((BX$18-BW$19+1)*$B$2*$AD$21),IF(BX$18&gt;=BW$19,$AD$21*$B$2))),0)</f>
        <v>0</v>
      </c>
      <c r="BY50" s="294" t="b">
        <f>IF('Hoja De Calculo'!BZ13&gt;='Hoja De Calculo'!BY13,IF(BY$18=100,($AD$21*BY$18*$B$2)-SUM($I50:BX50),IF(BY$18&gt;BX$19,((BY$18-BX$19+1)*$B$2*$AD$21),IF(BY$18&gt;=BX$19,$AD$21*$B$2))),0)</f>
        <v>0</v>
      </c>
      <c r="BZ50" s="294" t="b">
        <f>IF('Hoja De Calculo'!CA13&gt;='Hoja De Calculo'!BZ13,IF(BZ$18=100,($AD$21*BZ$18*$B$2)-SUM($I50:BY50),IF(BZ$18&gt;BY$19,((BZ$18-BY$19+1)*$B$2*$AD$21),IF(BZ$18&gt;=BY$19,$AD$21*$B$2))),0)</f>
        <v>0</v>
      </c>
      <c r="CA50" s="294" t="b">
        <f>IF('Hoja De Calculo'!CB13&gt;='Hoja De Calculo'!CA13,IF(CA$18=100,($AD$21*CA$18*$B$2)-SUM($I50:BZ50),IF(CA$18&gt;BZ$19,((CA$18-BZ$19+1)*$B$2*$AD$21),IF(CA$18&gt;=BZ$19,$AD$21*$B$2))),0)</f>
        <v>0</v>
      </c>
      <c r="CB50" s="294" t="b">
        <f>IF('Hoja De Calculo'!CC13&gt;='Hoja De Calculo'!CB13,IF(CB$18=100,($AD$21*CB$18*$B$2)-SUM($I50:CA50),IF(CB$18&gt;CA$19,((CB$18-CA$19+1)*$B$2*$AD$21),IF(CB$18&gt;=CA$19,$AD$21*$B$2))),0)</f>
        <v>0</v>
      </c>
      <c r="CC50" s="294" t="b">
        <f>IF('Hoja De Calculo'!CD13&gt;='Hoja De Calculo'!CC13,IF(CC$18=100,($AD$21*CC$18*$B$2)-SUM($I50:CB50),IF(CC$18&gt;CB$19,((CC$18-CB$19+1)*$B$2*$AD$21),IF(CC$18&gt;=CB$19,$AD$21*$B$2))),0)</f>
        <v>0</v>
      </c>
      <c r="CD50" s="294" t="b">
        <f>IF('Hoja De Calculo'!CE13&gt;='Hoja De Calculo'!CD13,IF(CD$18=100,($AD$21*CD$18*$B$2)-SUM($I50:CC50),IF(CD$18&gt;CC$19,((CD$18-CC$19+1)*$B$2*$AD$21),IF(CD$18&gt;=CC$19,$AD$21*$B$2))),0)</f>
        <v>0</v>
      </c>
      <c r="CE50" s="294" t="b">
        <f>IF('Hoja De Calculo'!CF13&gt;='Hoja De Calculo'!CE13,IF(CE$18=100,($AD$21*CE$18*$B$2)-SUM($I50:CD50),IF(CE$18&gt;CD$19,((CE$18-CD$19+1)*$B$2*$AD$21),IF(CE$18&gt;=CD$19,$AD$21*$B$2))),0)</f>
        <v>0</v>
      </c>
      <c r="CF50" s="294" t="b">
        <f>IF('Hoja De Calculo'!CG13&gt;='Hoja De Calculo'!CF13,IF(CF$18=100,($AD$21*CF$18*$B$2)-SUM($I50:CE50),IF(CF$18&gt;CE$19,((CF$18-CE$19+1)*$B$2*$AD$21),IF(CF$18&gt;=CE$19,$AD$21*$B$2))),0)</f>
        <v>0</v>
      </c>
      <c r="CG50" s="294" t="b">
        <f>IF('Hoja De Calculo'!CH13&gt;='Hoja De Calculo'!CG13,IF(CG$18=100,($AD$21*CG$18*$B$2)-SUM($I50:CF50),IF(CG$18&gt;CF$19,((CG$18-CF$19+1)*$B$2*$AD$21),IF(CG$18&gt;=CF$19,$AD$21*$B$2))),0)</f>
        <v>0</v>
      </c>
      <c r="CH50" s="294" t="b">
        <f>IF('Hoja De Calculo'!CI13&gt;='Hoja De Calculo'!CH13,IF(CH$18=100,($AD$21*CH$18*$B$2)-SUM($I50:CG50),IF(CH$18&gt;CG$19,((CH$18-CG$19+1)*$B$2*$AD$21),IF(CH$18&gt;=CG$19,$AD$21*$B$2))),0)</f>
        <v>0</v>
      </c>
      <c r="CI50" s="294" t="b">
        <f>IF('Hoja De Calculo'!CJ13&gt;='Hoja De Calculo'!CI13,IF(CI$18=100,($AD$21*CI$18*$B$2)-SUM($I50:CH50),IF(CI$18&gt;CH$19,((CI$18-CH$19+1)*$B$2*$AD$21),IF(CI$18&gt;=CH$19,$AD$21*$B$2))),0)</f>
        <v>0</v>
      </c>
      <c r="CJ50" s="294" t="b">
        <f>IF('Hoja De Calculo'!CK13&gt;='Hoja De Calculo'!CJ13,IF(CJ$18=100,($AD$21*CJ$18*$B$2)-SUM($I50:CI50),IF(CJ$18&gt;CI$19,((CJ$18-CI$19+1)*$B$2*$AD$21),IF(CJ$18&gt;=CI$19,$AD$21*$B$2))),0)</f>
        <v>0</v>
      </c>
      <c r="CK50" s="294" t="b">
        <f>IF('Hoja De Calculo'!CL13&gt;='Hoja De Calculo'!CK13,IF(CK$18=100,($AD$21*CK$18*$B$2)-SUM($I50:CJ50),IF(CK$18&gt;CJ$19,((CK$18-CJ$19+1)*$B$2*$AD$21),IF(CK$18&gt;=CJ$19,$AD$21*$B$2))),0)</f>
        <v>0</v>
      </c>
      <c r="CL50" s="294" t="b">
        <f>IF('Hoja De Calculo'!CM13&gt;='Hoja De Calculo'!CL13,IF(CL$18=100,($AD$21*CL$18*$B$2)-SUM($I50:CK50),IF(CL$18&gt;CK$19,((CL$18-CK$19+1)*$B$2*$AD$21),IF(CL$18&gt;=CK$19,$AD$21*$B$2))),0)</f>
        <v>0</v>
      </c>
      <c r="CM50" s="294" t="b">
        <f>IF('Hoja De Calculo'!CN13&gt;='Hoja De Calculo'!CM13,IF(CM$18=100,($AD$21*CM$18*$B$2)-SUM($I50:CL50),IF(CM$18&gt;CL$19,((CM$18-CL$19+1)*$B$2*$AD$21),IF(CM$18&gt;=CL$19,$AD$21*$B$2))),0)</f>
        <v>0</v>
      </c>
      <c r="CN50" s="294" t="b">
        <f>IF('Hoja De Calculo'!CO13&gt;='Hoja De Calculo'!CN13,IF(CN$18=100,($AD$21*CN$18*$B$2)-SUM($I50:CM50),IF(CN$18&gt;CM$19,((CN$18-CM$19+1)*$B$2*$AD$21),IF(CN$18&gt;=CM$19,$AD$21*$B$2))),0)</f>
        <v>0</v>
      </c>
      <c r="CO50" s="294" t="b">
        <f>IF('Hoja De Calculo'!CP13&gt;='Hoja De Calculo'!CO13,IF(CO$18=100,($AD$21*CO$18*$B$2)-SUM($I50:CN50),IF(CO$18&gt;CN$19,((CO$18-CN$19+1)*$B$2*$AD$21),IF(CO$18&gt;=CN$19,$AD$21*$B$2))),0)</f>
        <v>0</v>
      </c>
      <c r="CP50" s="294" t="b">
        <f>IF('Hoja De Calculo'!CQ13&gt;='Hoja De Calculo'!CP13,IF(CP$18=100,($AD$21*CP$18*$B$2)-SUM($I50:CO50),IF(CP$18&gt;CO$19,((CP$18-CO$19+1)*$B$2*$AD$21),IF(CP$18&gt;=CO$19,$AD$21*$B$2))),0)</f>
        <v>0</v>
      </c>
      <c r="CQ50" s="294" t="b">
        <f>IF('Hoja De Calculo'!CR13&gt;='Hoja De Calculo'!CQ13,IF(CQ$18=100,($AD$21*CQ$18*$B$2)-SUM($I50:CP50),IF(CQ$18&gt;CP$19,((CQ$18-CP$19+1)*$B$2*$AD$21),IF(CQ$18&gt;=CP$19,$AD$21*$B$2))),0)</f>
        <v>0</v>
      </c>
      <c r="CR50" s="294" t="b">
        <f>IF('Hoja De Calculo'!CS13&gt;='Hoja De Calculo'!CR13,IF(CR$18=100,($AD$21*CR$18*$B$2)-SUM($I50:CQ50),IF(CR$18&gt;CQ$19,((CR$18-CQ$19+1)*$B$2*$AD$21),IF(CR$18&gt;=CQ$19,$AD$21*$B$2))),0)</f>
        <v>0</v>
      </c>
      <c r="CS50" s="294" t="b">
        <f>IF('Hoja De Calculo'!CT13&gt;='Hoja De Calculo'!CS13,IF(CS$18=100,($AD$21*CS$18*$B$2)-SUM($I50:CR50),IF(CS$18&gt;CR$19,((CS$18-CR$19+1)*$B$2*$AD$21),IF(CS$18&gt;=CR$19,$AD$21*$B$2))),0)</f>
        <v>0</v>
      </c>
      <c r="CT50" s="294" t="b">
        <f>IF('Hoja De Calculo'!CU13&gt;='Hoja De Calculo'!CT13,IF(CT$18=100,($AD$21*CT$18*$B$2)-SUM($I50:CS50),IF(CT$18&gt;CS$19,((CT$18-CS$19+1)*$B$2*$AD$21),IF(CT$18&gt;=CS$19,$AD$21*$B$2))),0)</f>
        <v>0</v>
      </c>
      <c r="CU50" s="294" t="b">
        <f>IF('Hoja De Calculo'!CV13&gt;='Hoja De Calculo'!CU13,IF(CU$18=100,($AD$21*CU$18*$B$2)-SUM($I50:CT50),IF(CU$18&gt;CT$19,((CU$18-CT$19+1)*$B$2*$AD$21),IF(CU$18&gt;=CT$19,$AD$21*$B$2))),0)</f>
        <v>0</v>
      </c>
      <c r="CV50" s="294" t="b">
        <f>IF('Hoja De Calculo'!CW13&gt;='Hoja De Calculo'!CV13,IF(CV$18=100,($AD$21*CV$18*$B$2)-SUM($I50:CU50),IF(CV$18&gt;CU$19,((CV$18-CU$19+1)*$B$2*$AD$21),IF(CV$18&gt;=CU$19,$AD$21*$B$2))),0)</f>
        <v>0</v>
      </c>
      <c r="CW50" s="294" t="b">
        <f>IF('Hoja De Calculo'!CX13&gt;='Hoja De Calculo'!CW13,IF(CW$18=100,($AD$21*CW$18*$B$2)-SUM($I50:CV50),IF(CW$18&gt;CV$19,((CW$18-CV$19+1)*$B$2*$AD$21),IF(CW$18&gt;=CV$19,$AD$21*$B$2))),0)</f>
        <v>0</v>
      </c>
    </row>
    <row r="51" spans="1:101" x14ac:dyDescent="0.3">
      <c r="A51" t="s">
        <v>188</v>
      </c>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67"/>
      <c r="AA51" s="274"/>
      <c r="AB51" s="274"/>
      <c r="AC51" s="274"/>
      <c r="AD51" s="274"/>
      <c r="AE51" s="281">
        <f>(AE$21*$B$2*(AE$19+(IF(AE$19=100,0,1))))</f>
        <v>0</v>
      </c>
      <c r="AF51" s="294" t="b">
        <f>IF('Hoja De Calculo'!AG13&gt;='Hoja De Calculo'!AF13,IF(AF$18=100,($AE$21*AF$18*$B$2)-SUM($I51:AE51),IF(AF$18&gt;AE$19,((AF$18-AE$19+1)*$B$2*$AE$21),IF(AF$18&gt;=AE$19,$AE$21*$B$2))),0)</f>
        <v>0</v>
      </c>
      <c r="AG51" s="294" t="b">
        <f>IF('Hoja De Calculo'!AH13&gt;='Hoja De Calculo'!AG13,IF(AG$18=100,($AE$21*AG$18*$B$2)-SUM($I51:AF51),IF(AG$18&gt;AF$19,((AG$18-AF$19+1)*$B$2*$AE$21),IF(AG$18&gt;=AF$19,$AE$21*$B$2))),0)</f>
        <v>0</v>
      </c>
      <c r="AH51" s="294" t="b">
        <f>IF('Hoja De Calculo'!AI13&gt;='Hoja De Calculo'!AH13,IF(AH$18=100,($AE$21*AH$18*$B$2)-SUM($I51:AG51),IF(AH$18&gt;AG$19,((AH$18-AG$19+1)*$B$2*$AE$21),IF(AH$18&gt;=AG$19,$AE$21*$B$2))),0)</f>
        <v>0</v>
      </c>
      <c r="AI51" s="294" t="b">
        <f>IF('Hoja De Calculo'!AJ13&gt;='Hoja De Calculo'!AI13,IF(AI$18=100,($AE$21*AI$18*$B$2)-SUM($I51:AH51),IF(AI$18&gt;AH$19,((AI$18-AH$19+1)*$B$2*$AE$21),IF(AI$18&gt;=AH$19,$AE$21*$B$2))),0)</f>
        <v>0</v>
      </c>
      <c r="AJ51" s="294" t="b">
        <f>IF('Hoja De Calculo'!AK13&gt;='Hoja De Calculo'!AJ13,IF(AJ$18=100,($AE$21*AJ$18*$B$2)-SUM($I51:AI51),IF(AJ$18&gt;AI$19,((AJ$18-AI$19+1)*$B$2*$AE$21),IF(AJ$18&gt;=AI$19,$AE$21*$B$2))),0)</f>
        <v>0</v>
      </c>
      <c r="AK51" s="294" t="b">
        <f>IF('Hoja De Calculo'!AL13&gt;='Hoja De Calculo'!AK13,IF(AK$18=100,($AE$21*AK$18*$B$2)-SUM($I51:AJ51),IF(AK$18&gt;AJ$19,((AK$18-AJ$19+1)*$B$2*$AE$21),IF(AK$18&gt;=AJ$19,$AE$21*$B$2))),0)</f>
        <v>0</v>
      </c>
      <c r="AL51" s="294" t="b">
        <f>IF('Hoja De Calculo'!AM13&gt;='Hoja De Calculo'!AL13,IF(AL$18=100,($AE$21*AL$18*$B$2)-SUM($I51:AK51),IF(AL$18&gt;AK$19,((AL$18-AK$19+1)*$B$2*$AE$21),IF(AL$18&gt;=AK$19,$AE$21*$B$2))),0)</f>
        <v>0</v>
      </c>
      <c r="AM51" s="294" t="b">
        <f>IF('Hoja De Calculo'!AN13&gt;='Hoja De Calculo'!AM13,IF(AM$18=100,($AE$21*AM$18*$B$2)-SUM($I51:AL51),IF(AM$18&gt;AL$19,((AM$18-AL$19+1)*$B$2*$AE$21),IF(AM$18&gt;=AL$19,$AE$21*$B$2))),0)</f>
        <v>0</v>
      </c>
      <c r="AN51" s="294" t="b">
        <f>IF('Hoja De Calculo'!AO13&gt;='Hoja De Calculo'!AN13,IF(AN$18=100,($AE$21*AN$18*$B$2)-SUM($I51:AM51),IF(AN$18&gt;AM$19,((AN$18-AM$19+1)*$B$2*$AE$21),IF(AN$18&gt;=AM$19,$AE$21*$B$2))),0)</f>
        <v>0</v>
      </c>
      <c r="AO51" s="294" t="b">
        <f>IF('Hoja De Calculo'!AP13&gt;='Hoja De Calculo'!AO13,IF(AO$18=100,($AE$21*AO$18*$B$2)-SUM($I51:AN51),IF(AO$18&gt;AN$19,((AO$18-AN$19+1)*$B$2*$AE$21),IF(AO$18&gt;=AN$19,$AE$21*$B$2))),0)</f>
        <v>0</v>
      </c>
      <c r="AP51" s="294" t="b">
        <f>IF('Hoja De Calculo'!AQ13&gt;='Hoja De Calculo'!AP13,IF(AP$18=100,($AE$21*AP$18*$B$2)-SUM($I51:AO51),IF(AP$18&gt;AO$19,((AP$18-AO$19+1)*$B$2*$AE$21),IF(AP$18&gt;=AO$19,$AE$21*$B$2))),0)</f>
        <v>0</v>
      </c>
      <c r="AQ51" s="294" t="b">
        <f>IF('Hoja De Calculo'!AR13&gt;='Hoja De Calculo'!AQ13,IF(AQ$18=100,($AE$21*AQ$18*$B$2)-SUM($I51:AP51),IF(AQ$18&gt;AP$19,((AQ$18-AP$19+1)*$B$2*$AE$21),IF(AQ$18&gt;=AP$19,$AE$21*$B$2))),0)</f>
        <v>0</v>
      </c>
      <c r="AR51" s="294" t="b">
        <f>IF('Hoja De Calculo'!AS13&gt;='Hoja De Calculo'!AR13,IF(AR$18=100,($AE$21*AR$18*$B$2)-SUM($I51:AQ51),IF(AR$18&gt;AQ$19,((AR$18-AQ$19+1)*$B$2*$AE$21),IF(AR$18&gt;=AQ$19,$AE$21*$B$2))),0)</f>
        <v>0</v>
      </c>
      <c r="AS51" s="294" t="b">
        <f>IF('Hoja De Calculo'!AT13&gt;='Hoja De Calculo'!AS13,IF(AS$18=100,($AE$21*AS$18*$B$2)-SUM($I51:AR51),IF(AS$18&gt;AR$19,((AS$18-AR$19+1)*$B$2*$AE$21),IF(AS$18&gt;=AR$19,$AE$21*$B$2))),0)</f>
        <v>0</v>
      </c>
      <c r="AT51" s="294" t="b">
        <f>IF('Hoja De Calculo'!AU13&gt;='Hoja De Calculo'!AT13,IF(AT$18=100,($AE$21*AT$18*$B$2)-SUM($I51:AS51),IF(AT$18&gt;AS$19,((AT$18-AS$19+1)*$B$2*$AE$21),IF(AT$18&gt;=AS$19,$AE$21*$B$2))),0)</f>
        <v>0</v>
      </c>
      <c r="AU51" s="294" t="b">
        <f>IF('Hoja De Calculo'!AV13&gt;='Hoja De Calculo'!AU13,IF(AU$18=100,($AE$21*AU$18*$B$2)-SUM($I51:AT51),IF(AU$18&gt;AT$19,((AU$18-AT$19+1)*$B$2*$AE$21),IF(AU$18&gt;=AT$19,$AE$21*$B$2))),0)</f>
        <v>0</v>
      </c>
      <c r="AV51" s="294" t="b">
        <f>IF('Hoja De Calculo'!AW13&gt;='Hoja De Calculo'!AV13,IF(AV$18=100,($AE$21*AV$18*$B$2)-SUM($I51:AU51),IF(AV$18&gt;AU$19,((AV$18-AU$19+1)*$B$2*$AE$21),IF(AV$18&gt;=AU$19,$AE$21*$B$2))),0)</f>
        <v>0</v>
      </c>
      <c r="AW51" s="294" t="b">
        <f>IF('Hoja De Calculo'!AX13&gt;='Hoja De Calculo'!AW13,IF(AW$18=100,($AE$21*AW$18*$B$2)-SUM($I51:AV51),IF(AW$18&gt;AV$19,((AW$18-AV$19+1)*$B$2*$AE$21),IF(AW$18&gt;=AV$19,$AE$21*$B$2))),0)</f>
        <v>0</v>
      </c>
      <c r="AX51" s="294" t="b">
        <f>IF('Hoja De Calculo'!AY13&gt;='Hoja De Calculo'!AX13,IF(AX$18=100,($AE$21*AX$18*$B$2)-SUM($I51:AW51),IF(AX$18&gt;AW$19,((AX$18-AW$19+1)*$B$2*$AE$21),IF(AX$18&gt;=AW$19,$AE$21*$B$2))),0)</f>
        <v>0</v>
      </c>
      <c r="AY51" s="294" t="b">
        <f>IF('Hoja De Calculo'!AZ13&gt;='Hoja De Calculo'!AY13,IF(AY$18=100,($AE$21*AY$18*$B$2)-SUM($I51:AX51),IF(AY$18&gt;AX$19,((AY$18-AX$19+1)*$B$2*$AE$21),IF(AY$18&gt;=AX$19,$AE$21*$B$2))),0)</f>
        <v>0</v>
      </c>
      <c r="AZ51" s="294" t="b">
        <f>IF('Hoja De Calculo'!BA13&gt;='Hoja De Calculo'!AZ13,IF(AZ$18=100,($AE$21*AZ$18*$B$2)-SUM($I51:AY51),IF(AZ$18&gt;AY$19,((AZ$18-AY$19+1)*$B$2*$AE$21),IF(AZ$18&gt;=AY$19,$AE$21*$B$2))),0)</f>
        <v>0</v>
      </c>
      <c r="BA51" s="294" t="b">
        <f>IF('Hoja De Calculo'!BB13&gt;='Hoja De Calculo'!BA13,IF(BA$18=100,($AE$21*BA$18*$B$2)-SUM($I51:AZ51),IF(BA$18&gt;AZ$19,((BA$18-AZ$19+1)*$B$2*$AE$21),IF(BA$18&gt;=AZ$19,$AE$21*$B$2))),0)</f>
        <v>0</v>
      </c>
      <c r="BB51" s="294" t="b">
        <f>IF('Hoja De Calculo'!BC13&gt;='Hoja De Calculo'!BB13,IF(BB$18=100,($AE$21*BB$18*$B$2)-SUM($I51:BA51),IF(BB$18&gt;BA$19,((BB$18-BA$19+1)*$B$2*$AE$21),IF(BB$18&gt;=BA$19,$AE$21*$B$2))),0)</f>
        <v>0</v>
      </c>
      <c r="BC51" s="294" t="b">
        <f>IF('Hoja De Calculo'!BD13&gt;='Hoja De Calculo'!BC13,IF(BC$18=100,($AE$21*BC$18*$B$2)-SUM($I51:BB51),IF(BC$18&gt;BB$19,((BC$18-BB$19+1)*$B$2*$AE$21),IF(BC$18&gt;=BB$19,$AE$21*$B$2))),0)</f>
        <v>0</v>
      </c>
      <c r="BD51" s="294" t="b">
        <f>IF('Hoja De Calculo'!BE13&gt;='Hoja De Calculo'!BD13,IF(BD$18=100,($AE$21*BD$18*$B$2)-SUM($I51:BC51),IF(BD$18&gt;BC$19,((BD$18-BC$19+1)*$B$2*$AE$21),IF(BD$18&gt;=BC$19,$AE$21*$B$2))),0)</f>
        <v>0</v>
      </c>
      <c r="BE51" s="294" t="b">
        <f>IF('Hoja De Calculo'!BF13&gt;='Hoja De Calculo'!BE13,IF(BE$18=100,($AE$21*BE$18*$B$2)-SUM($I51:BD51),IF(BE$18&gt;BD$19,((BE$18-BD$19+1)*$B$2*$AE$21),IF(BE$18&gt;=BD$19,$AE$21*$B$2))),0)</f>
        <v>0</v>
      </c>
      <c r="BF51" s="294" t="b">
        <f>IF('Hoja De Calculo'!BG13&gt;='Hoja De Calculo'!BF13,IF(BF$18=100,($AE$21*BF$18*$B$2)-SUM($I51:BE51),IF(BF$18&gt;BE$19,((BF$18-BE$19+1)*$B$2*$AE$21),IF(BF$18&gt;=BE$19,$AE$21*$B$2))),0)</f>
        <v>0</v>
      </c>
      <c r="BG51" s="294" t="b">
        <f>IF('Hoja De Calculo'!BH13&gt;='Hoja De Calculo'!BG13,IF(BG$18=100,($AE$21*BG$18*$B$2)-SUM($I51:BF51),IF(BG$18&gt;BF$19,((BG$18-BF$19+1)*$B$2*$AE$21),IF(BG$18&gt;=BF$19,$AE$21*$B$2))),0)</f>
        <v>0</v>
      </c>
      <c r="BH51" s="294" t="b">
        <f>IF('Hoja De Calculo'!BI13&gt;='Hoja De Calculo'!BH13,IF(BH$18=100,($AE$21*BH$18*$B$2)-SUM($I51:BG51),IF(BH$18&gt;BG$19,((BH$18-BG$19+1)*$B$2*$AE$21),IF(BH$18&gt;=BG$19,$AE$21*$B$2))),0)</f>
        <v>0</v>
      </c>
      <c r="BI51" s="294" t="b">
        <f>IF('Hoja De Calculo'!BJ13&gt;='Hoja De Calculo'!BI13,IF(BI$18=100,($AE$21*BI$18*$B$2)-SUM($I51:BH51),IF(BI$18&gt;BH$19,((BI$18-BH$19+1)*$B$2*$AE$21),IF(BI$18&gt;=BH$19,$AE$21*$B$2))),0)</f>
        <v>0</v>
      </c>
      <c r="BJ51" s="294" t="b">
        <f>IF('Hoja De Calculo'!BK13&gt;='Hoja De Calculo'!BJ13,IF(BJ$18=100,($AE$21*BJ$18*$B$2)-SUM($I51:BI51),IF(BJ$18&gt;BI$19,((BJ$18-BI$19+1)*$B$2*$AE$21),IF(BJ$18&gt;=BI$19,$AE$21*$B$2))),0)</f>
        <v>0</v>
      </c>
      <c r="BK51" s="294" t="b">
        <f>IF('Hoja De Calculo'!BL13&gt;='Hoja De Calculo'!BK13,IF(BK$18=100,($AE$21*BK$18*$B$2)-SUM($I51:BJ51),IF(BK$18&gt;BJ$19,((BK$18-BJ$19+1)*$B$2*$AE$21),IF(BK$18&gt;=BJ$19,$AE$21*$B$2))),0)</f>
        <v>0</v>
      </c>
      <c r="BL51" s="294" t="b">
        <f>IF('Hoja De Calculo'!BM13&gt;='Hoja De Calculo'!BL13,IF(BL$18=100,($AE$21*BL$18*$B$2)-SUM($I51:BK51),IF(BL$18&gt;BK$19,((BL$18-BK$19+1)*$B$2*$AE$21),IF(BL$18&gt;=BK$19,$AE$21*$B$2))),0)</f>
        <v>0</v>
      </c>
      <c r="BM51" s="294" t="b">
        <f>IF('Hoja De Calculo'!BN13&gt;='Hoja De Calculo'!BM13,IF(BM$18=100,($AE$21*BM$18*$B$2)-SUM($I51:BL51),IF(BM$18&gt;BL$19,((BM$18-BL$19+1)*$B$2*$AE$21),IF(BM$18&gt;=BL$19,$AE$21*$B$2))),0)</f>
        <v>0</v>
      </c>
      <c r="BN51" s="294" t="b">
        <f>IF('Hoja De Calculo'!BO13&gt;='Hoja De Calculo'!BN13,IF(BN$18=100,($AE$21*BN$18*$B$2)-SUM($I51:BM51),IF(BN$18&gt;BM$19,((BN$18-BM$19+1)*$B$2*$AE$21),IF(BN$18&gt;=BM$19,$AE$21*$B$2))),0)</f>
        <v>0</v>
      </c>
      <c r="BO51" s="294" t="b">
        <f>IF('Hoja De Calculo'!BP13&gt;='Hoja De Calculo'!BO13,IF(BO$18=100,($AE$21*BO$18*$B$2)-SUM($I51:BN51),IF(BO$18&gt;BN$19,((BO$18-BN$19+1)*$B$2*$AE$21),IF(BO$18&gt;=BN$19,$AE$21*$B$2))),0)</f>
        <v>0</v>
      </c>
      <c r="BP51" s="294" t="b">
        <f>IF('Hoja De Calculo'!BQ13&gt;='Hoja De Calculo'!BP13,IF(BP$18=100,($AE$21*BP$18*$B$2)-SUM($I51:BO51),IF(BP$18&gt;BO$19,((BP$18-BO$19+1)*$B$2*$AE$21),IF(BP$18&gt;=BO$19,$AE$21*$B$2))),0)</f>
        <v>0</v>
      </c>
      <c r="BQ51" s="294" t="b">
        <f>IF('Hoja De Calculo'!BR13&gt;='Hoja De Calculo'!BQ13,IF(BQ$18=100,($AE$21*BQ$18*$B$2)-SUM($I51:BP51),IF(BQ$18&gt;BP$19,((BQ$18-BP$19+1)*$B$2*$AE$21),IF(BQ$18&gt;=BP$19,$AE$21*$B$2))),0)</f>
        <v>0</v>
      </c>
      <c r="BR51" s="294" t="b">
        <f>IF('Hoja De Calculo'!BS13&gt;='Hoja De Calculo'!BR13,IF(BR$18=100,($AE$21*BR$18*$B$2)-SUM($I51:BQ51),IF(BR$18&gt;BQ$19,((BR$18-BQ$19+1)*$B$2*$AE$21),IF(BR$18&gt;=BQ$19,$AE$21*$B$2))),0)</f>
        <v>0</v>
      </c>
      <c r="BS51" s="294" t="b">
        <f>IF('Hoja De Calculo'!BT13&gt;='Hoja De Calculo'!BS13,IF(BS$18=100,($AE$21*BS$18*$B$2)-SUM($I51:BR51),IF(BS$18&gt;BR$19,((BS$18-BR$19+1)*$B$2*$AE$21),IF(BS$18&gt;=BR$19,$AE$21*$B$2))),0)</f>
        <v>0</v>
      </c>
      <c r="BT51" s="294" t="b">
        <f>IF('Hoja De Calculo'!BU13&gt;='Hoja De Calculo'!BT13,IF(BT$18=100,($AE$21*BT$18*$B$2)-SUM($I51:BS51),IF(BT$18&gt;BS$19,((BT$18-BS$19+1)*$B$2*$AE$21),IF(BT$18&gt;=BS$19,$AE$21*$B$2))),0)</f>
        <v>0</v>
      </c>
      <c r="BU51" s="294" t="b">
        <f>IF('Hoja De Calculo'!BV13&gt;='Hoja De Calculo'!BU13,IF(BU$18=100,($AE$21*BU$18*$B$2)-SUM($I51:BT51),IF(BU$18&gt;BT$19,((BU$18-BT$19+1)*$B$2*$AE$21),IF(BU$18&gt;=BT$19,$AE$21*$B$2))),0)</f>
        <v>0</v>
      </c>
      <c r="BV51" s="294" t="b">
        <f>IF('Hoja De Calculo'!BW13&gt;='Hoja De Calculo'!BV13,IF(BV$18=100,($AE$21*BV$18*$B$2)-SUM($I51:BU51),IF(BV$18&gt;BU$19,((BV$18-BU$19+1)*$B$2*$AE$21),IF(BV$18&gt;=BU$19,$AE$21*$B$2))),0)</f>
        <v>0</v>
      </c>
      <c r="BW51" s="294" t="b">
        <f>IF('Hoja De Calculo'!BX13&gt;='Hoja De Calculo'!BW13,IF(BW$18=100,($AE$21*BW$18*$B$2)-SUM($I51:BV51),IF(BW$18&gt;BV$19,((BW$18-BV$19+1)*$B$2*$AE$21),IF(BW$18&gt;=BV$19,$AE$21*$B$2))),0)</f>
        <v>0</v>
      </c>
      <c r="BX51" s="294" t="b">
        <f>IF('Hoja De Calculo'!BY13&gt;='Hoja De Calculo'!BX13,IF(BX$18=100,($AE$21*BX$18*$B$2)-SUM($I51:BW51),IF(BX$18&gt;BW$19,((BX$18-BW$19+1)*$B$2*$AE$21),IF(BX$18&gt;=BW$19,$AE$21*$B$2))),0)</f>
        <v>0</v>
      </c>
      <c r="BY51" s="294" t="b">
        <f>IF('Hoja De Calculo'!BZ13&gt;='Hoja De Calculo'!BY13,IF(BY$18=100,($AE$21*BY$18*$B$2)-SUM($I51:BX51),IF(BY$18&gt;BX$19,((BY$18-BX$19+1)*$B$2*$AE$21),IF(BY$18&gt;=BX$19,$AE$21*$B$2))),0)</f>
        <v>0</v>
      </c>
      <c r="BZ51" s="294" t="b">
        <f>IF('Hoja De Calculo'!CA13&gt;='Hoja De Calculo'!BZ13,IF(BZ$18=100,($AE$21*BZ$18*$B$2)-SUM($I51:BY51),IF(BZ$18&gt;BY$19,((BZ$18-BY$19+1)*$B$2*$AE$21),IF(BZ$18&gt;=BY$19,$AE$21*$B$2))),0)</f>
        <v>0</v>
      </c>
      <c r="CA51" s="294" t="b">
        <f>IF('Hoja De Calculo'!CB13&gt;='Hoja De Calculo'!CA13,IF(CA$18=100,($AE$21*CA$18*$B$2)-SUM($I51:BZ51),IF(CA$18&gt;BZ$19,((CA$18-BZ$19+1)*$B$2*$AE$21),IF(CA$18&gt;=BZ$19,$AE$21*$B$2))),0)</f>
        <v>0</v>
      </c>
      <c r="CB51" s="294" t="b">
        <f>IF('Hoja De Calculo'!CC13&gt;='Hoja De Calculo'!CB13,IF(CB$18=100,($AE$21*CB$18*$B$2)-SUM($I51:CA51),IF(CB$18&gt;CA$19,((CB$18-CA$19+1)*$B$2*$AE$21),IF(CB$18&gt;=CA$19,$AE$21*$B$2))),0)</f>
        <v>0</v>
      </c>
      <c r="CC51" s="294" t="b">
        <f>IF('Hoja De Calculo'!CD13&gt;='Hoja De Calculo'!CC13,IF(CC$18=100,($AE$21*CC$18*$B$2)-SUM($I51:CB51),IF(CC$18&gt;CB$19,((CC$18-CB$19+1)*$B$2*$AE$21),IF(CC$18&gt;=CB$19,$AE$21*$B$2))),0)</f>
        <v>0</v>
      </c>
      <c r="CD51" s="294" t="b">
        <f>IF('Hoja De Calculo'!CE13&gt;='Hoja De Calculo'!CD13,IF(CD$18=100,($AE$21*CD$18*$B$2)-SUM($I51:CC51),IF(CD$18&gt;CC$19,((CD$18-CC$19+1)*$B$2*$AE$21),IF(CD$18&gt;=CC$19,$AE$21*$B$2))),0)</f>
        <v>0</v>
      </c>
      <c r="CE51" s="294" t="b">
        <f>IF('Hoja De Calculo'!CF13&gt;='Hoja De Calculo'!CE13,IF(CE$18=100,($AE$21*CE$18*$B$2)-SUM($I51:CD51),IF(CE$18&gt;CD$19,((CE$18-CD$19+1)*$B$2*$AE$21),IF(CE$18&gt;=CD$19,$AE$21*$B$2))),0)</f>
        <v>0</v>
      </c>
      <c r="CF51" s="294" t="b">
        <f>IF('Hoja De Calculo'!CG13&gt;='Hoja De Calculo'!CF13,IF(CF$18=100,($AE$21*CF$18*$B$2)-SUM($I51:CE51),IF(CF$18&gt;CE$19,((CF$18-CE$19+1)*$B$2*$AE$21),IF(CF$18&gt;=CE$19,$AE$21*$B$2))),0)</f>
        <v>0</v>
      </c>
      <c r="CG51" s="294" t="b">
        <f>IF('Hoja De Calculo'!CH13&gt;='Hoja De Calculo'!CG13,IF(CG$18=100,($AE$21*CG$18*$B$2)-SUM($I51:CF51),IF(CG$18&gt;CF$19,((CG$18-CF$19+1)*$B$2*$AE$21),IF(CG$18&gt;=CF$19,$AE$21*$B$2))),0)</f>
        <v>0</v>
      </c>
      <c r="CH51" s="294" t="b">
        <f>IF('Hoja De Calculo'!CI13&gt;='Hoja De Calculo'!CH13,IF(CH$18=100,($AE$21*CH$18*$B$2)-SUM($I51:CG51),IF(CH$18&gt;CG$19,((CH$18-CG$19+1)*$B$2*$AE$21),IF(CH$18&gt;=CG$19,$AE$21*$B$2))),0)</f>
        <v>0</v>
      </c>
      <c r="CI51" s="294" t="b">
        <f>IF('Hoja De Calculo'!CJ13&gt;='Hoja De Calculo'!CI13,IF(CI$18=100,($AE$21*CI$18*$B$2)-SUM($I51:CH51),IF(CI$18&gt;CH$19,((CI$18-CH$19+1)*$B$2*$AE$21),IF(CI$18&gt;=CH$19,$AE$21*$B$2))),0)</f>
        <v>0</v>
      </c>
      <c r="CJ51" s="294" t="b">
        <f>IF('Hoja De Calculo'!CK13&gt;='Hoja De Calculo'!CJ13,IF(CJ$18=100,($AE$21*CJ$18*$B$2)-SUM($I51:CI51),IF(CJ$18&gt;CI$19,((CJ$18-CI$19+1)*$B$2*$AE$21),IF(CJ$18&gt;=CI$19,$AE$21*$B$2))),0)</f>
        <v>0</v>
      </c>
      <c r="CK51" s="294" t="b">
        <f>IF('Hoja De Calculo'!CL13&gt;='Hoja De Calculo'!CK13,IF(CK$18=100,($AE$21*CK$18*$B$2)-SUM($I51:CJ51),IF(CK$18&gt;CJ$19,((CK$18-CJ$19+1)*$B$2*$AE$21),IF(CK$18&gt;=CJ$19,$AE$21*$B$2))),0)</f>
        <v>0</v>
      </c>
      <c r="CL51" s="294" t="b">
        <f>IF('Hoja De Calculo'!CM13&gt;='Hoja De Calculo'!CL13,IF(CL$18=100,($AE$21*CL$18*$B$2)-SUM($I51:CK51),IF(CL$18&gt;CK$19,((CL$18-CK$19+1)*$B$2*$AE$21),IF(CL$18&gt;=CK$19,$AE$21*$B$2))),0)</f>
        <v>0</v>
      </c>
      <c r="CM51" s="294" t="b">
        <f>IF('Hoja De Calculo'!CN13&gt;='Hoja De Calculo'!CM13,IF(CM$18=100,($AE$21*CM$18*$B$2)-SUM($I51:CL51),IF(CM$18&gt;CL$19,((CM$18-CL$19+1)*$B$2*$AE$21),IF(CM$18&gt;=CL$19,$AE$21*$B$2))),0)</f>
        <v>0</v>
      </c>
      <c r="CN51" s="294" t="b">
        <f>IF('Hoja De Calculo'!CO13&gt;='Hoja De Calculo'!CN13,IF(CN$18=100,($AE$21*CN$18*$B$2)-SUM($I51:CM51),IF(CN$18&gt;CM$19,((CN$18-CM$19+1)*$B$2*$AE$21),IF(CN$18&gt;=CM$19,$AE$21*$B$2))),0)</f>
        <v>0</v>
      </c>
      <c r="CO51" s="294" t="b">
        <f>IF('Hoja De Calculo'!CP13&gt;='Hoja De Calculo'!CO13,IF(CO$18=100,($AE$21*CO$18*$B$2)-SUM($I51:CN51),IF(CO$18&gt;CN$19,((CO$18-CN$19+1)*$B$2*$AE$21),IF(CO$18&gt;=CN$19,$AE$21*$B$2))),0)</f>
        <v>0</v>
      </c>
      <c r="CP51" s="294" t="b">
        <f>IF('Hoja De Calculo'!CQ13&gt;='Hoja De Calculo'!CP13,IF(CP$18=100,($AE$21*CP$18*$B$2)-SUM($I51:CO51),IF(CP$18&gt;CO$19,((CP$18-CO$19+1)*$B$2*$AE$21),IF(CP$18&gt;=CO$19,$AE$21*$B$2))),0)</f>
        <v>0</v>
      </c>
      <c r="CQ51" s="294" t="b">
        <f>IF('Hoja De Calculo'!CR13&gt;='Hoja De Calculo'!CQ13,IF(CQ$18=100,($AE$21*CQ$18*$B$2)-SUM($I51:CP51),IF(CQ$18&gt;CP$19,((CQ$18-CP$19+1)*$B$2*$AE$21),IF(CQ$18&gt;=CP$19,$AE$21*$B$2))),0)</f>
        <v>0</v>
      </c>
      <c r="CR51" s="294" t="b">
        <f>IF('Hoja De Calculo'!CS13&gt;='Hoja De Calculo'!CR13,IF(CR$18=100,($AE$21*CR$18*$B$2)-SUM($I51:CQ51),IF(CR$18&gt;CQ$19,((CR$18-CQ$19+1)*$B$2*$AE$21),IF(CR$18&gt;=CQ$19,$AE$21*$B$2))),0)</f>
        <v>0</v>
      </c>
      <c r="CS51" s="294" t="b">
        <f>IF('Hoja De Calculo'!CT13&gt;='Hoja De Calculo'!CS13,IF(CS$18=100,($AE$21*CS$18*$B$2)-SUM($I51:CR51),IF(CS$18&gt;CR$19,((CS$18-CR$19+1)*$B$2*$AE$21),IF(CS$18&gt;=CR$19,$AE$21*$B$2))),0)</f>
        <v>0</v>
      </c>
      <c r="CT51" s="294" t="b">
        <f>IF('Hoja De Calculo'!CU13&gt;='Hoja De Calculo'!CT13,IF(CT$18=100,($AE$21*CT$18*$B$2)-SUM($I51:CS51),IF(CT$18&gt;CS$19,((CT$18-CS$19+1)*$B$2*$AE$21),IF(CT$18&gt;=CS$19,$AE$21*$B$2))),0)</f>
        <v>0</v>
      </c>
      <c r="CU51" s="294" t="b">
        <f>IF('Hoja De Calculo'!CV13&gt;='Hoja De Calculo'!CU13,IF(CU$18=100,($AE$21*CU$18*$B$2)-SUM($I51:CT51),IF(CU$18&gt;CT$19,((CU$18-CT$19+1)*$B$2*$AE$21),IF(CU$18&gt;=CT$19,$AE$21*$B$2))),0)</f>
        <v>0</v>
      </c>
      <c r="CV51" s="294" t="b">
        <f>IF('Hoja De Calculo'!CW13&gt;='Hoja De Calculo'!CV13,IF(CV$18=100,($AE$21*CV$18*$B$2)-SUM($I51:CU51),IF(CV$18&gt;CU$19,((CV$18-CU$19+1)*$B$2*$AE$21),IF(CV$18&gt;=CU$19,$AE$21*$B$2))),0)</f>
        <v>0</v>
      </c>
      <c r="CW51" s="294" t="b">
        <f>IF('Hoja De Calculo'!CX13&gt;='Hoja De Calculo'!CW13,IF(CW$18=100,($AE$21*CW$18*$B$2)-SUM($I51:CV51),IF(CW$18&gt;CV$19,((CW$18-CV$19+1)*$B$2*$AE$21),IF(CW$18&gt;=CV$19,$AE$21*$B$2))),0)</f>
        <v>0</v>
      </c>
    </row>
    <row r="52" spans="1:101" x14ac:dyDescent="0.3">
      <c r="A52" t="s">
        <v>189</v>
      </c>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81">
        <f>(AF$21*$B$2*(AF$19+(IF(AF$19=100,0,1))))</f>
        <v>0</v>
      </c>
      <c r="AG52" s="294" t="b">
        <f>IF('Hoja De Calculo'!AH13&gt;='Hoja De Calculo'!AG13,IF(AG$18=100,($AF$21*AG$18*$B$2)-SUM($I52:AF52),IF(AG$18&gt;AF$19,((AG$18-AF$19+1)*$B$2*$AF$21),IF(AG$18&gt;=AF$19,$AF$21*$B$2))),0)</f>
        <v>0</v>
      </c>
      <c r="AH52" s="294" t="b">
        <f>IF('Hoja De Calculo'!AI13&gt;='Hoja De Calculo'!AH13,IF(AH$18=100,($AF$21*AH$18*$B$2)-SUM($I52:AG52),IF(AH$18&gt;AG$19,((AH$18-AG$19+1)*$B$2*$AF$21),IF(AH$18&gt;=AG$19,$AF$21*$B$2))),0)</f>
        <v>0</v>
      </c>
      <c r="AI52" s="294" t="b">
        <f>IF('Hoja De Calculo'!AJ13&gt;='Hoja De Calculo'!AI13,IF(AI$18=100,($AF$21*AI$18*$B$2)-SUM($I52:AH52),IF(AI$18&gt;AH$19,((AI$18-AH$19+1)*$B$2*$AF$21),IF(AI$18&gt;=AH$19,$AF$21*$B$2))),0)</f>
        <v>0</v>
      </c>
      <c r="AJ52" s="294" t="b">
        <f>IF('Hoja De Calculo'!AK13&gt;='Hoja De Calculo'!AJ13,IF(AJ$18=100,($AF$21*AJ$18*$B$2)-SUM($I52:AI52),IF(AJ$18&gt;AI$19,((AJ$18-AI$19+1)*$B$2*$AF$21),IF(AJ$18&gt;=AI$19,$AF$21*$B$2))),0)</f>
        <v>0</v>
      </c>
      <c r="AK52" s="294" t="b">
        <f>IF('Hoja De Calculo'!AL13&gt;='Hoja De Calculo'!AK13,IF(AK$18=100,($AF$21*AK$18*$B$2)-SUM($I52:AJ52),IF(AK$18&gt;AJ$19,((AK$18-AJ$19+1)*$B$2*$AF$21),IF(AK$18&gt;=AJ$19,$AF$21*$B$2))),0)</f>
        <v>0</v>
      </c>
      <c r="AL52" s="294" t="b">
        <f>IF('Hoja De Calculo'!AM13&gt;='Hoja De Calculo'!AL13,IF(AL$18=100,($AF$21*AL$18*$B$2)-SUM($I52:AK52),IF(AL$18&gt;AK$19,((AL$18-AK$19+1)*$B$2*$AF$21),IF(AL$18&gt;=AK$19,$AF$21*$B$2))),0)</f>
        <v>0</v>
      </c>
      <c r="AM52" s="294" t="b">
        <f>IF('Hoja De Calculo'!AN13&gt;='Hoja De Calculo'!AM13,IF(AM$18=100,($AF$21*AM$18*$B$2)-SUM($I52:AL52),IF(AM$18&gt;AL$19,((AM$18-AL$19+1)*$B$2*$AF$21),IF(AM$18&gt;=AL$19,$AF$21*$B$2))),0)</f>
        <v>0</v>
      </c>
      <c r="AN52" s="294" t="b">
        <f>IF('Hoja De Calculo'!AO13&gt;='Hoja De Calculo'!AN13,IF(AN$18=100,($AF$21*AN$18*$B$2)-SUM($I52:AM52),IF(AN$18&gt;AM$19,((AN$18-AM$19+1)*$B$2*$AF$21),IF(AN$18&gt;=AM$19,$AF$21*$B$2))),0)</f>
        <v>0</v>
      </c>
      <c r="AO52" s="294" t="b">
        <f>IF('Hoja De Calculo'!AP13&gt;='Hoja De Calculo'!AO13,IF(AO$18=100,($AF$21*AO$18*$B$2)-SUM($I52:AN52),IF(AO$18&gt;AN$19,((AO$18-AN$19+1)*$B$2*$AF$21),IF(AO$18&gt;=AN$19,$AF$21*$B$2))),0)</f>
        <v>0</v>
      </c>
      <c r="AP52" s="294" t="b">
        <f>IF('Hoja De Calculo'!AQ13&gt;='Hoja De Calculo'!AP13,IF(AP$18=100,($AF$21*AP$18*$B$2)-SUM($I52:AO52),IF(AP$18&gt;AO$19,((AP$18-AO$19+1)*$B$2*$AF$21),IF(AP$18&gt;=AO$19,$AF$21*$B$2))),0)</f>
        <v>0</v>
      </c>
      <c r="AQ52" s="294" t="b">
        <f>IF('Hoja De Calculo'!AR13&gt;='Hoja De Calculo'!AQ13,IF(AQ$18=100,($AF$21*AQ$18*$B$2)-SUM($I52:AP52),IF(AQ$18&gt;AP$19,((AQ$18-AP$19+1)*$B$2*$AF$21),IF(AQ$18&gt;=AP$19,$AF$21*$B$2))),0)</f>
        <v>0</v>
      </c>
      <c r="AR52" s="294" t="b">
        <f>IF('Hoja De Calculo'!AS13&gt;='Hoja De Calculo'!AR13,IF(AR$18=100,($AF$21*AR$18*$B$2)-SUM($I52:AQ52),IF(AR$18&gt;AQ$19,((AR$18-AQ$19+1)*$B$2*$AF$21),IF(AR$18&gt;=AQ$19,$AF$21*$B$2))),0)</f>
        <v>0</v>
      </c>
      <c r="AS52" s="294" t="b">
        <f>IF('Hoja De Calculo'!AT13&gt;='Hoja De Calculo'!AS13,IF(AS$18=100,($AF$21*AS$18*$B$2)-SUM($I52:AR52),IF(AS$18&gt;AR$19,((AS$18-AR$19+1)*$B$2*$AF$21),IF(AS$18&gt;=AR$19,$AF$21*$B$2))),0)</f>
        <v>0</v>
      </c>
      <c r="AT52" s="294" t="b">
        <f>IF('Hoja De Calculo'!AU13&gt;='Hoja De Calculo'!AT13,IF(AT$18=100,($AF$21*AT$18*$B$2)-SUM($I52:AS52),IF(AT$18&gt;AS$19,((AT$18-AS$19+1)*$B$2*$AF$21),IF(AT$18&gt;=AS$19,$AF$21*$B$2))),0)</f>
        <v>0</v>
      </c>
      <c r="AU52" s="294" t="b">
        <f>IF('Hoja De Calculo'!AV13&gt;='Hoja De Calculo'!AU13,IF(AU$18=100,($AF$21*AU$18*$B$2)-SUM($I52:AT52),IF(AU$18&gt;AT$19,((AU$18-AT$19+1)*$B$2*$AF$21),IF(AU$18&gt;=AT$19,$AF$21*$B$2))),0)</f>
        <v>0</v>
      </c>
      <c r="AV52" s="294" t="b">
        <f>IF('Hoja De Calculo'!AW13&gt;='Hoja De Calculo'!AV13,IF(AV$18=100,($AF$21*AV$18*$B$2)-SUM($I52:AU52),IF(AV$18&gt;AU$19,((AV$18-AU$19+1)*$B$2*$AF$21),IF(AV$18&gt;=AU$19,$AF$21*$B$2))),0)</f>
        <v>0</v>
      </c>
      <c r="AW52" s="294" t="b">
        <f>IF('Hoja De Calculo'!AX13&gt;='Hoja De Calculo'!AW13,IF(AW$18=100,($AF$21*AW$18*$B$2)-SUM($I52:AV52),IF(AW$18&gt;AV$19,((AW$18-AV$19+1)*$B$2*$AF$21),IF(AW$18&gt;=AV$19,$AF$21*$B$2))),0)</f>
        <v>0</v>
      </c>
      <c r="AX52" s="294" t="b">
        <f>IF('Hoja De Calculo'!AY13&gt;='Hoja De Calculo'!AX13,IF(AX$18=100,($AF$21*AX$18*$B$2)-SUM($I52:AW52),IF(AX$18&gt;AW$19,((AX$18-AW$19+1)*$B$2*$AF$21),IF(AX$18&gt;=AW$19,$AF$21*$B$2))),0)</f>
        <v>0</v>
      </c>
      <c r="AY52" s="294" t="b">
        <f>IF('Hoja De Calculo'!AZ13&gt;='Hoja De Calculo'!AY13,IF(AY$18=100,($AF$21*AY$18*$B$2)-SUM($I52:AX52),IF(AY$18&gt;AX$19,((AY$18-AX$19+1)*$B$2*$AF$21),IF(AY$18&gt;=AX$19,$AF$21*$B$2))),0)</f>
        <v>0</v>
      </c>
      <c r="AZ52" s="294" t="b">
        <f>IF('Hoja De Calculo'!BA13&gt;='Hoja De Calculo'!AZ13,IF(AZ$18=100,($AF$21*AZ$18*$B$2)-SUM($I52:AY52),IF(AZ$18&gt;AY$19,((AZ$18-AY$19+1)*$B$2*$AF$21),IF(AZ$18&gt;=AY$19,$AF$21*$B$2))),0)</f>
        <v>0</v>
      </c>
      <c r="BA52" s="294" t="b">
        <f>IF('Hoja De Calculo'!BB13&gt;='Hoja De Calculo'!BA13,IF(BA$18=100,($AF$21*BA$18*$B$2)-SUM($I52:AZ52),IF(BA$18&gt;AZ$19,((BA$18-AZ$19+1)*$B$2*$AF$21),IF(BA$18&gt;=AZ$19,$AF$21*$B$2))),0)</f>
        <v>0</v>
      </c>
      <c r="BB52" s="294" t="b">
        <f>IF('Hoja De Calculo'!BC13&gt;='Hoja De Calculo'!BB13,IF(BB$18=100,($AF$21*BB$18*$B$2)-SUM($I52:BA52),IF(BB$18&gt;BA$19,((BB$18-BA$19+1)*$B$2*$AF$21),IF(BB$18&gt;=BA$19,$AF$21*$B$2))),0)</f>
        <v>0</v>
      </c>
      <c r="BC52" s="294" t="b">
        <f>IF('Hoja De Calculo'!BD13&gt;='Hoja De Calculo'!BC13,IF(BC$18=100,($AF$21*BC$18*$B$2)-SUM($I52:BB52),IF(BC$18&gt;BB$19,((BC$18-BB$19+1)*$B$2*$AF$21),IF(BC$18&gt;=BB$19,$AF$21*$B$2))),0)</f>
        <v>0</v>
      </c>
      <c r="BD52" s="294" t="b">
        <f>IF('Hoja De Calculo'!BE13&gt;='Hoja De Calculo'!BD13,IF(BD$18=100,($AF$21*BD$18*$B$2)-SUM($I52:BC52),IF(BD$18&gt;BC$19,((BD$18-BC$19+1)*$B$2*$AF$21),IF(BD$18&gt;=BC$19,$AF$21*$B$2))),0)</f>
        <v>0</v>
      </c>
      <c r="BE52" s="294" t="b">
        <f>IF('Hoja De Calculo'!BF13&gt;='Hoja De Calculo'!BE13,IF(BE$18=100,($AF$21*BE$18*$B$2)-SUM($I52:BD52),IF(BE$18&gt;BD$19,((BE$18-BD$19+1)*$B$2*$AF$21),IF(BE$18&gt;=BD$19,$AF$21*$B$2))),0)</f>
        <v>0</v>
      </c>
      <c r="BF52" s="294" t="b">
        <f>IF('Hoja De Calculo'!BG13&gt;='Hoja De Calculo'!BF13,IF(BF$18=100,($AF$21*BF$18*$B$2)-SUM($I52:BE52),IF(BF$18&gt;BE$19,((BF$18-BE$19+1)*$B$2*$AF$21),IF(BF$18&gt;=BE$19,$AF$21*$B$2))),0)</f>
        <v>0</v>
      </c>
      <c r="BG52" s="294" t="b">
        <f>IF('Hoja De Calculo'!BH13&gt;='Hoja De Calculo'!BG13,IF(BG$18=100,($AF$21*BG$18*$B$2)-SUM($I52:BF52),IF(BG$18&gt;BF$19,((BG$18-BF$19+1)*$B$2*$AF$21),IF(BG$18&gt;=BF$19,$AF$21*$B$2))),0)</f>
        <v>0</v>
      </c>
      <c r="BH52" s="294" t="b">
        <f>IF('Hoja De Calculo'!BI13&gt;='Hoja De Calculo'!BH13,IF(BH$18=100,($AF$21*BH$18*$B$2)-SUM($I52:BG52),IF(BH$18&gt;BG$19,((BH$18-BG$19+1)*$B$2*$AF$21),IF(BH$18&gt;=BG$19,$AF$21*$B$2))),0)</f>
        <v>0</v>
      </c>
      <c r="BI52" s="294" t="b">
        <f>IF('Hoja De Calculo'!BJ13&gt;='Hoja De Calculo'!BI13,IF(BI$18=100,($AF$21*BI$18*$B$2)-SUM($I52:BH52),IF(BI$18&gt;BH$19,((BI$18-BH$19+1)*$B$2*$AF$21),IF(BI$18&gt;=BH$19,$AF$21*$B$2))),0)</f>
        <v>0</v>
      </c>
      <c r="BJ52" s="294" t="b">
        <f>IF('Hoja De Calculo'!BK13&gt;='Hoja De Calculo'!BJ13,IF(BJ$18=100,($AF$21*BJ$18*$B$2)-SUM($I52:BI52),IF(BJ$18&gt;BI$19,((BJ$18-BI$19+1)*$B$2*$AF$21),IF(BJ$18&gt;=BI$19,$AF$21*$B$2))),0)</f>
        <v>0</v>
      </c>
      <c r="BK52" s="294" t="b">
        <f>IF('Hoja De Calculo'!BL13&gt;='Hoja De Calculo'!BK13,IF(BK$18=100,($AF$21*BK$18*$B$2)-SUM($I52:BJ52),IF(BK$18&gt;BJ$19,((BK$18-BJ$19+1)*$B$2*$AF$21),IF(BK$18&gt;=BJ$19,$AF$21*$B$2))),0)</f>
        <v>0</v>
      </c>
      <c r="BL52" s="294" t="b">
        <f>IF('Hoja De Calculo'!BM13&gt;='Hoja De Calculo'!BL13,IF(BL$18=100,($AF$21*BL$18*$B$2)-SUM($I52:BK52),IF(BL$18&gt;BK$19,((BL$18-BK$19+1)*$B$2*$AF$21),IF(BL$18&gt;=BK$19,$AF$21*$B$2))),0)</f>
        <v>0</v>
      </c>
      <c r="BM52" s="294" t="b">
        <f>IF('Hoja De Calculo'!BN13&gt;='Hoja De Calculo'!BM13,IF(BM$18=100,($AF$21*BM$18*$B$2)-SUM($I52:BL52),IF(BM$18&gt;BL$19,((BM$18-BL$19+1)*$B$2*$AF$21),IF(BM$18&gt;=BL$19,$AF$21*$B$2))),0)</f>
        <v>0</v>
      </c>
      <c r="BN52" s="294" t="b">
        <f>IF('Hoja De Calculo'!BO13&gt;='Hoja De Calculo'!BN13,IF(BN$18=100,($AF$21*BN$18*$B$2)-SUM($I52:BM52),IF(BN$18&gt;BM$19,((BN$18-BM$19+1)*$B$2*$AF$21),IF(BN$18&gt;=BM$19,$AF$21*$B$2))),0)</f>
        <v>0</v>
      </c>
      <c r="BO52" s="294" t="b">
        <f>IF('Hoja De Calculo'!BP13&gt;='Hoja De Calculo'!BO13,IF(BO$18=100,($AF$21*BO$18*$B$2)-SUM($I52:BN52),IF(BO$18&gt;BN$19,((BO$18-BN$19+1)*$B$2*$AF$21),IF(BO$18&gt;=BN$19,$AF$21*$B$2))),0)</f>
        <v>0</v>
      </c>
      <c r="BP52" s="294" t="b">
        <f>IF('Hoja De Calculo'!BQ13&gt;='Hoja De Calculo'!BP13,IF(BP$18=100,($AF$21*BP$18*$B$2)-SUM($I52:BO52),IF(BP$18&gt;BO$19,((BP$18-BO$19+1)*$B$2*$AF$21),IF(BP$18&gt;=BO$19,$AF$21*$B$2))),0)</f>
        <v>0</v>
      </c>
      <c r="BQ52" s="294" t="b">
        <f>IF('Hoja De Calculo'!BR13&gt;='Hoja De Calculo'!BQ13,IF(BQ$18=100,($AF$21*BQ$18*$B$2)-SUM($I52:BP52),IF(BQ$18&gt;BP$19,((BQ$18-BP$19+1)*$B$2*$AF$21),IF(BQ$18&gt;=BP$19,$AF$21*$B$2))),0)</f>
        <v>0</v>
      </c>
      <c r="BR52" s="294" t="b">
        <f>IF('Hoja De Calculo'!BS13&gt;='Hoja De Calculo'!BR13,IF(BR$18=100,($AF$21*BR$18*$B$2)-SUM($I52:BQ52),IF(BR$18&gt;BQ$19,((BR$18-BQ$19+1)*$B$2*$AF$21),IF(BR$18&gt;=BQ$19,$AF$21*$B$2))),0)</f>
        <v>0</v>
      </c>
      <c r="BS52" s="294" t="b">
        <f>IF('Hoja De Calculo'!BT13&gt;='Hoja De Calculo'!BS13,IF(BS$18=100,($AF$21*BS$18*$B$2)-SUM($I52:BR52),IF(BS$18&gt;BR$19,((BS$18-BR$19+1)*$B$2*$AF$21),IF(BS$18&gt;=BR$19,$AF$21*$B$2))),0)</f>
        <v>0</v>
      </c>
      <c r="BT52" s="294" t="b">
        <f>IF('Hoja De Calculo'!BU13&gt;='Hoja De Calculo'!BT13,IF(BT$18=100,($AF$21*BT$18*$B$2)-SUM($I52:BS52),IF(BT$18&gt;BS$19,((BT$18-BS$19+1)*$B$2*$AF$21),IF(BT$18&gt;=BS$19,$AF$21*$B$2))),0)</f>
        <v>0</v>
      </c>
      <c r="BU52" s="294" t="b">
        <f>IF('Hoja De Calculo'!BV13&gt;='Hoja De Calculo'!BU13,IF(BU$18=100,($AF$21*BU$18*$B$2)-SUM($I52:BT52),IF(BU$18&gt;BT$19,((BU$18-BT$19+1)*$B$2*$AF$21),IF(BU$18&gt;=BT$19,$AF$21*$B$2))),0)</f>
        <v>0</v>
      </c>
      <c r="BV52" s="294" t="b">
        <f>IF('Hoja De Calculo'!BW13&gt;='Hoja De Calculo'!BV13,IF(BV$18=100,($AF$21*BV$18*$B$2)-SUM($I52:BU52),IF(BV$18&gt;BU$19,((BV$18-BU$19+1)*$B$2*$AF$21),IF(BV$18&gt;=BU$19,$AF$21*$B$2))),0)</f>
        <v>0</v>
      </c>
      <c r="BW52" s="294" t="b">
        <f>IF('Hoja De Calculo'!BX13&gt;='Hoja De Calculo'!BW13,IF(BW$18=100,($AF$21*BW$18*$B$2)-SUM($I52:BV52),IF(BW$18&gt;BV$19,((BW$18-BV$19+1)*$B$2*$AF$21),IF(BW$18&gt;=BV$19,$AF$21*$B$2))),0)</f>
        <v>0</v>
      </c>
      <c r="BX52" s="294" t="b">
        <f>IF('Hoja De Calculo'!BY13&gt;='Hoja De Calculo'!BX13,IF(BX$18=100,($AF$21*BX$18*$B$2)-SUM($I52:BW52),IF(BX$18&gt;BW$19,((BX$18-BW$19+1)*$B$2*$AF$21),IF(BX$18&gt;=BW$19,$AF$21*$B$2))),0)</f>
        <v>0</v>
      </c>
      <c r="BY52" s="294" t="b">
        <f>IF('Hoja De Calculo'!BZ13&gt;='Hoja De Calculo'!BY13,IF(BY$18=100,($AF$21*BY$18*$B$2)-SUM($I52:BX52),IF(BY$18&gt;BX$19,((BY$18-BX$19+1)*$B$2*$AF$21),IF(BY$18&gt;=BX$19,$AF$21*$B$2))),0)</f>
        <v>0</v>
      </c>
      <c r="BZ52" s="294" t="b">
        <f>IF('Hoja De Calculo'!CA13&gt;='Hoja De Calculo'!BZ13,IF(BZ$18=100,($AF$21*BZ$18*$B$2)-SUM($I52:BY52),IF(BZ$18&gt;BY$19,((BZ$18-BY$19+1)*$B$2*$AF$21),IF(BZ$18&gt;=BY$19,$AF$21*$B$2))),0)</f>
        <v>0</v>
      </c>
      <c r="CA52" s="294" t="b">
        <f>IF('Hoja De Calculo'!CB13&gt;='Hoja De Calculo'!CA13,IF(CA$18=100,($AF$21*CA$18*$B$2)-SUM($I52:BZ52),IF(CA$18&gt;BZ$19,((CA$18-BZ$19+1)*$B$2*$AF$21),IF(CA$18&gt;=BZ$19,$AF$21*$B$2))),0)</f>
        <v>0</v>
      </c>
      <c r="CB52" s="294" t="b">
        <f>IF('Hoja De Calculo'!CC13&gt;='Hoja De Calculo'!CB13,IF(CB$18=100,($AF$21*CB$18*$B$2)-SUM($I52:CA52),IF(CB$18&gt;CA$19,((CB$18-CA$19+1)*$B$2*$AF$21),IF(CB$18&gt;=CA$19,$AF$21*$B$2))),0)</f>
        <v>0</v>
      </c>
      <c r="CC52" s="294" t="b">
        <f>IF('Hoja De Calculo'!CD13&gt;='Hoja De Calculo'!CC13,IF(CC$18=100,($AF$21*CC$18*$B$2)-SUM($I52:CB52),IF(CC$18&gt;CB$19,((CC$18-CB$19+1)*$B$2*$AF$21),IF(CC$18&gt;=CB$19,$AF$21*$B$2))),0)</f>
        <v>0</v>
      </c>
      <c r="CD52" s="294" t="b">
        <f>IF('Hoja De Calculo'!CE13&gt;='Hoja De Calculo'!CD13,IF(CD$18=100,($AF$21*CD$18*$B$2)-SUM($I52:CC52),IF(CD$18&gt;CC$19,((CD$18-CC$19+1)*$B$2*$AF$21),IF(CD$18&gt;=CC$19,$AF$21*$B$2))),0)</f>
        <v>0</v>
      </c>
      <c r="CE52" s="294" t="b">
        <f>IF('Hoja De Calculo'!CF13&gt;='Hoja De Calculo'!CE13,IF(CE$18=100,($AF$21*CE$18*$B$2)-SUM($I52:CD52),IF(CE$18&gt;CD$19,((CE$18-CD$19+1)*$B$2*$AF$21),IF(CE$18&gt;=CD$19,$AF$21*$B$2))),0)</f>
        <v>0</v>
      </c>
      <c r="CF52" s="294" t="b">
        <f>IF('Hoja De Calculo'!CG13&gt;='Hoja De Calculo'!CF13,IF(CF$18=100,($AF$21*CF$18*$B$2)-SUM($I52:CE52),IF(CF$18&gt;CE$19,((CF$18-CE$19+1)*$B$2*$AF$21),IF(CF$18&gt;=CE$19,$AF$21*$B$2))),0)</f>
        <v>0</v>
      </c>
      <c r="CG52" s="294" t="b">
        <f>IF('Hoja De Calculo'!CH13&gt;='Hoja De Calculo'!CG13,IF(CG$18=100,($AF$21*CG$18*$B$2)-SUM($I52:CF52),IF(CG$18&gt;CF$19,((CG$18-CF$19+1)*$B$2*$AF$21),IF(CG$18&gt;=CF$19,$AF$21*$B$2))),0)</f>
        <v>0</v>
      </c>
      <c r="CH52" s="294" t="b">
        <f>IF('Hoja De Calculo'!CI13&gt;='Hoja De Calculo'!CH13,IF(CH$18=100,($AF$21*CH$18*$B$2)-SUM($I52:CG52),IF(CH$18&gt;CG$19,((CH$18-CG$19+1)*$B$2*$AF$21),IF(CH$18&gt;=CG$19,$AF$21*$B$2))),0)</f>
        <v>0</v>
      </c>
      <c r="CI52" s="294" t="b">
        <f>IF('Hoja De Calculo'!CJ13&gt;='Hoja De Calculo'!CI13,IF(CI$18=100,($AF$21*CI$18*$B$2)-SUM($I52:CH52),IF(CI$18&gt;CH$19,((CI$18-CH$19+1)*$B$2*$AF$21),IF(CI$18&gt;=CH$19,$AF$21*$B$2))),0)</f>
        <v>0</v>
      </c>
      <c r="CJ52" s="294" t="b">
        <f>IF('Hoja De Calculo'!CK13&gt;='Hoja De Calculo'!CJ13,IF(CJ$18=100,($AF$21*CJ$18*$B$2)-SUM($I52:CI52),IF(CJ$18&gt;CI$19,((CJ$18-CI$19+1)*$B$2*$AF$21),IF(CJ$18&gt;=CI$19,$AF$21*$B$2))),0)</f>
        <v>0</v>
      </c>
      <c r="CK52" s="294" t="b">
        <f>IF('Hoja De Calculo'!CL13&gt;='Hoja De Calculo'!CK13,IF(CK$18=100,($AF$21*CK$18*$B$2)-SUM($I52:CJ52),IF(CK$18&gt;CJ$19,((CK$18-CJ$19+1)*$B$2*$AF$21),IF(CK$18&gt;=CJ$19,$AF$21*$B$2))),0)</f>
        <v>0</v>
      </c>
      <c r="CL52" s="294" t="b">
        <f>IF('Hoja De Calculo'!CM13&gt;='Hoja De Calculo'!CL13,IF(CL$18=100,($AF$21*CL$18*$B$2)-SUM($I52:CK52),IF(CL$18&gt;CK$19,((CL$18-CK$19+1)*$B$2*$AF$21),IF(CL$18&gt;=CK$19,$AF$21*$B$2))),0)</f>
        <v>0</v>
      </c>
      <c r="CM52" s="294" t="b">
        <f>IF('Hoja De Calculo'!CN13&gt;='Hoja De Calculo'!CM13,IF(CM$18=100,($AF$21*CM$18*$B$2)-SUM($I52:CL52),IF(CM$18&gt;CL$19,((CM$18-CL$19+1)*$B$2*$AF$21),IF(CM$18&gt;=CL$19,$AF$21*$B$2))),0)</f>
        <v>0</v>
      </c>
      <c r="CN52" s="294" t="b">
        <f>IF('Hoja De Calculo'!CO13&gt;='Hoja De Calculo'!CN13,IF(CN$18=100,($AF$21*CN$18*$B$2)-SUM($I52:CM52),IF(CN$18&gt;CM$19,((CN$18-CM$19+1)*$B$2*$AF$21),IF(CN$18&gt;=CM$19,$AF$21*$B$2))),0)</f>
        <v>0</v>
      </c>
      <c r="CO52" s="294" t="b">
        <f>IF('Hoja De Calculo'!CP13&gt;='Hoja De Calculo'!CO13,IF(CO$18=100,($AF$21*CO$18*$B$2)-SUM($I52:CN52),IF(CO$18&gt;CN$19,((CO$18-CN$19+1)*$B$2*$AF$21),IF(CO$18&gt;=CN$19,$AF$21*$B$2))),0)</f>
        <v>0</v>
      </c>
      <c r="CP52" s="294" t="b">
        <f>IF('Hoja De Calculo'!CQ13&gt;='Hoja De Calculo'!CP13,IF(CP$18=100,($AF$21*CP$18*$B$2)-SUM($I52:CO52),IF(CP$18&gt;CO$19,((CP$18-CO$19+1)*$B$2*$AF$21),IF(CP$18&gt;=CO$19,$AF$21*$B$2))),0)</f>
        <v>0</v>
      </c>
      <c r="CQ52" s="294" t="b">
        <f>IF('Hoja De Calculo'!CR13&gt;='Hoja De Calculo'!CQ13,IF(CQ$18=100,($AF$21*CQ$18*$B$2)-SUM($I52:CP52),IF(CQ$18&gt;CP$19,((CQ$18-CP$19+1)*$B$2*$AF$21),IF(CQ$18&gt;=CP$19,$AF$21*$B$2))),0)</f>
        <v>0</v>
      </c>
      <c r="CR52" s="294" t="b">
        <f>IF('Hoja De Calculo'!CS13&gt;='Hoja De Calculo'!CR13,IF(CR$18=100,($AF$21*CR$18*$B$2)-SUM($I52:CQ52),IF(CR$18&gt;CQ$19,((CR$18-CQ$19+1)*$B$2*$AF$21),IF(CR$18&gt;=CQ$19,$AF$21*$B$2))),0)</f>
        <v>0</v>
      </c>
      <c r="CS52" s="294" t="b">
        <f>IF('Hoja De Calculo'!CT13&gt;='Hoja De Calculo'!CS13,IF(CS$18=100,($AF$21*CS$18*$B$2)-SUM($I52:CR52),IF(CS$18&gt;CR$19,((CS$18-CR$19+1)*$B$2*$AF$21),IF(CS$18&gt;=CR$19,$AF$21*$B$2))),0)</f>
        <v>0</v>
      </c>
      <c r="CT52" s="294" t="b">
        <f>IF('Hoja De Calculo'!CU13&gt;='Hoja De Calculo'!CT13,IF(CT$18=100,($AF$21*CT$18*$B$2)-SUM($I52:CS52),IF(CT$18&gt;CS$19,((CT$18-CS$19+1)*$B$2*$AF$21),IF(CT$18&gt;=CS$19,$AF$21*$B$2))),0)</f>
        <v>0</v>
      </c>
      <c r="CU52" s="294" t="b">
        <f>IF('Hoja De Calculo'!CV13&gt;='Hoja De Calculo'!CU13,IF(CU$18=100,($AF$21*CU$18*$B$2)-SUM($I52:CT52),IF(CU$18&gt;CT$19,((CU$18-CT$19+1)*$B$2*$AF$21),IF(CU$18&gt;=CT$19,$AF$21*$B$2))),0)</f>
        <v>0</v>
      </c>
      <c r="CV52" s="294" t="b">
        <f>IF('Hoja De Calculo'!CW13&gt;='Hoja De Calculo'!CV13,IF(CV$18=100,($AF$21*CV$18*$B$2)-SUM($I52:CU52),IF(CV$18&gt;CU$19,((CV$18-CU$19+1)*$B$2*$AF$21),IF(CV$18&gt;=CU$19,$AF$21*$B$2))),0)</f>
        <v>0</v>
      </c>
      <c r="CW52" s="294" t="b">
        <f>IF('Hoja De Calculo'!CX13&gt;='Hoja De Calculo'!CW13,IF(CW$18=100,($AF$21*CW$18*$B$2)-SUM($I52:CV52),IF(CW$18&gt;CV$19,((CW$18-CV$19+1)*$B$2*$AF$21),IF(CW$18&gt;=CV$19,$AF$21*$B$2))),0)</f>
        <v>0</v>
      </c>
    </row>
    <row r="53" spans="1:101" x14ac:dyDescent="0.3">
      <c r="A53" t="s">
        <v>190</v>
      </c>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81">
        <f>(AG$21*$B$2*(AG$19+(IF(AG$19=100,0,1))))</f>
        <v>0</v>
      </c>
      <c r="AH53" s="294" t="b">
        <f>IF('Hoja De Calculo'!AI13&gt;='Hoja De Calculo'!AH13,IF(AH$18=100,($AG$21*AH$18*$B$2)-SUM($I53:AG53),IF(AH$18&gt;AG$19,((AH$18-AG$19+1)*$B$2*$AG$21),IF(AH$18&gt;=AG$19,$AG$21*$B$2))),0)</f>
        <v>0</v>
      </c>
      <c r="AI53" s="294" t="b">
        <f>IF('Hoja De Calculo'!AJ13&gt;='Hoja De Calculo'!AI13,IF(AI$18=100,($AG$21*AI$18*$B$2)-SUM($I53:AH53),IF(AI$18&gt;AH$19,((AI$18-AH$19+1)*$B$2*$AG$21),IF(AI$18&gt;=AH$19,$AG$21*$B$2))),0)</f>
        <v>0</v>
      </c>
      <c r="AJ53" s="294" t="b">
        <f>IF('Hoja De Calculo'!AK13&gt;='Hoja De Calculo'!AJ13,IF(AJ$18=100,($AG$21*AJ$18*$B$2)-SUM($I53:AI53),IF(AJ$18&gt;AI$19,((AJ$18-AI$19+1)*$B$2*$AG$21),IF(AJ$18&gt;=AI$19,$AG$21*$B$2))),0)</f>
        <v>0</v>
      </c>
      <c r="AK53" s="294" t="b">
        <f>IF('Hoja De Calculo'!AL13&gt;='Hoja De Calculo'!AK13,IF(AK$18=100,($AG$21*AK$18*$B$2)-SUM($I53:AJ53),IF(AK$18&gt;AJ$19,((AK$18-AJ$19+1)*$B$2*$AG$21),IF(AK$18&gt;=AJ$19,$AG$21*$B$2))),0)</f>
        <v>0</v>
      </c>
      <c r="AL53" s="294" t="b">
        <f>IF('Hoja De Calculo'!AM13&gt;='Hoja De Calculo'!AL13,IF(AL$18=100,($AG$21*AL$18*$B$2)-SUM($I53:AK53),IF(AL$18&gt;AK$19,((AL$18-AK$19+1)*$B$2*$AG$21),IF(AL$18&gt;=AK$19,$AG$21*$B$2))),0)</f>
        <v>0</v>
      </c>
      <c r="AM53" s="294" t="b">
        <f>IF('Hoja De Calculo'!AN13&gt;='Hoja De Calculo'!AM13,IF(AM$18=100,($AG$21*AM$18*$B$2)-SUM($I53:AL53),IF(AM$18&gt;AL$19,((AM$18-AL$19+1)*$B$2*$AG$21),IF(AM$18&gt;=AL$19,$AG$21*$B$2))),0)</f>
        <v>0</v>
      </c>
      <c r="AN53" s="294" t="b">
        <f>IF('Hoja De Calculo'!AO13&gt;='Hoja De Calculo'!AN13,IF(AN$18=100,($AG$21*AN$18*$B$2)-SUM($I53:AM53),IF(AN$18&gt;AM$19,((AN$18-AM$19+1)*$B$2*$AG$21),IF(AN$18&gt;=AM$19,$AG$21*$B$2))),0)</f>
        <v>0</v>
      </c>
      <c r="AO53" s="294" t="b">
        <f>IF('Hoja De Calculo'!AP13&gt;='Hoja De Calculo'!AO13,IF(AO$18=100,($AG$21*AO$18*$B$2)-SUM($I53:AN53),IF(AO$18&gt;AN$19,((AO$18-AN$19+1)*$B$2*$AG$21),IF(AO$18&gt;=AN$19,$AG$21*$B$2))),0)</f>
        <v>0</v>
      </c>
      <c r="AP53" s="294" t="b">
        <f>IF('Hoja De Calculo'!AQ13&gt;='Hoja De Calculo'!AP13,IF(AP$18=100,($AG$21*AP$18*$B$2)-SUM($I53:AO53),IF(AP$18&gt;AO$19,((AP$18-AO$19+1)*$B$2*$AG$21),IF(AP$18&gt;=AO$19,$AG$21*$B$2))),0)</f>
        <v>0</v>
      </c>
      <c r="AQ53" s="294" t="b">
        <f>IF('Hoja De Calculo'!AR13&gt;='Hoja De Calculo'!AQ13,IF(AQ$18=100,($AG$21*AQ$18*$B$2)-SUM($I53:AP53),IF(AQ$18&gt;AP$19,((AQ$18-AP$19+1)*$B$2*$AG$21),IF(AQ$18&gt;=AP$19,$AG$21*$B$2))),0)</f>
        <v>0</v>
      </c>
      <c r="AR53" s="294" t="b">
        <f>IF('Hoja De Calculo'!AS13&gt;='Hoja De Calculo'!AR13,IF(AR$18=100,($AG$21*AR$18*$B$2)-SUM($I53:AQ53),IF(AR$18&gt;AQ$19,((AR$18-AQ$19+1)*$B$2*$AG$21),IF(AR$18&gt;=AQ$19,$AG$21*$B$2))),0)</f>
        <v>0</v>
      </c>
      <c r="AS53" s="294" t="b">
        <f>IF('Hoja De Calculo'!AT13&gt;='Hoja De Calculo'!AS13,IF(AS$18=100,($AG$21*AS$18*$B$2)-SUM($I53:AR53),IF(AS$18&gt;AR$19,((AS$18-AR$19+1)*$B$2*$AG$21),IF(AS$18&gt;=AR$19,$AG$21*$B$2))),0)</f>
        <v>0</v>
      </c>
      <c r="AT53" s="294" t="b">
        <f>IF('Hoja De Calculo'!AU13&gt;='Hoja De Calculo'!AT13,IF(AT$18=100,($AG$21*AT$18*$B$2)-SUM($I53:AS53),IF(AT$18&gt;AS$19,((AT$18-AS$19+1)*$B$2*$AG$21),IF(AT$18&gt;=AS$19,$AG$21*$B$2))),0)</f>
        <v>0</v>
      </c>
      <c r="AU53" s="294" t="b">
        <f>IF('Hoja De Calculo'!AV13&gt;='Hoja De Calculo'!AU13,IF(AU$18=100,($AG$21*AU$18*$B$2)-SUM($I53:AT53),IF(AU$18&gt;AT$19,((AU$18-AT$19+1)*$B$2*$AG$21),IF(AU$18&gt;=AT$19,$AG$21*$B$2))),0)</f>
        <v>0</v>
      </c>
      <c r="AV53" s="294" t="b">
        <f>IF('Hoja De Calculo'!AW13&gt;='Hoja De Calculo'!AV13,IF(AV$18=100,($AG$21*AV$18*$B$2)-SUM($I53:AU53),IF(AV$18&gt;AU$19,((AV$18-AU$19+1)*$B$2*$AG$21),IF(AV$18&gt;=AU$19,$AG$21*$B$2))),0)</f>
        <v>0</v>
      </c>
      <c r="AW53" s="294" t="b">
        <f>IF('Hoja De Calculo'!AX13&gt;='Hoja De Calculo'!AW13,IF(AW$18=100,($AG$21*AW$18*$B$2)-SUM($I53:AV53),IF(AW$18&gt;AV$19,((AW$18-AV$19+1)*$B$2*$AG$21),IF(AW$18&gt;=AV$19,$AG$21*$B$2))),0)</f>
        <v>0</v>
      </c>
      <c r="AX53" s="294" t="b">
        <f>IF('Hoja De Calculo'!AY13&gt;='Hoja De Calculo'!AX13,IF(AX$18=100,($AG$21*AX$18*$B$2)-SUM($I53:AW53),IF(AX$18&gt;AW$19,((AX$18-AW$19+1)*$B$2*$AG$21),IF(AX$18&gt;=AW$19,$AG$21*$B$2))),0)</f>
        <v>0</v>
      </c>
      <c r="AY53" s="294" t="b">
        <f>IF('Hoja De Calculo'!AZ13&gt;='Hoja De Calculo'!AY13,IF(AY$18=100,($AG$21*AY$18*$B$2)-SUM($I53:AX53),IF(AY$18&gt;AX$19,((AY$18-AX$19+1)*$B$2*$AG$21),IF(AY$18&gt;=AX$19,$AG$21*$B$2))),0)</f>
        <v>0</v>
      </c>
      <c r="AZ53" s="294" t="b">
        <f>IF('Hoja De Calculo'!BA13&gt;='Hoja De Calculo'!AZ13,IF(AZ$18=100,($AG$21*AZ$18*$B$2)-SUM($I53:AY53),IF(AZ$18&gt;AY$19,((AZ$18-AY$19+1)*$B$2*$AG$21),IF(AZ$18&gt;=AY$19,$AG$21*$B$2))),0)</f>
        <v>0</v>
      </c>
      <c r="BA53" s="294" t="b">
        <f>IF('Hoja De Calculo'!BB13&gt;='Hoja De Calculo'!BA13,IF(BA$18=100,($AG$21*BA$18*$B$2)-SUM($I53:AZ53),IF(BA$18&gt;AZ$19,((BA$18-AZ$19+1)*$B$2*$AG$21),IF(BA$18&gt;=AZ$19,$AG$21*$B$2))),0)</f>
        <v>0</v>
      </c>
      <c r="BB53" s="294" t="b">
        <f>IF('Hoja De Calculo'!BC13&gt;='Hoja De Calculo'!BB13,IF(BB$18=100,($AG$21*BB$18*$B$2)-SUM($I53:BA53),IF(BB$18&gt;BA$19,((BB$18-BA$19+1)*$B$2*$AG$21),IF(BB$18&gt;=BA$19,$AG$21*$B$2))),0)</f>
        <v>0</v>
      </c>
      <c r="BC53" s="294" t="b">
        <f>IF('Hoja De Calculo'!BD13&gt;='Hoja De Calculo'!BC13,IF(BC$18=100,($AG$21*BC$18*$B$2)-SUM($I53:BB53),IF(BC$18&gt;BB$19,((BC$18-BB$19+1)*$B$2*$AG$21),IF(BC$18&gt;=BB$19,$AG$21*$B$2))),0)</f>
        <v>0</v>
      </c>
      <c r="BD53" s="294" t="b">
        <f>IF('Hoja De Calculo'!BE13&gt;='Hoja De Calculo'!BD13,IF(BD$18=100,($AG$21*BD$18*$B$2)-SUM($I53:BC53),IF(BD$18&gt;BC$19,((BD$18-BC$19+1)*$B$2*$AG$21),IF(BD$18&gt;=BC$19,$AG$21*$B$2))),0)</f>
        <v>0</v>
      </c>
      <c r="BE53" s="294" t="b">
        <f>IF('Hoja De Calculo'!BF13&gt;='Hoja De Calculo'!BE13,IF(BE$18=100,($AG$21*BE$18*$B$2)-SUM($I53:BD53),IF(BE$18&gt;BD$19,((BE$18-BD$19+1)*$B$2*$AG$21),IF(BE$18&gt;=BD$19,$AG$21*$B$2))),0)</f>
        <v>0</v>
      </c>
      <c r="BF53" s="294" t="b">
        <f>IF('Hoja De Calculo'!BG13&gt;='Hoja De Calculo'!BF13,IF(BF$18=100,($AG$21*BF$18*$B$2)-SUM($I53:BE53),IF(BF$18&gt;BE$19,((BF$18-BE$19+1)*$B$2*$AG$21),IF(BF$18&gt;=BE$19,$AG$21*$B$2))),0)</f>
        <v>0</v>
      </c>
      <c r="BG53" s="294" t="b">
        <f>IF('Hoja De Calculo'!BH13&gt;='Hoja De Calculo'!BG13,IF(BG$18=100,($AG$21*BG$18*$B$2)-SUM($I53:BF53),IF(BG$18&gt;BF$19,((BG$18-BF$19+1)*$B$2*$AG$21),IF(BG$18&gt;=BF$19,$AG$21*$B$2))),0)</f>
        <v>0</v>
      </c>
      <c r="BH53" s="294" t="b">
        <f>IF('Hoja De Calculo'!BI13&gt;='Hoja De Calculo'!BH13,IF(BH$18=100,($AG$21*BH$18*$B$2)-SUM($I53:BG53),IF(BH$18&gt;BG$19,((BH$18-BG$19+1)*$B$2*$AG$21),IF(BH$18&gt;=BG$19,$AG$21*$B$2))),0)</f>
        <v>0</v>
      </c>
      <c r="BI53" s="294" t="b">
        <f>IF('Hoja De Calculo'!BJ13&gt;='Hoja De Calculo'!BI13,IF(BI$18=100,($AG$21*BI$18*$B$2)-SUM($I53:BH53),IF(BI$18&gt;BH$19,((BI$18-BH$19+1)*$B$2*$AG$21),IF(BI$18&gt;=BH$19,$AG$21*$B$2))),0)</f>
        <v>0</v>
      </c>
      <c r="BJ53" s="294" t="b">
        <f>IF('Hoja De Calculo'!BK13&gt;='Hoja De Calculo'!BJ13,IF(BJ$18=100,($AG$21*BJ$18*$B$2)-SUM($I53:BI53),IF(BJ$18&gt;BI$19,((BJ$18-BI$19+1)*$B$2*$AG$21),IF(BJ$18&gt;=BI$19,$AG$21*$B$2))),0)</f>
        <v>0</v>
      </c>
      <c r="BK53" s="294" t="b">
        <f>IF('Hoja De Calculo'!BL13&gt;='Hoja De Calculo'!BK13,IF(BK$18=100,($AG$21*BK$18*$B$2)-SUM($I53:BJ53),IF(BK$18&gt;BJ$19,((BK$18-BJ$19+1)*$B$2*$AG$21),IF(BK$18&gt;=BJ$19,$AG$21*$B$2))),0)</f>
        <v>0</v>
      </c>
      <c r="BL53" s="294" t="b">
        <f>IF('Hoja De Calculo'!BM13&gt;='Hoja De Calculo'!BL13,IF(BL$18=100,($AG$21*BL$18*$B$2)-SUM($I53:BK53),IF(BL$18&gt;BK$19,((BL$18-BK$19+1)*$B$2*$AG$21),IF(BL$18&gt;=BK$19,$AG$21*$B$2))),0)</f>
        <v>0</v>
      </c>
      <c r="BM53" s="294" t="b">
        <f>IF('Hoja De Calculo'!BN13&gt;='Hoja De Calculo'!BM13,IF(BM$18=100,($AG$21*BM$18*$B$2)-SUM($I53:BL53),IF(BM$18&gt;BL$19,((BM$18-BL$19+1)*$B$2*$AG$21),IF(BM$18&gt;=BL$19,$AG$21*$B$2))),0)</f>
        <v>0</v>
      </c>
      <c r="BN53" s="294" t="b">
        <f>IF('Hoja De Calculo'!BO13&gt;='Hoja De Calculo'!BN13,IF(BN$18=100,($AG$21*BN$18*$B$2)-SUM($I53:BM53),IF(BN$18&gt;BM$19,((BN$18-BM$19+1)*$B$2*$AG$21),IF(BN$18&gt;=BM$19,$AG$21*$B$2))),0)</f>
        <v>0</v>
      </c>
      <c r="BO53" s="294" t="b">
        <f>IF('Hoja De Calculo'!BP13&gt;='Hoja De Calculo'!BO13,IF(BO$18=100,($AG$21*BO$18*$B$2)-SUM($I53:BN53),IF(BO$18&gt;BN$19,((BO$18-BN$19+1)*$B$2*$AG$21),IF(BO$18&gt;=BN$19,$AG$21*$B$2))),0)</f>
        <v>0</v>
      </c>
      <c r="BP53" s="294" t="b">
        <f>IF('Hoja De Calculo'!BQ13&gt;='Hoja De Calculo'!BP13,IF(BP$18=100,($AG$21*BP$18*$B$2)-SUM($I53:BO53),IF(BP$18&gt;BO$19,((BP$18-BO$19+1)*$B$2*$AG$21),IF(BP$18&gt;=BO$19,$AG$21*$B$2))),0)</f>
        <v>0</v>
      </c>
      <c r="BQ53" s="294" t="b">
        <f>IF('Hoja De Calculo'!BR13&gt;='Hoja De Calculo'!BQ13,IF(BQ$18=100,($AG$21*BQ$18*$B$2)-SUM($I53:BP53),IF(BQ$18&gt;BP$19,((BQ$18-BP$19+1)*$B$2*$AG$21),IF(BQ$18&gt;=BP$19,$AG$21*$B$2))),0)</f>
        <v>0</v>
      </c>
      <c r="BR53" s="294" t="b">
        <f>IF('Hoja De Calculo'!BS13&gt;='Hoja De Calculo'!BR13,IF(BR$18=100,($AG$21*BR$18*$B$2)-SUM($I53:BQ53),IF(BR$18&gt;BQ$19,((BR$18-BQ$19+1)*$B$2*$AG$21),IF(BR$18&gt;=BQ$19,$AG$21*$B$2))),0)</f>
        <v>0</v>
      </c>
      <c r="BS53" s="294" t="b">
        <f>IF('Hoja De Calculo'!BT13&gt;='Hoja De Calculo'!BS13,IF(BS$18=100,($AG$21*BS$18*$B$2)-SUM($I53:BR53),IF(BS$18&gt;BR$19,((BS$18-BR$19+1)*$B$2*$AG$21),IF(BS$18&gt;=BR$19,$AG$21*$B$2))),0)</f>
        <v>0</v>
      </c>
      <c r="BT53" s="294" t="b">
        <f>IF('Hoja De Calculo'!BU13&gt;='Hoja De Calculo'!BT13,IF(BT$18=100,($AG$21*BT$18*$B$2)-SUM($I53:BS53),IF(BT$18&gt;BS$19,((BT$18-BS$19+1)*$B$2*$AG$21),IF(BT$18&gt;=BS$19,$AG$21*$B$2))),0)</f>
        <v>0</v>
      </c>
      <c r="BU53" s="294" t="b">
        <f>IF('Hoja De Calculo'!BV13&gt;='Hoja De Calculo'!BU13,IF(BU$18=100,($AG$21*BU$18*$B$2)-SUM($I53:BT53),IF(BU$18&gt;BT$19,((BU$18-BT$19+1)*$B$2*$AG$21),IF(BU$18&gt;=BT$19,$AG$21*$B$2))),0)</f>
        <v>0</v>
      </c>
      <c r="BV53" s="294" t="b">
        <f>IF('Hoja De Calculo'!BW13&gt;='Hoja De Calculo'!BV13,IF(BV$18=100,($AG$21*BV$18*$B$2)-SUM($I53:BU53),IF(BV$18&gt;BU$19,((BV$18-BU$19+1)*$B$2*$AG$21),IF(BV$18&gt;=BU$19,$AG$21*$B$2))),0)</f>
        <v>0</v>
      </c>
      <c r="BW53" s="294" t="b">
        <f>IF('Hoja De Calculo'!BX13&gt;='Hoja De Calculo'!BW13,IF(BW$18=100,($AG$21*BW$18*$B$2)-SUM($I53:BV53),IF(BW$18&gt;BV$19,((BW$18-BV$19+1)*$B$2*$AG$21),IF(BW$18&gt;=BV$19,$AG$21*$B$2))),0)</f>
        <v>0</v>
      </c>
      <c r="BX53" s="294" t="b">
        <f>IF('Hoja De Calculo'!BY13&gt;='Hoja De Calculo'!BX13,IF(BX$18=100,($AG$21*BX$18*$B$2)-SUM($I53:BW53),IF(BX$18&gt;BW$19,((BX$18-BW$19+1)*$B$2*$AG$21),IF(BX$18&gt;=BW$19,$AG$21*$B$2))),0)</f>
        <v>0</v>
      </c>
      <c r="BY53" s="294" t="b">
        <f>IF('Hoja De Calculo'!BZ13&gt;='Hoja De Calculo'!BY13,IF(BY$18=100,($AG$21*BY$18*$B$2)-SUM($I53:BX53),IF(BY$18&gt;BX$19,((BY$18-BX$19+1)*$B$2*$AG$21),IF(BY$18&gt;=BX$19,$AG$21*$B$2))),0)</f>
        <v>0</v>
      </c>
      <c r="BZ53" s="294" t="b">
        <f>IF('Hoja De Calculo'!CA13&gt;='Hoja De Calculo'!BZ13,IF(BZ$18=100,($AG$21*BZ$18*$B$2)-SUM($I53:BY53),IF(BZ$18&gt;BY$19,((BZ$18-BY$19+1)*$B$2*$AG$21),IF(BZ$18&gt;=BY$19,$AG$21*$B$2))),0)</f>
        <v>0</v>
      </c>
      <c r="CA53" s="294" t="b">
        <f>IF('Hoja De Calculo'!CB13&gt;='Hoja De Calculo'!CA13,IF(CA$18=100,($AG$21*CA$18*$B$2)-SUM($I53:BZ53),IF(CA$18&gt;BZ$19,((CA$18-BZ$19+1)*$B$2*$AG$21),IF(CA$18&gt;=BZ$19,$AG$21*$B$2))),0)</f>
        <v>0</v>
      </c>
      <c r="CB53" s="294" t="b">
        <f>IF('Hoja De Calculo'!CC13&gt;='Hoja De Calculo'!CB13,IF(CB$18=100,($AG$21*CB$18*$B$2)-SUM($I53:CA53),IF(CB$18&gt;CA$19,((CB$18-CA$19+1)*$B$2*$AG$21),IF(CB$18&gt;=CA$19,$AG$21*$B$2))),0)</f>
        <v>0</v>
      </c>
      <c r="CC53" s="294" t="b">
        <f>IF('Hoja De Calculo'!CD13&gt;='Hoja De Calculo'!CC13,IF(CC$18=100,($AG$21*CC$18*$B$2)-SUM($I53:CB53),IF(CC$18&gt;CB$19,((CC$18-CB$19+1)*$B$2*$AG$21),IF(CC$18&gt;=CB$19,$AG$21*$B$2))),0)</f>
        <v>0</v>
      </c>
      <c r="CD53" s="294" t="b">
        <f>IF('Hoja De Calculo'!CE13&gt;='Hoja De Calculo'!CD13,IF(CD$18=100,($AG$21*CD$18*$B$2)-SUM($I53:CC53),IF(CD$18&gt;CC$19,((CD$18-CC$19+1)*$B$2*$AG$21),IF(CD$18&gt;=CC$19,$AG$21*$B$2))),0)</f>
        <v>0</v>
      </c>
      <c r="CE53" s="294" t="b">
        <f>IF('Hoja De Calculo'!CF13&gt;='Hoja De Calculo'!CE13,IF(CE$18=100,($AG$21*CE$18*$B$2)-SUM($I53:CD53),IF(CE$18&gt;CD$19,((CE$18-CD$19+1)*$B$2*$AG$21),IF(CE$18&gt;=CD$19,$AG$21*$B$2))),0)</f>
        <v>0</v>
      </c>
      <c r="CF53" s="294" t="b">
        <f>IF('Hoja De Calculo'!CG13&gt;='Hoja De Calculo'!CF13,IF(CF$18=100,($AG$21*CF$18*$B$2)-SUM($I53:CE53),IF(CF$18&gt;CE$19,((CF$18-CE$19+1)*$B$2*$AG$21),IF(CF$18&gt;=CE$19,$AG$21*$B$2))),0)</f>
        <v>0</v>
      </c>
      <c r="CG53" s="294" t="b">
        <f>IF('Hoja De Calculo'!CH13&gt;='Hoja De Calculo'!CG13,IF(CG$18=100,($AG$21*CG$18*$B$2)-SUM($I53:CF53),IF(CG$18&gt;CF$19,((CG$18-CF$19+1)*$B$2*$AG$21),IF(CG$18&gt;=CF$19,$AG$21*$B$2))),0)</f>
        <v>0</v>
      </c>
      <c r="CH53" s="294" t="b">
        <f>IF('Hoja De Calculo'!CI13&gt;='Hoja De Calculo'!CH13,IF(CH$18=100,($AG$21*CH$18*$B$2)-SUM($I53:CG53),IF(CH$18&gt;CG$19,((CH$18-CG$19+1)*$B$2*$AG$21),IF(CH$18&gt;=CG$19,$AG$21*$B$2))),0)</f>
        <v>0</v>
      </c>
      <c r="CI53" s="294" t="b">
        <f>IF('Hoja De Calculo'!CJ13&gt;='Hoja De Calculo'!CI13,IF(CI$18=100,($AG$21*CI$18*$B$2)-SUM($I53:CH53),IF(CI$18&gt;CH$19,((CI$18-CH$19+1)*$B$2*$AG$21),IF(CI$18&gt;=CH$19,$AG$21*$B$2))),0)</f>
        <v>0</v>
      </c>
      <c r="CJ53" s="294" t="b">
        <f>IF('Hoja De Calculo'!CK13&gt;='Hoja De Calculo'!CJ13,IF(CJ$18=100,($AG$21*CJ$18*$B$2)-SUM($I53:CI53),IF(CJ$18&gt;CI$19,((CJ$18-CI$19+1)*$B$2*$AG$21),IF(CJ$18&gt;=CI$19,$AG$21*$B$2))),0)</f>
        <v>0</v>
      </c>
      <c r="CK53" s="294" t="b">
        <f>IF('Hoja De Calculo'!CL13&gt;='Hoja De Calculo'!CK13,IF(CK$18=100,($AG$21*CK$18*$B$2)-SUM($I53:CJ53),IF(CK$18&gt;CJ$19,((CK$18-CJ$19+1)*$B$2*$AG$21),IF(CK$18&gt;=CJ$19,$AG$21*$B$2))),0)</f>
        <v>0</v>
      </c>
      <c r="CL53" s="294" t="b">
        <f>IF('Hoja De Calculo'!CM13&gt;='Hoja De Calculo'!CL13,IF(CL$18=100,($AG$21*CL$18*$B$2)-SUM($I53:CK53),IF(CL$18&gt;CK$19,((CL$18-CK$19+1)*$B$2*$AG$21),IF(CL$18&gt;=CK$19,$AG$21*$B$2))),0)</f>
        <v>0</v>
      </c>
      <c r="CM53" s="294" t="b">
        <f>IF('Hoja De Calculo'!CN13&gt;='Hoja De Calculo'!CM13,IF(CM$18=100,($AG$21*CM$18*$B$2)-SUM($I53:CL53),IF(CM$18&gt;CL$19,((CM$18-CL$19+1)*$B$2*$AG$21),IF(CM$18&gt;=CL$19,$AG$21*$B$2))),0)</f>
        <v>0</v>
      </c>
      <c r="CN53" s="294" t="b">
        <f>IF('Hoja De Calculo'!CO13&gt;='Hoja De Calculo'!CN13,IF(CN$18=100,($AG$21*CN$18*$B$2)-SUM($I53:CM53),IF(CN$18&gt;CM$19,((CN$18-CM$19+1)*$B$2*$AG$21),IF(CN$18&gt;=CM$19,$AG$21*$B$2))),0)</f>
        <v>0</v>
      </c>
      <c r="CO53" s="294" t="b">
        <f>IF('Hoja De Calculo'!CP13&gt;='Hoja De Calculo'!CO13,IF(CO$18=100,($AG$21*CO$18*$B$2)-SUM($I53:CN53),IF(CO$18&gt;CN$19,((CO$18-CN$19+1)*$B$2*$AG$21),IF(CO$18&gt;=CN$19,$AG$21*$B$2))),0)</f>
        <v>0</v>
      </c>
      <c r="CP53" s="294" t="b">
        <f>IF('Hoja De Calculo'!CQ13&gt;='Hoja De Calculo'!CP13,IF(CP$18=100,($AG$21*CP$18*$B$2)-SUM($I53:CO53),IF(CP$18&gt;CO$19,((CP$18-CO$19+1)*$B$2*$AG$21),IF(CP$18&gt;=CO$19,$AG$21*$B$2))),0)</f>
        <v>0</v>
      </c>
      <c r="CQ53" s="294" t="b">
        <f>IF('Hoja De Calculo'!CR13&gt;='Hoja De Calculo'!CQ13,IF(CQ$18=100,($AG$21*CQ$18*$B$2)-SUM($I53:CP53),IF(CQ$18&gt;CP$19,((CQ$18-CP$19+1)*$B$2*$AG$21),IF(CQ$18&gt;=CP$19,$AG$21*$B$2))),0)</f>
        <v>0</v>
      </c>
      <c r="CR53" s="294" t="b">
        <f>IF('Hoja De Calculo'!CS13&gt;='Hoja De Calculo'!CR13,IF(CR$18=100,($AG$21*CR$18*$B$2)-SUM($I53:CQ53),IF(CR$18&gt;CQ$19,((CR$18-CQ$19+1)*$B$2*$AG$21),IF(CR$18&gt;=CQ$19,$AG$21*$B$2))),0)</f>
        <v>0</v>
      </c>
      <c r="CS53" s="294" t="b">
        <f>IF('Hoja De Calculo'!CT13&gt;='Hoja De Calculo'!CS13,IF(CS$18=100,($AG$21*CS$18*$B$2)-SUM($I53:CR53),IF(CS$18&gt;CR$19,((CS$18-CR$19+1)*$B$2*$AG$21),IF(CS$18&gt;=CR$19,$AG$21*$B$2))),0)</f>
        <v>0</v>
      </c>
      <c r="CT53" s="294" t="b">
        <f>IF('Hoja De Calculo'!CU13&gt;='Hoja De Calculo'!CT13,IF(CT$18=100,($AG$21*CT$18*$B$2)-SUM($I53:CS53),IF(CT$18&gt;CS$19,((CT$18-CS$19+1)*$B$2*$AG$21),IF(CT$18&gt;=CS$19,$AG$21*$B$2))),0)</f>
        <v>0</v>
      </c>
      <c r="CU53" s="294" t="b">
        <f>IF('Hoja De Calculo'!CV13&gt;='Hoja De Calculo'!CU13,IF(CU$18=100,($AG$21*CU$18*$B$2)-SUM($I53:CT53),IF(CU$18&gt;CT$19,((CU$18-CT$19+1)*$B$2*$AG$21),IF(CU$18&gt;=CT$19,$AG$21*$B$2))),0)</f>
        <v>0</v>
      </c>
      <c r="CV53" s="294" t="b">
        <f>IF('Hoja De Calculo'!CW13&gt;='Hoja De Calculo'!CV13,IF(CV$18=100,($AG$21*CV$18*$B$2)-SUM($I53:CU53),IF(CV$18&gt;CU$19,((CV$18-CU$19+1)*$B$2*$AG$21),IF(CV$18&gt;=CU$19,$AG$21*$B$2))),0)</f>
        <v>0</v>
      </c>
      <c r="CW53" s="294" t="b">
        <f>IF('Hoja De Calculo'!CX13&gt;='Hoja De Calculo'!CW13,IF(CW$18=100,($AG$21*CW$18*$B$2)-SUM($I53:CV53),IF(CW$18&gt;CV$19,((CW$18-CV$19+1)*$B$2*$AG$21),IF(CW$18&gt;=CV$19,$AG$21*$B$2))),0)</f>
        <v>0</v>
      </c>
    </row>
    <row r="54" spans="1:101" x14ac:dyDescent="0.3">
      <c r="A54" t="s">
        <v>191</v>
      </c>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81">
        <f>(AH$21*$B$2*(AH$19+(IF(AH$19=100,0,1))))</f>
        <v>0</v>
      </c>
      <c r="AI54" s="294" t="b">
        <f>IF('Hoja De Calculo'!AJ13&gt;='Hoja De Calculo'!AI13,IF(AI$18=100,($AH$21*AI$18*$B$2)-SUM($I54:AH54),IF(AI$18&gt;AH$19,((AI$18-AH$19+1)*$B$2*$AH$21),IF(AI$18&gt;=AH$19,$AH$21*$B$2))),0)</f>
        <v>0</v>
      </c>
      <c r="AJ54" s="294" t="b">
        <f>IF('Hoja De Calculo'!AK13&gt;='Hoja De Calculo'!AJ13,IF(AJ$18=100,($AH$21*AJ$18*$B$2)-SUM($I54:AI54),IF(AJ$18&gt;AI$19,((AJ$18-AI$19+1)*$B$2*$AH$21),IF(AJ$18&gt;=AI$19,$AH$21*$B$2))),0)</f>
        <v>0</v>
      </c>
      <c r="AK54" s="294" t="b">
        <f>IF('Hoja De Calculo'!AL13&gt;='Hoja De Calculo'!AK13,IF(AK$18=100,($AH$21*AK$18*$B$2)-SUM($I54:AJ54),IF(AK$18&gt;AJ$19,((AK$18-AJ$19+1)*$B$2*$AH$21),IF(AK$18&gt;=AJ$19,$AH$21*$B$2))),0)</f>
        <v>0</v>
      </c>
      <c r="AL54" s="294" t="b">
        <f>IF('Hoja De Calculo'!AM13&gt;='Hoja De Calculo'!AL13,IF(AL$18=100,($AH$21*AL$18*$B$2)-SUM($I54:AK54),IF(AL$18&gt;AK$19,((AL$18-AK$19+1)*$B$2*$AH$21),IF(AL$18&gt;=AK$19,$AH$21*$B$2))),0)</f>
        <v>0</v>
      </c>
      <c r="AM54" s="294" t="b">
        <f>IF('Hoja De Calculo'!AN13&gt;='Hoja De Calculo'!AM13,IF(AM$18=100,($AH$21*AM$18*$B$2)-SUM($I54:AL54),IF(AM$18&gt;AL$19,((AM$18-AL$19+1)*$B$2*$AH$21),IF(AM$18&gt;=AL$19,$AH$21*$B$2))),0)</f>
        <v>0</v>
      </c>
      <c r="AN54" s="294" t="b">
        <f>IF('Hoja De Calculo'!AO13&gt;='Hoja De Calculo'!AN13,IF(AN$18=100,($AH$21*AN$18*$B$2)-SUM($I54:AM54),IF(AN$18&gt;AM$19,((AN$18-AM$19+1)*$B$2*$AH$21),IF(AN$18&gt;=AM$19,$AH$21*$B$2))),0)</f>
        <v>0</v>
      </c>
      <c r="AO54" s="294" t="b">
        <f>IF('Hoja De Calculo'!AP13&gt;='Hoja De Calculo'!AO13,IF(AO$18=100,($AH$21*AO$18*$B$2)-SUM($I54:AN54),IF(AO$18&gt;AN$19,((AO$18-AN$19+1)*$B$2*$AH$21),IF(AO$18&gt;=AN$19,$AH$21*$B$2))),0)</f>
        <v>0</v>
      </c>
      <c r="AP54" s="294" t="b">
        <f>IF('Hoja De Calculo'!AQ13&gt;='Hoja De Calculo'!AP13,IF(AP$18=100,($AH$21*AP$18*$B$2)-SUM($I54:AO54),IF(AP$18&gt;AO$19,((AP$18-AO$19+1)*$B$2*$AH$21),IF(AP$18&gt;=AO$19,$AH$21*$B$2))),0)</f>
        <v>0</v>
      </c>
      <c r="AQ54" s="294" t="b">
        <f>IF('Hoja De Calculo'!AR13&gt;='Hoja De Calculo'!AQ13,IF(AQ$18=100,($AH$21*AQ$18*$B$2)-SUM($I54:AP54),IF(AQ$18&gt;AP$19,((AQ$18-AP$19+1)*$B$2*$AH$21),IF(AQ$18&gt;=AP$19,$AH$21*$B$2))),0)</f>
        <v>0</v>
      </c>
      <c r="AR54" s="294" t="b">
        <f>IF('Hoja De Calculo'!AS13&gt;='Hoja De Calculo'!AR13,IF(AR$18=100,($AH$21*AR$18*$B$2)-SUM($I54:AQ54),IF(AR$18&gt;AQ$19,((AR$18-AQ$19+1)*$B$2*$AH$21),IF(AR$18&gt;=AQ$19,$AH$21*$B$2))),0)</f>
        <v>0</v>
      </c>
      <c r="AS54" s="294" t="b">
        <f>IF('Hoja De Calculo'!AT13&gt;='Hoja De Calculo'!AS13,IF(AS$18=100,($AH$21*AS$18*$B$2)-SUM($I54:AR54),IF(AS$18&gt;AR$19,((AS$18-AR$19+1)*$B$2*$AH$21),IF(AS$18&gt;=AR$19,$AH$21*$B$2))),0)</f>
        <v>0</v>
      </c>
      <c r="AT54" s="294" t="b">
        <f>IF('Hoja De Calculo'!AU13&gt;='Hoja De Calculo'!AT13,IF(AT$18=100,($AH$21*AT$18*$B$2)-SUM($I54:AS54),IF(AT$18&gt;AS$19,((AT$18-AS$19+1)*$B$2*$AH$21),IF(AT$18&gt;=AS$19,$AH$21*$B$2))),0)</f>
        <v>0</v>
      </c>
      <c r="AU54" s="294" t="b">
        <f>IF('Hoja De Calculo'!AV13&gt;='Hoja De Calculo'!AU13,IF(AU$18=100,($AH$21*AU$18*$B$2)-SUM($I54:AT54),IF(AU$18&gt;AT$19,((AU$18-AT$19+1)*$B$2*$AH$21),IF(AU$18&gt;=AT$19,$AH$21*$B$2))),0)</f>
        <v>0</v>
      </c>
      <c r="AV54" s="294" t="b">
        <f>IF('Hoja De Calculo'!AW13&gt;='Hoja De Calculo'!AV13,IF(AV$18=100,($AH$21*AV$18*$B$2)-SUM($I54:AU54),IF(AV$18&gt;AU$19,((AV$18-AU$19+1)*$B$2*$AH$21),IF(AV$18&gt;=AU$19,$AH$21*$B$2))),0)</f>
        <v>0</v>
      </c>
      <c r="AW54" s="294" t="b">
        <f>IF('Hoja De Calculo'!AX13&gt;='Hoja De Calculo'!AW13,IF(AW$18=100,($AH$21*AW$18*$B$2)-SUM($I54:AV54),IF(AW$18&gt;AV$19,((AW$18-AV$19+1)*$B$2*$AH$21),IF(AW$18&gt;=AV$19,$AH$21*$B$2))),0)</f>
        <v>0</v>
      </c>
      <c r="AX54" s="294" t="b">
        <f>IF('Hoja De Calculo'!AY13&gt;='Hoja De Calculo'!AX13,IF(AX$18=100,($AH$21*AX$18*$B$2)-SUM($I54:AW54),IF(AX$18&gt;AW$19,((AX$18-AW$19+1)*$B$2*$AH$21),IF(AX$18&gt;=AW$19,$AH$21*$B$2))),0)</f>
        <v>0</v>
      </c>
      <c r="AY54" s="294" t="b">
        <f>IF('Hoja De Calculo'!AZ13&gt;='Hoja De Calculo'!AY13,IF(AY$18=100,($AH$21*AY$18*$B$2)-SUM($I54:AX54),IF(AY$18&gt;AX$19,((AY$18-AX$19+1)*$B$2*$AH$21),IF(AY$18&gt;=AX$19,$AH$21*$B$2))),0)</f>
        <v>0</v>
      </c>
      <c r="AZ54" s="294" t="b">
        <f>IF('Hoja De Calculo'!BA13&gt;='Hoja De Calculo'!AZ13,IF(AZ$18=100,($AH$21*AZ$18*$B$2)-SUM($I54:AY54),IF(AZ$18&gt;AY$19,((AZ$18-AY$19+1)*$B$2*$AH$21),IF(AZ$18&gt;=AY$19,$AH$21*$B$2))),0)</f>
        <v>0</v>
      </c>
      <c r="BA54" s="294" t="b">
        <f>IF('Hoja De Calculo'!BB13&gt;='Hoja De Calculo'!BA13,IF(BA$18=100,($AH$21*BA$18*$B$2)-SUM($I54:AZ54),IF(BA$18&gt;AZ$19,((BA$18-AZ$19+1)*$B$2*$AH$21),IF(BA$18&gt;=AZ$19,$AH$21*$B$2))),0)</f>
        <v>0</v>
      </c>
      <c r="BB54" s="294" t="b">
        <f>IF('Hoja De Calculo'!BC13&gt;='Hoja De Calculo'!BB13,IF(BB$18=100,($AH$21*BB$18*$B$2)-SUM($I54:BA54),IF(BB$18&gt;BA$19,((BB$18-BA$19+1)*$B$2*$AH$21),IF(BB$18&gt;=BA$19,$AH$21*$B$2))),0)</f>
        <v>0</v>
      </c>
      <c r="BC54" s="294" t="b">
        <f>IF('Hoja De Calculo'!BD13&gt;='Hoja De Calculo'!BC13,IF(BC$18=100,($AH$21*BC$18*$B$2)-SUM($I54:BB54),IF(BC$18&gt;BB$19,((BC$18-BB$19+1)*$B$2*$AH$21),IF(BC$18&gt;=BB$19,$AH$21*$B$2))),0)</f>
        <v>0</v>
      </c>
      <c r="BD54" s="294" t="b">
        <f>IF('Hoja De Calculo'!BE13&gt;='Hoja De Calculo'!BD13,IF(BD$18=100,($AH$21*BD$18*$B$2)-SUM($I54:BC54),IF(BD$18&gt;BC$19,((BD$18-BC$19+1)*$B$2*$AH$21),IF(BD$18&gt;=BC$19,$AH$21*$B$2))),0)</f>
        <v>0</v>
      </c>
      <c r="BE54" s="294" t="b">
        <f>IF('Hoja De Calculo'!BF13&gt;='Hoja De Calculo'!BE13,IF(BE$18=100,($AH$21*BE$18*$B$2)-SUM($I54:BD54),IF(BE$18&gt;BD$19,((BE$18-BD$19+1)*$B$2*$AH$21),IF(BE$18&gt;=BD$19,$AH$21*$B$2))),0)</f>
        <v>0</v>
      </c>
      <c r="BF54" s="294" t="b">
        <f>IF('Hoja De Calculo'!BG13&gt;='Hoja De Calculo'!BF13,IF(BF$18=100,($AH$21*BF$18*$B$2)-SUM($I54:BE54),IF(BF$18&gt;BE$19,((BF$18-BE$19+1)*$B$2*$AH$21),IF(BF$18&gt;=BE$19,$AH$21*$B$2))),0)</f>
        <v>0</v>
      </c>
      <c r="BG54" s="294" t="b">
        <f>IF('Hoja De Calculo'!BH13&gt;='Hoja De Calculo'!BG13,IF(BG$18=100,($AH$21*BG$18*$B$2)-SUM($I54:BF54),IF(BG$18&gt;BF$19,((BG$18-BF$19+1)*$B$2*$AH$21),IF(BG$18&gt;=BF$19,$AH$21*$B$2))),0)</f>
        <v>0</v>
      </c>
      <c r="BH54" s="294" t="b">
        <f>IF('Hoja De Calculo'!BI13&gt;='Hoja De Calculo'!BH13,IF(BH$18=100,($AH$21*BH$18*$B$2)-SUM($I54:BG54),IF(BH$18&gt;BG$19,((BH$18-BG$19+1)*$B$2*$AH$21),IF(BH$18&gt;=BG$19,$AH$21*$B$2))),0)</f>
        <v>0</v>
      </c>
      <c r="BI54" s="294" t="b">
        <f>IF('Hoja De Calculo'!BJ13&gt;='Hoja De Calculo'!BI13,IF(BI$18=100,($AH$21*BI$18*$B$2)-SUM($I54:BH54),IF(BI$18&gt;BH$19,((BI$18-BH$19+1)*$B$2*$AH$21),IF(BI$18&gt;=BH$19,$AH$21*$B$2))),0)</f>
        <v>0</v>
      </c>
      <c r="BJ54" s="294" t="b">
        <f>IF('Hoja De Calculo'!BK13&gt;='Hoja De Calculo'!BJ13,IF(BJ$18=100,($AH$21*BJ$18*$B$2)-SUM($I54:BI54),IF(BJ$18&gt;BI$19,((BJ$18-BI$19+1)*$B$2*$AH$21),IF(BJ$18&gt;=BI$19,$AH$21*$B$2))),0)</f>
        <v>0</v>
      </c>
      <c r="BK54" s="294" t="b">
        <f>IF('Hoja De Calculo'!BL13&gt;='Hoja De Calculo'!BK13,IF(BK$18=100,($AH$21*BK$18*$B$2)-SUM($I54:BJ54),IF(BK$18&gt;BJ$19,((BK$18-BJ$19+1)*$B$2*$AH$21),IF(BK$18&gt;=BJ$19,$AH$21*$B$2))),0)</f>
        <v>0</v>
      </c>
      <c r="BL54" s="294" t="b">
        <f>IF('Hoja De Calculo'!BM13&gt;='Hoja De Calculo'!BL13,IF(BL$18=100,($AH$21*BL$18*$B$2)-SUM($I54:BK54),IF(BL$18&gt;BK$19,((BL$18-BK$19+1)*$B$2*$AH$21),IF(BL$18&gt;=BK$19,$AH$21*$B$2))),0)</f>
        <v>0</v>
      </c>
      <c r="BM54" s="294" t="b">
        <f>IF('Hoja De Calculo'!BN13&gt;='Hoja De Calculo'!BM13,IF(BM$18=100,($AH$21*BM$18*$B$2)-SUM($I54:BL54),IF(BM$18&gt;BL$19,((BM$18-BL$19+1)*$B$2*$AH$21),IF(BM$18&gt;=BL$19,$AH$21*$B$2))),0)</f>
        <v>0</v>
      </c>
      <c r="BN54" s="294" t="b">
        <f>IF('Hoja De Calculo'!BO13&gt;='Hoja De Calculo'!BN13,IF(BN$18=100,($AH$21*BN$18*$B$2)-SUM($I54:BM54),IF(BN$18&gt;BM$19,((BN$18-BM$19+1)*$B$2*$AH$21),IF(BN$18&gt;=BM$19,$AH$21*$B$2))),0)</f>
        <v>0</v>
      </c>
      <c r="BO54" s="294" t="b">
        <f>IF('Hoja De Calculo'!BP13&gt;='Hoja De Calculo'!BO13,IF(BO$18=100,($AH$21*BO$18*$B$2)-SUM($I54:BN54),IF(BO$18&gt;BN$19,((BO$18-BN$19+1)*$B$2*$AH$21),IF(BO$18&gt;=BN$19,$AH$21*$B$2))),0)</f>
        <v>0</v>
      </c>
      <c r="BP54" s="294" t="b">
        <f>IF('Hoja De Calculo'!BQ13&gt;='Hoja De Calculo'!BP13,IF(BP$18=100,($AH$21*BP$18*$B$2)-SUM($I54:BO54),IF(BP$18&gt;BO$19,((BP$18-BO$19+1)*$B$2*$AH$21),IF(BP$18&gt;=BO$19,$AH$21*$B$2))),0)</f>
        <v>0</v>
      </c>
      <c r="BQ54" s="294" t="b">
        <f>IF('Hoja De Calculo'!BR13&gt;='Hoja De Calculo'!BQ13,IF(BQ$18=100,($AH$21*BQ$18*$B$2)-SUM($I54:BP54),IF(BQ$18&gt;BP$19,((BQ$18-BP$19+1)*$B$2*$AH$21),IF(BQ$18&gt;=BP$19,$AH$21*$B$2))),0)</f>
        <v>0</v>
      </c>
      <c r="BR54" s="294" t="b">
        <f>IF('Hoja De Calculo'!BS13&gt;='Hoja De Calculo'!BR13,IF(BR$18=100,($AH$21*BR$18*$B$2)-SUM($I54:BQ54),IF(BR$18&gt;BQ$19,((BR$18-BQ$19+1)*$B$2*$AH$21),IF(BR$18&gt;=BQ$19,$AH$21*$B$2))),0)</f>
        <v>0</v>
      </c>
      <c r="BS54" s="294" t="b">
        <f>IF('Hoja De Calculo'!BT13&gt;='Hoja De Calculo'!BS13,IF(BS$18=100,($AH$21*BS$18*$B$2)-SUM($I54:BR54),IF(BS$18&gt;BR$19,((BS$18-BR$19+1)*$B$2*$AH$21),IF(BS$18&gt;=BR$19,$AH$21*$B$2))),0)</f>
        <v>0</v>
      </c>
      <c r="BT54" s="294" t="b">
        <f>IF('Hoja De Calculo'!BU13&gt;='Hoja De Calculo'!BT13,IF(BT$18=100,($AH$21*BT$18*$B$2)-SUM($I54:BS54),IF(BT$18&gt;BS$19,((BT$18-BS$19+1)*$B$2*$AH$21),IF(BT$18&gt;=BS$19,$AH$21*$B$2))),0)</f>
        <v>0</v>
      </c>
      <c r="BU54" s="294" t="b">
        <f>IF('Hoja De Calculo'!BV13&gt;='Hoja De Calculo'!BU13,IF(BU$18=100,($AH$21*BU$18*$B$2)-SUM($I54:BT54),IF(BU$18&gt;BT$19,((BU$18-BT$19+1)*$B$2*$AH$21),IF(BU$18&gt;=BT$19,$AH$21*$B$2))),0)</f>
        <v>0</v>
      </c>
      <c r="BV54" s="294" t="b">
        <f>IF('Hoja De Calculo'!BW13&gt;='Hoja De Calculo'!BV13,IF(BV$18=100,($AH$21*BV$18*$B$2)-SUM($I54:BU54),IF(BV$18&gt;BU$19,((BV$18-BU$19+1)*$B$2*$AH$21),IF(BV$18&gt;=BU$19,$AH$21*$B$2))),0)</f>
        <v>0</v>
      </c>
      <c r="BW54" s="294" t="b">
        <f>IF('Hoja De Calculo'!BX13&gt;='Hoja De Calculo'!BW13,IF(BW$18=100,($AH$21*BW$18*$B$2)-SUM($I54:BV54),IF(BW$18&gt;BV$19,((BW$18-BV$19+1)*$B$2*$AH$21),IF(BW$18&gt;=BV$19,$AH$21*$B$2))),0)</f>
        <v>0</v>
      </c>
      <c r="BX54" s="294" t="b">
        <f>IF('Hoja De Calculo'!BY13&gt;='Hoja De Calculo'!BX13,IF(BX$18=100,($AH$21*BX$18*$B$2)-SUM($I54:BW54),IF(BX$18&gt;BW$19,((BX$18-BW$19+1)*$B$2*$AH$21),IF(BX$18&gt;=BW$19,$AH$21*$B$2))),0)</f>
        <v>0</v>
      </c>
      <c r="BY54" s="294" t="b">
        <f>IF('Hoja De Calculo'!BZ13&gt;='Hoja De Calculo'!BY13,IF(BY$18=100,($AH$21*BY$18*$B$2)-SUM($I54:BX54),IF(BY$18&gt;BX$19,((BY$18-BX$19+1)*$B$2*$AH$21),IF(BY$18&gt;=BX$19,$AH$21*$B$2))),0)</f>
        <v>0</v>
      </c>
      <c r="BZ54" s="294" t="b">
        <f>IF('Hoja De Calculo'!CA13&gt;='Hoja De Calculo'!BZ13,IF(BZ$18=100,($AH$21*BZ$18*$B$2)-SUM($I54:BY54),IF(BZ$18&gt;BY$19,((BZ$18-BY$19+1)*$B$2*$AH$21),IF(BZ$18&gt;=BY$19,$AH$21*$B$2))),0)</f>
        <v>0</v>
      </c>
      <c r="CA54" s="294" t="b">
        <f>IF('Hoja De Calculo'!CB13&gt;='Hoja De Calculo'!CA13,IF(CA$18=100,($AH$21*CA$18*$B$2)-SUM($I54:BZ54),IF(CA$18&gt;BZ$19,((CA$18-BZ$19+1)*$B$2*$AH$21),IF(CA$18&gt;=BZ$19,$AH$21*$B$2))),0)</f>
        <v>0</v>
      </c>
      <c r="CB54" s="294" t="b">
        <f>IF('Hoja De Calculo'!CC13&gt;='Hoja De Calculo'!CB13,IF(CB$18=100,($AH$21*CB$18*$B$2)-SUM($I54:CA54),IF(CB$18&gt;CA$19,((CB$18-CA$19+1)*$B$2*$AH$21),IF(CB$18&gt;=CA$19,$AH$21*$B$2))),0)</f>
        <v>0</v>
      </c>
      <c r="CC54" s="294" t="b">
        <f>IF('Hoja De Calculo'!CD13&gt;='Hoja De Calculo'!CC13,IF(CC$18=100,($AH$21*CC$18*$B$2)-SUM($I54:CB54),IF(CC$18&gt;CB$19,((CC$18-CB$19+1)*$B$2*$AH$21),IF(CC$18&gt;=CB$19,$AH$21*$B$2))),0)</f>
        <v>0</v>
      </c>
      <c r="CD54" s="294" t="b">
        <f>IF('Hoja De Calculo'!CE13&gt;='Hoja De Calculo'!CD13,IF(CD$18=100,($AH$21*CD$18*$B$2)-SUM($I54:CC54),IF(CD$18&gt;CC$19,((CD$18-CC$19+1)*$B$2*$AH$21),IF(CD$18&gt;=CC$19,$AH$21*$B$2))),0)</f>
        <v>0</v>
      </c>
      <c r="CE54" s="294" t="b">
        <f>IF('Hoja De Calculo'!CF13&gt;='Hoja De Calculo'!CE13,IF(CE$18=100,($AH$21*CE$18*$B$2)-SUM($I54:CD54),IF(CE$18&gt;CD$19,((CE$18-CD$19+1)*$B$2*$AH$21),IF(CE$18&gt;=CD$19,$AH$21*$B$2))),0)</f>
        <v>0</v>
      </c>
      <c r="CF54" s="294" t="b">
        <f>IF('Hoja De Calculo'!CG13&gt;='Hoja De Calculo'!CF13,IF(CF$18=100,($AH$21*CF$18*$B$2)-SUM($I54:CE54),IF(CF$18&gt;CE$19,((CF$18-CE$19+1)*$B$2*$AH$21),IF(CF$18&gt;=CE$19,$AH$21*$B$2))),0)</f>
        <v>0</v>
      </c>
      <c r="CG54" s="294" t="b">
        <f>IF('Hoja De Calculo'!CH13&gt;='Hoja De Calculo'!CG13,IF(CG$18=100,($AH$21*CG$18*$B$2)-SUM($I54:CF54),IF(CG$18&gt;CF$19,((CG$18-CF$19+1)*$B$2*$AH$21),IF(CG$18&gt;=CF$19,$AH$21*$B$2))),0)</f>
        <v>0</v>
      </c>
      <c r="CH54" s="294" t="b">
        <f>IF('Hoja De Calculo'!CI13&gt;='Hoja De Calculo'!CH13,IF(CH$18=100,($AH$21*CH$18*$B$2)-SUM($I54:CG54),IF(CH$18&gt;CG$19,((CH$18-CG$19+1)*$B$2*$AH$21),IF(CH$18&gt;=CG$19,$AH$21*$B$2))),0)</f>
        <v>0</v>
      </c>
      <c r="CI54" s="294" t="b">
        <f>IF('Hoja De Calculo'!CJ13&gt;='Hoja De Calculo'!CI13,IF(CI$18=100,($AH$21*CI$18*$B$2)-SUM($I54:CH54),IF(CI$18&gt;CH$19,((CI$18-CH$19+1)*$B$2*$AH$21),IF(CI$18&gt;=CH$19,$AH$21*$B$2))),0)</f>
        <v>0</v>
      </c>
      <c r="CJ54" s="294" t="b">
        <f>IF('Hoja De Calculo'!CK13&gt;='Hoja De Calculo'!CJ13,IF(CJ$18=100,($AH$21*CJ$18*$B$2)-SUM($I54:CI54),IF(CJ$18&gt;CI$19,((CJ$18-CI$19+1)*$B$2*$AH$21),IF(CJ$18&gt;=CI$19,$AH$21*$B$2))),0)</f>
        <v>0</v>
      </c>
      <c r="CK54" s="294" t="b">
        <f>IF('Hoja De Calculo'!CL13&gt;='Hoja De Calculo'!CK13,IF(CK$18=100,($AH$21*CK$18*$B$2)-SUM($I54:CJ54),IF(CK$18&gt;CJ$19,((CK$18-CJ$19+1)*$B$2*$AH$21),IF(CK$18&gt;=CJ$19,$AH$21*$B$2))),0)</f>
        <v>0</v>
      </c>
      <c r="CL54" s="294" t="b">
        <f>IF('Hoja De Calculo'!CM13&gt;='Hoja De Calculo'!CL13,IF(CL$18=100,($AH$21*CL$18*$B$2)-SUM($I54:CK54),IF(CL$18&gt;CK$19,((CL$18-CK$19+1)*$B$2*$AH$21),IF(CL$18&gt;=CK$19,$AH$21*$B$2))),0)</f>
        <v>0</v>
      </c>
      <c r="CM54" s="294" t="b">
        <f>IF('Hoja De Calculo'!CN13&gt;='Hoja De Calculo'!CM13,IF(CM$18=100,($AH$21*CM$18*$B$2)-SUM($I54:CL54),IF(CM$18&gt;CL$19,((CM$18-CL$19+1)*$B$2*$AH$21),IF(CM$18&gt;=CL$19,$AH$21*$B$2))),0)</f>
        <v>0</v>
      </c>
      <c r="CN54" s="294" t="b">
        <f>IF('Hoja De Calculo'!CO13&gt;='Hoja De Calculo'!CN13,IF(CN$18=100,($AH$21*CN$18*$B$2)-SUM($I54:CM54),IF(CN$18&gt;CM$19,((CN$18-CM$19+1)*$B$2*$AH$21),IF(CN$18&gt;=CM$19,$AH$21*$B$2))),0)</f>
        <v>0</v>
      </c>
      <c r="CO54" s="294" t="b">
        <f>IF('Hoja De Calculo'!CP13&gt;='Hoja De Calculo'!CO13,IF(CO$18=100,($AH$21*CO$18*$B$2)-SUM($I54:CN54),IF(CO$18&gt;CN$19,((CO$18-CN$19+1)*$B$2*$AH$21),IF(CO$18&gt;=CN$19,$AH$21*$B$2))),0)</f>
        <v>0</v>
      </c>
      <c r="CP54" s="294" t="b">
        <f>IF('Hoja De Calculo'!CQ13&gt;='Hoja De Calculo'!CP13,IF(CP$18=100,($AH$21*CP$18*$B$2)-SUM($I54:CO54),IF(CP$18&gt;CO$19,((CP$18-CO$19+1)*$B$2*$AH$21),IF(CP$18&gt;=CO$19,$AH$21*$B$2))),0)</f>
        <v>0</v>
      </c>
      <c r="CQ54" s="294" t="b">
        <f>IF('Hoja De Calculo'!CR13&gt;='Hoja De Calculo'!CQ13,IF(CQ$18=100,($AH$21*CQ$18*$B$2)-SUM($I54:CP54),IF(CQ$18&gt;CP$19,((CQ$18-CP$19+1)*$B$2*$AH$21),IF(CQ$18&gt;=CP$19,$AH$21*$B$2))),0)</f>
        <v>0</v>
      </c>
      <c r="CR54" s="294" t="b">
        <f>IF('Hoja De Calculo'!CS13&gt;='Hoja De Calculo'!CR13,IF(CR$18=100,($AH$21*CR$18*$B$2)-SUM($I54:CQ54),IF(CR$18&gt;CQ$19,((CR$18-CQ$19+1)*$B$2*$AH$21),IF(CR$18&gt;=CQ$19,$AH$21*$B$2))),0)</f>
        <v>0</v>
      </c>
      <c r="CS54" s="294" t="b">
        <f>IF('Hoja De Calculo'!CT13&gt;='Hoja De Calculo'!CS13,IF(CS$18=100,($AH$21*CS$18*$B$2)-SUM($I54:CR54),IF(CS$18&gt;CR$19,((CS$18-CR$19+1)*$B$2*$AH$21),IF(CS$18&gt;=CR$19,$AH$21*$B$2))),0)</f>
        <v>0</v>
      </c>
      <c r="CT54" s="294" t="b">
        <f>IF('Hoja De Calculo'!CU13&gt;='Hoja De Calculo'!CT13,IF(CT$18=100,($AH$21*CT$18*$B$2)-SUM($I54:CS54),IF(CT$18&gt;CS$19,((CT$18-CS$19+1)*$B$2*$AH$21),IF(CT$18&gt;=CS$19,$AH$21*$B$2))),0)</f>
        <v>0</v>
      </c>
      <c r="CU54" s="294" t="b">
        <f>IF('Hoja De Calculo'!CV13&gt;='Hoja De Calculo'!CU13,IF(CU$18=100,($AH$21*CU$18*$B$2)-SUM($I54:CT54),IF(CU$18&gt;CT$19,((CU$18-CT$19+1)*$B$2*$AH$21),IF(CU$18&gt;=CT$19,$AH$21*$B$2))),0)</f>
        <v>0</v>
      </c>
      <c r="CV54" s="294" t="b">
        <f>IF('Hoja De Calculo'!CW13&gt;='Hoja De Calculo'!CV13,IF(CV$18=100,($AH$21*CV$18*$B$2)-SUM($I54:CU54),IF(CV$18&gt;CU$19,((CV$18-CU$19+1)*$B$2*$AH$21),IF(CV$18&gt;=CU$19,$AH$21*$B$2))),0)</f>
        <v>0</v>
      </c>
      <c r="CW54" s="294" t="b">
        <f>IF('Hoja De Calculo'!CX13&gt;='Hoja De Calculo'!CW13,IF(CW$18=100,($AH$21*CW$18*$B$2)-SUM($I54:CV54),IF(CW$18&gt;CV$19,((CW$18-CV$19+1)*$B$2*$AH$21),IF(CW$18&gt;=CV$19,$AH$21*$B$2))),0)</f>
        <v>0</v>
      </c>
    </row>
    <row r="55" spans="1:101" x14ac:dyDescent="0.3">
      <c r="A55" t="s">
        <v>192</v>
      </c>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81">
        <f>(AI$21*$B$2*(AI$19+(IF(AI$19=100,0,1))))</f>
        <v>0</v>
      </c>
      <c r="AJ55" s="294" t="b">
        <f>IF('Hoja De Calculo'!AK13&gt;='Hoja De Calculo'!AJ13,IF(AJ$18=100,($AI$21*AJ$18*$B$2)-SUM($I55:AI55),IF(AJ$18&gt;AI$19,((AJ$18-AI$19+1)*$B$2*$AI$21),IF(AJ$18&gt;=AI$19,$AI$21*$B$2))),0)</f>
        <v>0</v>
      </c>
      <c r="AK55" s="294" t="b">
        <f>IF('Hoja De Calculo'!AL13&gt;='Hoja De Calculo'!AK13,IF(AK$18=100,($AI$21*AK$18*$B$2)-SUM($I55:AJ55),IF(AK$18&gt;AJ$19,((AK$18-AJ$19+1)*$B$2*$AI$21),IF(AK$18&gt;=AJ$19,$AI$21*$B$2))),0)</f>
        <v>0</v>
      </c>
      <c r="AL55" s="294" t="b">
        <f>IF('Hoja De Calculo'!AM13&gt;='Hoja De Calculo'!AL13,IF(AL$18=100,($AI$21*AL$18*$B$2)-SUM($I55:AK55),IF(AL$18&gt;AK$19,((AL$18-AK$19+1)*$B$2*$AI$21),IF(AL$18&gt;=AK$19,$AI$21*$B$2))),0)</f>
        <v>0</v>
      </c>
      <c r="AM55" s="294" t="b">
        <f>IF('Hoja De Calculo'!AN13&gt;='Hoja De Calculo'!AM13,IF(AM$18=100,($AI$21*AM$18*$B$2)-SUM($I55:AL55),IF(AM$18&gt;AL$19,((AM$18-AL$19+1)*$B$2*$AI$21),IF(AM$18&gt;=AL$19,$AI$21*$B$2))),0)</f>
        <v>0</v>
      </c>
      <c r="AN55" s="294" t="b">
        <f>IF('Hoja De Calculo'!AO13&gt;='Hoja De Calculo'!AN13,IF(AN$18=100,($AI$21*AN$18*$B$2)-SUM($I55:AM55),IF(AN$18&gt;AM$19,((AN$18-AM$19+1)*$B$2*$AI$21),IF(AN$18&gt;=AM$19,$AI$21*$B$2))),0)</f>
        <v>0</v>
      </c>
      <c r="AO55" s="294" t="b">
        <f>IF('Hoja De Calculo'!AP13&gt;='Hoja De Calculo'!AO13,IF(AO$18=100,($AI$21*AO$18*$B$2)-SUM($I55:AN55),IF(AO$18&gt;AN$19,((AO$18-AN$19+1)*$B$2*$AI$21),IF(AO$18&gt;=AN$19,$AI$21*$B$2))),0)</f>
        <v>0</v>
      </c>
      <c r="AP55" s="294" t="b">
        <f>IF('Hoja De Calculo'!AQ13&gt;='Hoja De Calculo'!AP13,IF(AP$18=100,($AI$21*AP$18*$B$2)-SUM($I55:AO55),IF(AP$18&gt;AO$19,((AP$18-AO$19+1)*$B$2*$AI$21),IF(AP$18&gt;=AO$19,$AI$21*$B$2))),0)</f>
        <v>0</v>
      </c>
      <c r="AQ55" s="294" t="b">
        <f>IF('Hoja De Calculo'!AR13&gt;='Hoja De Calculo'!AQ13,IF(AQ$18=100,($AI$21*AQ$18*$B$2)-SUM($I55:AP55),IF(AQ$18&gt;AP$19,((AQ$18-AP$19+1)*$B$2*$AI$21),IF(AQ$18&gt;=AP$19,$AI$21*$B$2))),0)</f>
        <v>0</v>
      </c>
      <c r="AR55" s="294" t="b">
        <f>IF('Hoja De Calculo'!AS13&gt;='Hoja De Calculo'!AR13,IF(AR$18=100,($AI$21*AR$18*$B$2)-SUM($I55:AQ55),IF(AR$18&gt;AQ$19,((AR$18-AQ$19+1)*$B$2*$AI$21),IF(AR$18&gt;=AQ$19,$AI$21*$B$2))),0)</f>
        <v>0</v>
      </c>
      <c r="AS55" s="294" t="b">
        <f>IF('Hoja De Calculo'!AT13&gt;='Hoja De Calculo'!AS13,IF(AS$18=100,($AI$21*AS$18*$B$2)-SUM($I55:AR55),IF(AS$18&gt;AR$19,((AS$18-AR$19+1)*$B$2*$AI$21),IF(AS$18&gt;=AR$19,$AI$21*$B$2))),0)</f>
        <v>0</v>
      </c>
      <c r="AT55" s="294" t="b">
        <f>IF('Hoja De Calculo'!AU13&gt;='Hoja De Calculo'!AT13,IF(AT$18=100,($AI$21*AT$18*$B$2)-SUM($I55:AS55),IF(AT$18&gt;AS$19,((AT$18-AS$19+1)*$B$2*$AI$21),IF(AT$18&gt;=AS$19,$AI$21*$B$2))),0)</f>
        <v>0</v>
      </c>
      <c r="AU55" s="294" t="b">
        <f>IF('Hoja De Calculo'!AV13&gt;='Hoja De Calculo'!AU13,IF(AU$18=100,($AI$21*AU$18*$B$2)-SUM($I55:AT55),IF(AU$18&gt;AT$19,((AU$18-AT$19+1)*$B$2*$AI$21),IF(AU$18&gt;=AT$19,$AI$21*$B$2))),0)</f>
        <v>0</v>
      </c>
      <c r="AV55" s="294" t="b">
        <f>IF('Hoja De Calculo'!AW13&gt;='Hoja De Calculo'!AV13,IF(AV$18=100,($AI$21*AV$18*$B$2)-SUM($I55:AU55),IF(AV$18&gt;AU$19,((AV$18-AU$19+1)*$B$2*$AI$21),IF(AV$18&gt;=AU$19,$AI$21*$B$2))),0)</f>
        <v>0</v>
      </c>
      <c r="AW55" s="294" t="b">
        <f>IF('Hoja De Calculo'!AX13&gt;='Hoja De Calculo'!AW13,IF(AW$18=100,($AI$21*AW$18*$B$2)-SUM($I55:AV55),IF(AW$18&gt;AV$19,((AW$18-AV$19+1)*$B$2*$AI$21),IF(AW$18&gt;=AV$19,$AI$21*$B$2))),0)</f>
        <v>0</v>
      </c>
      <c r="AX55" s="294" t="b">
        <f>IF('Hoja De Calculo'!AY13&gt;='Hoja De Calculo'!AX13,IF(AX$18=100,($AI$21*AX$18*$B$2)-SUM($I55:AW55),IF(AX$18&gt;AW$19,((AX$18-AW$19+1)*$B$2*$AI$21),IF(AX$18&gt;=AW$19,$AI$21*$B$2))),0)</f>
        <v>0</v>
      </c>
      <c r="AY55" s="294" t="b">
        <f>IF('Hoja De Calculo'!AZ13&gt;='Hoja De Calculo'!AY13,IF(AY$18=100,($AI$21*AY$18*$B$2)-SUM($I55:AX55),IF(AY$18&gt;AX$19,((AY$18-AX$19+1)*$B$2*$AI$21),IF(AY$18&gt;=AX$19,$AI$21*$B$2))),0)</f>
        <v>0</v>
      </c>
      <c r="AZ55" s="294" t="b">
        <f>IF('Hoja De Calculo'!BA13&gt;='Hoja De Calculo'!AZ13,IF(AZ$18=100,($AI$21*AZ$18*$B$2)-SUM($I55:AY55),IF(AZ$18&gt;AY$19,((AZ$18-AY$19+1)*$B$2*$AI$21),IF(AZ$18&gt;=AY$19,$AI$21*$B$2))),0)</f>
        <v>0</v>
      </c>
      <c r="BA55" s="294" t="b">
        <f>IF('Hoja De Calculo'!BB13&gt;='Hoja De Calculo'!BA13,IF(BA$18=100,($AI$21*BA$18*$B$2)-SUM($I55:AZ55),IF(BA$18&gt;AZ$19,((BA$18-AZ$19+1)*$B$2*$AI$21),IF(BA$18&gt;=AZ$19,$AI$21*$B$2))),0)</f>
        <v>0</v>
      </c>
      <c r="BB55" s="294" t="b">
        <f>IF('Hoja De Calculo'!BC13&gt;='Hoja De Calculo'!BB13,IF(BB$18=100,($AI$21*BB$18*$B$2)-SUM($I55:BA55),IF(BB$18&gt;BA$19,((BB$18-BA$19+1)*$B$2*$AI$21),IF(BB$18&gt;=BA$19,$AI$21*$B$2))),0)</f>
        <v>0</v>
      </c>
      <c r="BC55" s="294" t="b">
        <f>IF('Hoja De Calculo'!BD13&gt;='Hoja De Calculo'!BC13,IF(BC$18=100,($AI$21*BC$18*$B$2)-SUM($I55:BB55),IF(BC$18&gt;BB$19,((BC$18-BB$19+1)*$B$2*$AI$21),IF(BC$18&gt;=BB$19,$AI$21*$B$2))),0)</f>
        <v>0</v>
      </c>
      <c r="BD55" s="294" t="b">
        <f>IF('Hoja De Calculo'!BE13&gt;='Hoja De Calculo'!BD13,IF(BD$18=100,($AI$21*BD$18*$B$2)-SUM($I55:BC55),IF(BD$18&gt;BC$19,((BD$18-BC$19+1)*$B$2*$AI$21),IF(BD$18&gt;=BC$19,$AI$21*$B$2))),0)</f>
        <v>0</v>
      </c>
      <c r="BE55" s="294" t="b">
        <f>IF('Hoja De Calculo'!BF13&gt;='Hoja De Calculo'!BE13,IF(BE$18=100,($AI$21*BE$18*$B$2)-SUM($I55:BD55),IF(BE$18&gt;BD$19,((BE$18-BD$19+1)*$B$2*$AI$21),IF(BE$18&gt;=BD$19,$AI$21*$B$2))),0)</f>
        <v>0</v>
      </c>
      <c r="BF55" s="294" t="b">
        <f>IF('Hoja De Calculo'!BG13&gt;='Hoja De Calculo'!BF13,IF(BF$18=100,($AI$21*BF$18*$B$2)-SUM($I55:BE55),IF(BF$18&gt;BE$19,((BF$18-BE$19+1)*$B$2*$AI$21),IF(BF$18&gt;=BE$19,$AI$21*$B$2))),0)</f>
        <v>0</v>
      </c>
      <c r="BG55" s="294" t="b">
        <f>IF('Hoja De Calculo'!BH13&gt;='Hoja De Calculo'!BG13,IF(BG$18=100,($AI$21*BG$18*$B$2)-SUM($I55:BF55),IF(BG$18&gt;BF$19,((BG$18-BF$19+1)*$B$2*$AI$21),IF(BG$18&gt;=BF$19,$AI$21*$B$2))),0)</f>
        <v>0</v>
      </c>
      <c r="BH55" s="294" t="b">
        <f>IF('Hoja De Calculo'!BI13&gt;='Hoja De Calculo'!BH13,IF(BH$18=100,($AI$21*BH$18*$B$2)-SUM($I55:BG55),IF(BH$18&gt;BG$19,((BH$18-BG$19+1)*$B$2*$AI$21),IF(BH$18&gt;=BG$19,$AI$21*$B$2))),0)</f>
        <v>0</v>
      </c>
      <c r="BI55" s="294" t="b">
        <f>IF('Hoja De Calculo'!BJ13&gt;='Hoja De Calculo'!BI13,IF(BI$18=100,($AI$21*BI$18*$B$2)-SUM($I55:BH55),IF(BI$18&gt;BH$19,((BI$18-BH$19+1)*$B$2*$AI$21),IF(BI$18&gt;=BH$19,$AI$21*$B$2))),0)</f>
        <v>0</v>
      </c>
      <c r="BJ55" s="294" t="b">
        <f>IF('Hoja De Calculo'!BK13&gt;='Hoja De Calculo'!BJ13,IF(BJ$18=100,($AI$21*BJ$18*$B$2)-SUM($I55:BI55),IF(BJ$18&gt;BI$19,((BJ$18-BI$19+1)*$B$2*$AI$21),IF(BJ$18&gt;=BI$19,$AI$21*$B$2))),0)</f>
        <v>0</v>
      </c>
      <c r="BK55" s="294" t="b">
        <f>IF('Hoja De Calculo'!BL13&gt;='Hoja De Calculo'!BK13,IF(BK$18=100,($AI$21*BK$18*$B$2)-SUM($I55:BJ55),IF(BK$18&gt;BJ$19,((BK$18-BJ$19+1)*$B$2*$AI$21),IF(BK$18&gt;=BJ$19,$AI$21*$B$2))),0)</f>
        <v>0</v>
      </c>
      <c r="BL55" s="294" t="b">
        <f>IF('Hoja De Calculo'!BM13&gt;='Hoja De Calculo'!BL13,IF(BL$18=100,($AI$21*BL$18*$B$2)-SUM($I55:BK55),IF(BL$18&gt;BK$19,((BL$18-BK$19+1)*$B$2*$AI$21),IF(BL$18&gt;=BK$19,$AI$21*$B$2))),0)</f>
        <v>0</v>
      </c>
      <c r="BM55" s="294" t="b">
        <f>IF('Hoja De Calculo'!BN13&gt;='Hoja De Calculo'!BM13,IF(BM$18=100,($AI$21*BM$18*$B$2)-SUM($I55:BL55),IF(BM$18&gt;BL$19,((BM$18-BL$19+1)*$B$2*$AI$21),IF(BM$18&gt;=BL$19,$AI$21*$B$2))),0)</f>
        <v>0</v>
      </c>
      <c r="BN55" s="294" t="b">
        <f>IF('Hoja De Calculo'!BO13&gt;='Hoja De Calculo'!BN13,IF(BN$18=100,($AI$21*BN$18*$B$2)-SUM($I55:BM55),IF(BN$18&gt;BM$19,((BN$18-BM$19+1)*$B$2*$AI$21),IF(BN$18&gt;=BM$19,$AI$21*$B$2))),0)</f>
        <v>0</v>
      </c>
      <c r="BO55" s="294" t="b">
        <f>IF('Hoja De Calculo'!BP13&gt;='Hoja De Calculo'!BO13,IF(BO$18=100,($AI$21*BO$18*$B$2)-SUM($I55:BN55),IF(BO$18&gt;BN$19,((BO$18-BN$19+1)*$B$2*$AI$21),IF(BO$18&gt;=BN$19,$AI$21*$B$2))),0)</f>
        <v>0</v>
      </c>
      <c r="BP55" s="294" t="b">
        <f>IF('Hoja De Calculo'!BQ13&gt;='Hoja De Calculo'!BP13,IF(BP$18=100,($AI$21*BP$18*$B$2)-SUM($I55:BO55),IF(BP$18&gt;BO$19,((BP$18-BO$19+1)*$B$2*$AI$21),IF(BP$18&gt;=BO$19,$AI$21*$B$2))),0)</f>
        <v>0</v>
      </c>
      <c r="BQ55" s="294" t="b">
        <f>IF('Hoja De Calculo'!BR13&gt;='Hoja De Calculo'!BQ13,IF(BQ$18=100,($AI$21*BQ$18*$B$2)-SUM($I55:BP55),IF(BQ$18&gt;BP$19,((BQ$18-BP$19+1)*$B$2*$AI$21),IF(BQ$18&gt;=BP$19,$AI$21*$B$2))),0)</f>
        <v>0</v>
      </c>
      <c r="BR55" s="294" t="b">
        <f>IF('Hoja De Calculo'!BS13&gt;='Hoja De Calculo'!BR13,IF(BR$18=100,($AI$21*BR$18*$B$2)-SUM($I55:BQ55),IF(BR$18&gt;BQ$19,((BR$18-BQ$19+1)*$B$2*$AI$21),IF(BR$18&gt;=BQ$19,$AI$21*$B$2))),0)</f>
        <v>0</v>
      </c>
      <c r="BS55" s="294" t="b">
        <f>IF('Hoja De Calculo'!BT13&gt;='Hoja De Calculo'!BS13,IF(BS$18=100,($AI$21*BS$18*$B$2)-SUM($I55:BR55),IF(BS$18&gt;BR$19,((BS$18-BR$19+1)*$B$2*$AI$21),IF(BS$18&gt;=BR$19,$AI$21*$B$2))),0)</f>
        <v>0</v>
      </c>
      <c r="BT55" s="294" t="b">
        <f>IF('Hoja De Calculo'!BU13&gt;='Hoja De Calculo'!BT13,IF(BT$18=100,($AI$21*BT$18*$B$2)-SUM($I55:BS55),IF(BT$18&gt;BS$19,((BT$18-BS$19+1)*$B$2*$AI$21),IF(BT$18&gt;=BS$19,$AI$21*$B$2))),0)</f>
        <v>0</v>
      </c>
      <c r="BU55" s="294" t="b">
        <f>IF('Hoja De Calculo'!BV13&gt;='Hoja De Calculo'!BU13,IF(BU$18=100,($AI$21*BU$18*$B$2)-SUM($I55:BT55),IF(BU$18&gt;BT$19,((BU$18-BT$19+1)*$B$2*$AI$21),IF(BU$18&gt;=BT$19,$AI$21*$B$2))),0)</f>
        <v>0</v>
      </c>
      <c r="BV55" s="294" t="b">
        <f>IF('Hoja De Calculo'!BW13&gt;='Hoja De Calculo'!BV13,IF(BV$18=100,($AI$21*BV$18*$B$2)-SUM($I55:BU55),IF(BV$18&gt;BU$19,((BV$18-BU$19+1)*$B$2*$AI$21),IF(BV$18&gt;=BU$19,$AI$21*$B$2))),0)</f>
        <v>0</v>
      </c>
      <c r="BW55" s="294" t="b">
        <f>IF('Hoja De Calculo'!BX13&gt;='Hoja De Calculo'!BW13,IF(BW$18=100,($AI$21*BW$18*$B$2)-SUM($I55:BV55),IF(BW$18&gt;BV$19,((BW$18-BV$19+1)*$B$2*$AI$21),IF(BW$18&gt;=BV$19,$AI$21*$B$2))),0)</f>
        <v>0</v>
      </c>
      <c r="BX55" s="294" t="b">
        <f>IF('Hoja De Calculo'!BY13&gt;='Hoja De Calculo'!BX13,IF(BX$18=100,($AI$21*BX$18*$B$2)-SUM($I55:BW55),IF(BX$18&gt;BW$19,((BX$18-BW$19+1)*$B$2*$AI$21),IF(BX$18&gt;=BW$19,$AI$21*$B$2))),0)</f>
        <v>0</v>
      </c>
      <c r="BY55" s="294" t="b">
        <f>IF('Hoja De Calculo'!BZ13&gt;='Hoja De Calculo'!BY13,IF(BY$18=100,($AI$21*BY$18*$B$2)-SUM($I55:BX55),IF(BY$18&gt;BX$19,((BY$18-BX$19+1)*$B$2*$AI$21),IF(BY$18&gt;=BX$19,$AI$21*$B$2))),0)</f>
        <v>0</v>
      </c>
      <c r="BZ55" s="294" t="b">
        <f>IF('Hoja De Calculo'!CA13&gt;='Hoja De Calculo'!BZ13,IF(BZ$18=100,($AI$21*BZ$18*$B$2)-SUM($I55:BY55),IF(BZ$18&gt;BY$19,((BZ$18-BY$19+1)*$B$2*$AI$21),IF(BZ$18&gt;=BY$19,$AI$21*$B$2))),0)</f>
        <v>0</v>
      </c>
      <c r="CA55" s="294" t="b">
        <f>IF('Hoja De Calculo'!CB13&gt;='Hoja De Calculo'!CA13,IF(CA$18=100,($AI$21*CA$18*$B$2)-SUM($I55:BZ55),IF(CA$18&gt;BZ$19,((CA$18-BZ$19+1)*$B$2*$AI$21),IF(CA$18&gt;=BZ$19,$AI$21*$B$2))),0)</f>
        <v>0</v>
      </c>
      <c r="CB55" s="294" t="b">
        <f>IF('Hoja De Calculo'!CC13&gt;='Hoja De Calculo'!CB13,IF(CB$18=100,($AI$21*CB$18*$B$2)-SUM($I55:CA55),IF(CB$18&gt;CA$19,((CB$18-CA$19+1)*$B$2*$AI$21),IF(CB$18&gt;=CA$19,$AI$21*$B$2))),0)</f>
        <v>0</v>
      </c>
      <c r="CC55" s="294" t="b">
        <f>IF('Hoja De Calculo'!CD13&gt;='Hoja De Calculo'!CC13,IF(CC$18=100,($AI$21*CC$18*$B$2)-SUM($I55:CB55),IF(CC$18&gt;CB$19,((CC$18-CB$19+1)*$B$2*$AI$21),IF(CC$18&gt;=CB$19,$AI$21*$B$2))),0)</f>
        <v>0</v>
      </c>
      <c r="CD55" s="294" t="b">
        <f>IF('Hoja De Calculo'!CE13&gt;='Hoja De Calculo'!CD13,IF(CD$18=100,($AI$21*CD$18*$B$2)-SUM($I55:CC55),IF(CD$18&gt;CC$19,((CD$18-CC$19+1)*$B$2*$AI$21),IF(CD$18&gt;=CC$19,$AI$21*$B$2))),0)</f>
        <v>0</v>
      </c>
      <c r="CE55" s="294" t="b">
        <f>IF('Hoja De Calculo'!CF13&gt;='Hoja De Calculo'!CE13,IF(CE$18=100,($AI$21*CE$18*$B$2)-SUM($I55:CD55),IF(CE$18&gt;CD$19,((CE$18-CD$19+1)*$B$2*$AI$21),IF(CE$18&gt;=CD$19,$AI$21*$B$2))),0)</f>
        <v>0</v>
      </c>
      <c r="CF55" s="294" t="b">
        <f>IF('Hoja De Calculo'!CG13&gt;='Hoja De Calculo'!CF13,IF(CF$18=100,($AI$21*CF$18*$B$2)-SUM($I55:CE55),IF(CF$18&gt;CE$19,((CF$18-CE$19+1)*$B$2*$AI$21),IF(CF$18&gt;=CE$19,$AI$21*$B$2))),0)</f>
        <v>0</v>
      </c>
      <c r="CG55" s="294" t="b">
        <f>IF('Hoja De Calculo'!CH13&gt;='Hoja De Calculo'!CG13,IF(CG$18=100,($AI$21*CG$18*$B$2)-SUM($I55:CF55),IF(CG$18&gt;CF$19,((CG$18-CF$19+1)*$B$2*$AI$21),IF(CG$18&gt;=CF$19,$AI$21*$B$2))),0)</f>
        <v>0</v>
      </c>
      <c r="CH55" s="294" t="b">
        <f>IF('Hoja De Calculo'!CI13&gt;='Hoja De Calculo'!CH13,IF(CH$18=100,($AI$21*CH$18*$B$2)-SUM($I55:CG55),IF(CH$18&gt;CG$19,((CH$18-CG$19+1)*$B$2*$AI$21),IF(CH$18&gt;=CG$19,$AI$21*$B$2))),0)</f>
        <v>0</v>
      </c>
      <c r="CI55" s="294" t="b">
        <f>IF('Hoja De Calculo'!CJ13&gt;='Hoja De Calculo'!CI13,IF(CI$18=100,($AI$21*CI$18*$B$2)-SUM($I55:CH55),IF(CI$18&gt;CH$19,((CI$18-CH$19+1)*$B$2*$AI$21),IF(CI$18&gt;=CH$19,$AI$21*$B$2))),0)</f>
        <v>0</v>
      </c>
      <c r="CJ55" s="294" t="b">
        <f>IF('Hoja De Calculo'!CK13&gt;='Hoja De Calculo'!CJ13,IF(CJ$18=100,($AI$21*CJ$18*$B$2)-SUM($I55:CI55),IF(CJ$18&gt;CI$19,((CJ$18-CI$19+1)*$B$2*$AI$21),IF(CJ$18&gt;=CI$19,$AI$21*$B$2))),0)</f>
        <v>0</v>
      </c>
      <c r="CK55" s="294" t="b">
        <f>IF('Hoja De Calculo'!CL13&gt;='Hoja De Calculo'!CK13,IF(CK$18=100,($AI$21*CK$18*$B$2)-SUM($I55:CJ55),IF(CK$18&gt;CJ$19,((CK$18-CJ$19+1)*$B$2*$AI$21),IF(CK$18&gt;=CJ$19,$AI$21*$B$2))),0)</f>
        <v>0</v>
      </c>
      <c r="CL55" s="294" t="b">
        <f>IF('Hoja De Calculo'!CM13&gt;='Hoja De Calculo'!CL13,IF(CL$18=100,($AI$21*CL$18*$B$2)-SUM($I55:CK55),IF(CL$18&gt;CK$19,((CL$18-CK$19+1)*$B$2*$AI$21),IF(CL$18&gt;=CK$19,$AI$21*$B$2))),0)</f>
        <v>0</v>
      </c>
      <c r="CM55" s="294" t="b">
        <f>IF('Hoja De Calculo'!CN13&gt;='Hoja De Calculo'!CM13,IF(CM$18=100,($AI$21*CM$18*$B$2)-SUM($I55:CL55),IF(CM$18&gt;CL$19,((CM$18-CL$19+1)*$B$2*$AI$21),IF(CM$18&gt;=CL$19,$AI$21*$B$2))),0)</f>
        <v>0</v>
      </c>
      <c r="CN55" s="294" t="b">
        <f>IF('Hoja De Calculo'!CO13&gt;='Hoja De Calculo'!CN13,IF(CN$18=100,($AI$21*CN$18*$B$2)-SUM($I55:CM55),IF(CN$18&gt;CM$19,((CN$18-CM$19+1)*$B$2*$AI$21),IF(CN$18&gt;=CM$19,$AI$21*$B$2))),0)</f>
        <v>0</v>
      </c>
      <c r="CO55" s="294" t="b">
        <f>IF('Hoja De Calculo'!CP13&gt;='Hoja De Calculo'!CO13,IF(CO$18=100,($AI$21*CO$18*$B$2)-SUM($I55:CN55),IF(CO$18&gt;CN$19,((CO$18-CN$19+1)*$B$2*$AI$21),IF(CO$18&gt;=CN$19,$AI$21*$B$2))),0)</f>
        <v>0</v>
      </c>
      <c r="CP55" s="294" t="b">
        <f>IF('Hoja De Calculo'!CQ13&gt;='Hoja De Calculo'!CP13,IF(CP$18=100,($AI$21*CP$18*$B$2)-SUM($I55:CO55),IF(CP$18&gt;CO$19,((CP$18-CO$19+1)*$B$2*$AI$21),IF(CP$18&gt;=CO$19,$AI$21*$B$2))),0)</f>
        <v>0</v>
      </c>
      <c r="CQ55" s="294" t="b">
        <f>IF('Hoja De Calculo'!CR13&gt;='Hoja De Calculo'!CQ13,IF(CQ$18=100,($AI$21*CQ$18*$B$2)-SUM($I55:CP55),IF(CQ$18&gt;CP$19,((CQ$18-CP$19+1)*$B$2*$AI$21),IF(CQ$18&gt;=CP$19,$AI$21*$B$2))),0)</f>
        <v>0</v>
      </c>
      <c r="CR55" s="294" t="b">
        <f>IF('Hoja De Calculo'!CS13&gt;='Hoja De Calculo'!CR13,IF(CR$18=100,($AI$21*CR$18*$B$2)-SUM($I55:CQ55),IF(CR$18&gt;CQ$19,((CR$18-CQ$19+1)*$B$2*$AI$21),IF(CR$18&gt;=CQ$19,$AI$21*$B$2))),0)</f>
        <v>0</v>
      </c>
      <c r="CS55" s="294" t="b">
        <f>IF('Hoja De Calculo'!CT13&gt;='Hoja De Calculo'!CS13,IF(CS$18=100,($AI$21*CS$18*$B$2)-SUM($I55:CR55),IF(CS$18&gt;CR$19,((CS$18-CR$19+1)*$B$2*$AI$21),IF(CS$18&gt;=CR$19,$AI$21*$B$2))),0)</f>
        <v>0</v>
      </c>
      <c r="CT55" s="294" t="b">
        <f>IF('Hoja De Calculo'!CU13&gt;='Hoja De Calculo'!CT13,IF(CT$18=100,($AI$21*CT$18*$B$2)-SUM($I55:CS55),IF(CT$18&gt;CS$19,((CT$18-CS$19+1)*$B$2*$AI$21),IF(CT$18&gt;=CS$19,$AI$21*$B$2))),0)</f>
        <v>0</v>
      </c>
      <c r="CU55" s="294" t="b">
        <f>IF('Hoja De Calculo'!CV13&gt;='Hoja De Calculo'!CU13,IF(CU$18=100,($AI$21*CU$18*$B$2)-SUM($I55:CT55),IF(CU$18&gt;CT$19,((CU$18-CT$19+1)*$B$2*$AI$21),IF(CU$18&gt;=CT$19,$AI$21*$B$2))),0)</f>
        <v>0</v>
      </c>
      <c r="CV55" s="294" t="b">
        <f>IF('Hoja De Calculo'!CW13&gt;='Hoja De Calculo'!CV13,IF(CV$18=100,($AI$21*CV$18*$B$2)-SUM($I55:CU55),IF(CV$18&gt;CU$19,((CV$18-CU$19+1)*$B$2*$AI$21),IF(CV$18&gt;=CU$19,$AI$21*$B$2))),0)</f>
        <v>0</v>
      </c>
      <c r="CW55" s="294" t="b">
        <f>IF('Hoja De Calculo'!CX13&gt;='Hoja De Calculo'!CW13,IF(CW$18=100,($AI$21*CW$18*$B$2)-SUM($I55:CV55),IF(CW$18&gt;CV$19,((CW$18-CV$19+1)*$B$2*$AI$21),IF(CW$18&gt;=CV$19,$AI$21*$B$2))),0)</f>
        <v>0</v>
      </c>
    </row>
    <row r="56" spans="1:101" x14ac:dyDescent="0.3">
      <c r="A56" t="s">
        <v>193</v>
      </c>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81">
        <f>(AJ$21*$B$2*(AJ$19+(IF(AJ$19=100,0,1))))</f>
        <v>0</v>
      </c>
      <c r="AK56" s="294" t="b">
        <f>IF('Hoja De Calculo'!AL13&gt;='Hoja De Calculo'!AK13,IF(AK$18=100,($AJ$21*AK$18*$B$2)-SUM($I56:AJ56),IF(AK$18&gt;AJ$19,((AK$18-AJ$19+1)*$B$2*$AJ$21),IF(AK$18&gt;=AJ$19,$AJ$21*$B$2))),0)</f>
        <v>0</v>
      </c>
      <c r="AL56" s="294" t="b">
        <f>IF('Hoja De Calculo'!AM13&gt;='Hoja De Calculo'!AL13,IF(AL$18=100,($AJ$21*AL$18*$B$2)-SUM($I56:AK56),IF(AL$18&gt;AK$19,((AL$18-AK$19+1)*$B$2*$AJ$21),IF(AL$18&gt;=AK$19,$AJ$21*$B$2))),0)</f>
        <v>0</v>
      </c>
      <c r="AM56" s="294" t="b">
        <f>IF('Hoja De Calculo'!AN13&gt;='Hoja De Calculo'!AM13,IF(AM$18=100,($AJ$21*AM$18*$B$2)-SUM($I56:AL56),IF(AM$18&gt;AL$19,((AM$18-AL$19+1)*$B$2*$AJ$21),IF(AM$18&gt;=AL$19,$AJ$21*$B$2))),0)</f>
        <v>0</v>
      </c>
      <c r="AN56" s="294" t="b">
        <f>IF('Hoja De Calculo'!AO13&gt;='Hoja De Calculo'!AN13,IF(AN$18=100,($AJ$21*AN$18*$B$2)-SUM($I56:AM56),IF(AN$18&gt;AM$19,((AN$18-AM$19+1)*$B$2*$AJ$21),IF(AN$18&gt;=AM$19,$AJ$21*$B$2))),0)</f>
        <v>0</v>
      </c>
      <c r="AO56" s="294" t="b">
        <f>IF('Hoja De Calculo'!AP13&gt;='Hoja De Calculo'!AO13,IF(AO$18=100,($AJ$21*AO$18*$B$2)-SUM($I56:AN56),IF(AO$18&gt;AN$19,((AO$18-AN$19+1)*$B$2*$AJ$21),IF(AO$18&gt;=AN$19,$AJ$21*$B$2))),0)</f>
        <v>0</v>
      </c>
      <c r="AP56" s="294" t="b">
        <f>IF('Hoja De Calculo'!AQ13&gt;='Hoja De Calculo'!AP13,IF(AP$18=100,($AJ$21*AP$18*$B$2)-SUM($I56:AO56),IF(AP$18&gt;AO$19,((AP$18-AO$19+1)*$B$2*$AJ$21),IF(AP$18&gt;=AO$19,$AJ$21*$B$2))),0)</f>
        <v>0</v>
      </c>
      <c r="AQ56" s="294" t="b">
        <f>IF('Hoja De Calculo'!AR13&gt;='Hoja De Calculo'!AQ13,IF(AQ$18=100,($AJ$21*AQ$18*$B$2)-SUM($I56:AP56),IF(AQ$18&gt;AP$19,((AQ$18-AP$19+1)*$B$2*$AJ$21),IF(AQ$18&gt;=AP$19,$AJ$21*$B$2))),0)</f>
        <v>0</v>
      </c>
      <c r="AR56" s="294" t="b">
        <f>IF('Hoja De Calculo'!AS13&gt;='Hoja De Calculo'!AR13,IF(AR$18=100,($AJ$21*AR$18*$B$2)-SUM($I56:AQ56),IF(AR$18&gt;AQ$19,((AR$18-AQ$19+1)*$B$2*$AJ$21),IF(AR$18&gt;=AQ$19,$AJ$21*$B$2))),0)</f>
        <v>0</v>
      </c>
      <c r="AS56" s="294" t="b">
        <f>IF('Hoja De Calculo'!AT13&gt;='Hoja De Calculo'!AS13,IF(AS$18=100,($AJ$21*AS$18*$B$2)-SUM($I56:AR56),IF(AS$18&gt;AR$19,((AS$18-AR$19+1)*$B$2*$AJ$21),IF(AS$18&gt;=AR$19,$AJ$21*$B$2))),0)</f>
        <v>0</v>
      </c>
      <c r="AT56" s="294" t="b">
        <f>IF('Hoja De Calculo'!AU13&gt;='Hoja De Calculo'!AT13,IF(AT$18=100,($AJ$21*AT$18*$B$2)-SUM($I56:AS56),IF(AT$18&gt;AS$19,((AT$18-AS$19+1)*$B$2*$AJ$21),IF(AT$18&gt;=AS$19,$AJ$21*$B$2))),0)</f>
        <v>0</v>
      </c>
      <c r="AU56" s="294" t="b">
        <f>IF('Hoja De Calculo'!AV13&gt;='Hoja De Calculo'!AU13,IF(AU$18=100,($AJ$21*AU$18*$B$2)-SUM($I56:AT56),IF(AU$18&gt;AT$19,((AU$18-AT$19+1)*$B$2*$AJ$21),IF(AU$18&gt;=AT$19,$AJ$21*$B$2))),0)</f>
        <v>0</v>
      </c>
      <c r="AV56" s="294" t="b">
        <f>IF('Hoja De Calculo'!AW13&gt;='Hoja De Calculo'!AV13,IF(AV$18=100,($AJ$21*AV$18*$B$2)-SUM($I56:AU56),IF(AV$18&gt;AU$19,((AV$18-AU$19+1)*$B$2*$AJ$21),IF(AV$18&gt;=AU$19,$AJ$21*$B$2))),0)</f>
        <v>0</v>
      </c>
      <c r="AW56" s="294" t="b">
        <f>IF('Hoja De Calculo'!AX13&gt;='Hoja De Calculo'!AW13,IF(AW$18=100,($AJ$21*AW$18*$B$2)-SUM($I56:AV56),IF(AW$18&gt;AV$19,((AW$18-AV$19+1)*$B$2*$AJ$21),IF(AW$18&gt;=AV$19,$AJ$21*$B$2))),0)</f>
        <v>0</v>
      </c>
      <c r="AX56" s="294" t="b">
        <f>IF('Hoja De Calculo'!AY13&gt;='Hoja De Calculo'!AX13,IF(AX$18=100,($AJ$21*AX$18*$B$2)-SUM($I56:AW56),IF(AX$18&gt;AW$19,((AX$18-AW$19+1)*$B$2*$AJ$21),IF(AX$18&gt;=AW$19,$AJ$21*$B$2))),0)</f>
        <v>0</v>
      </c>
      <c r="AY56" s="294" t="b">
        <f>IF('Hoja De Calculo'!AZ13&gt;='Hoja De Calculo'!AY13,IF(AY$18=100,($AJ$21*AY$18*$B$2)-SUM($I56:AX56),IF(AY$18&gt;AX$19,((AY$18-AX$19+1)*$B$2*$AJ$21),IF(AY$18&gt;=AX$19,$AJ$21*$B$2))),0)</f>
        <v>0</v>
      </c>
      <c r="AZ56" s="294" t="b">
        <f>IF('Hoja De Calculo'!BA13&gt;='Hoja De Calculo'!AZ13,IF(AZ$18=100,($AJ$21*AZ$18*$B$2)-SUM($I56:AY56),IF(AZ$18&gt;AY$19,((AZ$18-AY$19+1)*$B$2*$AJ$21),IF(AZ$18&gt;=AY$19,$AJ$21*$B$2))),0)</f>
        <v>0</v>
      </c>
      <c r="BA56" s="294" t="b">
        <f>IF('Hoja De Calculo'!BB13&gt;='Hoja De Calculo'!BA13,IF(BA$18=100,($AJ$21*BA$18*$B$2)-SUM($I56:AZ56),IF(BA$18&gt;AZ$19,((BA$18-AZ$19+1)*$B$2*$AJ$21),IF(BA$18&gt;=AZ$19,$AJ$21*$B$2))),0)</f>
        <v>0</v>
      </c>
      <c r="BB56" s="294" t="b">
        <f>IF('Hoja De Calculo'!BC13&gt;='Hoja De Calculo'!BB13,IF(BB$18=100,($AJ$21*BB$18*$B$2)-SUM($I56:BA56),IF(BB$18&gt;BA$19,((BB$18-BA$19+1)*$B$2*$AJ$21),IF(BB$18&gt;=BA$19,$AJ$21*$B$2))),0)</f>
        <v>0</v>
      </c>
      <c r="BC56" s="294" t="b">
        <f>IF('Hoja De Calculo'!BD13&gt;='Hoja De Calculo'!BC13,IF(BC$18=100,($AJ$21*BC$18*$B$2)-SUM($I56:BB56),IF(BC$18&gt;BB$19,((BC$18-BB$19+1)*$B$2*$AJ$21),IF(BC$18&gt;=BB$19,$AJ$21*$B$2))),0)</f>
        <v>0</v>
      </c>
      <c r="BD56" s="294" t="b">
        <f>IF('Hoja De Calculo'!BE13&gt;='Hoja De Calculo'!BD13,IF(BD$18=100,($AJ$21*BD$18*$B$2)-SUM($I56:BC56),IF(BD$18&gt;BC$19,((BD$18-BC$19+1)*$B$2*$AJ$21),IF(BD$18&gt;=BC$19,$AJ$21*$B$2))),0)</f>
        <v>0</v>
      </c>
      <c r="BE56" s="294" t="b">
        <f>IF('Hoja De Calculo'!BF13&gt;='Hoja De Calculo'!BE13,IF(BE$18=100,($AJ$21*BE$18*$B$2)-SUM($I56:BD56),IF(BE$18&gt;BD$19,((BE$18-BD$19+1)*$B$2*$AJ$21),IF(BE$18&gt;=BD$19,$AJ$21*$B$2))),0)</f>
        <v>0</v>
      </c>
      <c r="BF56" s="294" t="b">
        <f>IF('Hoja De Calculo'!BG13&gt;='Hoja De Calculo'!BF13,IF(BF$18=100,($AJ$21*BF$18*$B$2)-SUM($I56:BE56),IF(BF$18&gt;BE$19,((BF$18-BE$19+1)*$B$2*$AJ$21),IF(BF$18&gt;=BE$19,$AJ$21*$B$2))),0)</f>
        <v>0</v>
      </c>
      <c r="BG56" s="294" t="b">
        <f>IF('Hoja De Calculo'!BH13&gt;='Hoja De Calculo'!BG13,IF(BG$18=100,($AJ$21*BG$18*$B$2)-SUM($I56:BF56),IF(BG$18&gt;BF$19,((BG$18-BF$19+1)*$B$2*$AJ$21),IF(BG$18&gt;=BF$19,$AJ$21*$B$2))),0)</f>
        <v>0</v>
      </c>
      <c r="BH56" s="294" t="b">
        <f>IF('Hoja De Calculo'!BI13&gt;='Hoja De Calculo'!BH13,IF(BH$18=100,($AJ$21*BH$18*$B$2)-SUM($I56:BG56),IF(BH$18&gt;BG$19,((BH$18-BG$19+1)*$B$2*$AJ$21),IF(BH$18&gt;=BG$19,$AJ$21*$B$2))),0)</f>
        <v>0</v>
      </c>
      <c r="BI56" s="294" t="b">
        <f>IF('Hoja De Calculo'!BJ13&gt;='Hoja De Calculo'!BI13,IF(BI$18=100,($AJ$21*BI$18*$B$2)-SUM($I56:BH56),IF(BI$18&gt;BH$19,((BI$18-BH$19+1)*$B$2*$AJ$21),IF(BI$18&gt;=BH$19,$AJ$21*$B$2))),0)</f>
        <v>0</v>
      </c>
      <c r="BJ56" s="294" t="b">
        <f>IF('Hoja De Calculo'!BK13&gt;='Hoja De Calculo'!BJ13,IF(BJ$18=100,($AJ$21*BJ$18*$B$2)-SUM($I56:BI56),IF(BJ$18&gt;BI$19,((BJ$18-BI$19+1)*$B$2*$AJ$21),IF(BJ$18&gt;=BI$19,$AJ$21*$B$2))),0)</f>
        <v>0</v>
      </c>
      <c r="BK56" s="294" t="b">
        <f>IF('Hoja De Calculo'!BL13&gt;='Hoja De Calculo'!BK13,IF(BK$18=100,($AJ$21*BK$18*$B$2)-SUM($I56:BJ56),IF(BK$18&gt;BJ$19,((BK$18-BJ$19+1)*$B$2*$AJ$21),IF(BK$18&gt;=BJ$19,$AJ$21*$B$2))),0)</f>
        <v>0</v>
      </c>
      <c r="BL56" s="294" t="b">
        <f>IF('Hoja De Calculo'!BM13&gt;='Hoja De Calculo'!BL13,IF(BL$18=100,($AJ$21*BL$18*$B$2)-SUM($I56:BK56),IF(BL$18&gt;BK$19,((BL$18-BK$19+1)*$B$2*$AJ$21),IF(BL$18&gt;=BK$19,$AJ$21*$B$2))),0)</f>
        <v>0</v>
      </c>
      <c r="BM56" s="294" t="b">
        <f>IF('Hoja De Calculo'!BN13&gt;='Hoja De Calculo'!BM13,IF(BM$18=100,($AJ$21*BM$18*$B$2)-SUM($I56:BL56),IF(BM$18&gt;BL$19,((BM$18-BL$19+1)*$B$2*$AJ$21),IF(BM$18&gt;=BL$19,$AJ$21*$B$2))),0)</f>
        <v>0</v>
      </c>
      <c r="BN56" s="294" t="b">
        <f>IF('Hoja De Calculo'!BO13&gt;='Hoja De Calculo'!BN13,IF(BN$18=100,($AJ$21*BN$18*$B$2)-SUM($I56:BM56),IF(BN$18&gt;BM$19,((BN$18-BM$19+1)*$B$2*$AJ$21),IF(BN$18&gt;=BM$19,$AJ$21*$B$2))),0)</f>
        <v>0</v>
      </c>
      <c r="BO56" s="294" t="b">
        <f>IF('Hoja De Calculo'!BP13&gt;='Hoja De Calculo'!BO13,IF(BO$18=100,($AJ$21*BO$18*$B$2)-SUM($I56:BN56),IF(BO$18&gt;BN$19,((BO$18-BN$19+1)*$B$2*$AJ$21),IF(BO$18&gt;=BN$19,$AJ$21*$B$2))),0)</f>
        <v>0</v>
      </c>
      <c r="BP56" s="294" t="b">
        <f>IF('Hoja De Calculo'!BQ13&gt;='Hoja De Calculo'!BP13,IF(BP$18=100,($AJ$21*BP$18*$B$2)-SUM($I56:BO56),IF(BP$18&gt;BO$19,((BP$18-BO$19+1)*$B$2*$AJ$21),IF(BP$18&gt;=BO$19,$AJ$21*$B$2))),0)</f>
        <v>0</v>
      </c>
      <c r="BQ56" s="294" t="b">
        <f>IF('Hoja De Calculo'!BR13&gt;='Hoja De Calculo'!BQ13,IF(BQ$18=100,($AJ$21*BQ$18*$B$2)-SUM($I56:BP56),IF(BQ$18&gt;BP$19,((BQ$18-BP$19+1)*$B$2*$AJ$21),IF(BQ$18&gt;=BP$19,$AJ$21*$B$2))),0)</f>
        <v>0</v>
      </c>
      <c r="BR56" s="294" t="b">
        <f>IF('Hoja De Calculo'!BS13&gt;='Hoja De Calculo'!BR13,IF(BR$18=100,($AJ$21*BR$18*$B$2)-SUM($I56:BQ56),IF(BR$18&gt;BQ$19,((BR$18-BQ$19+1)*$B$2*$AJ$21),IF(BR$18&gt;=BQ$19,$AJ$21*$B$2))),0)</f>
        <v>0</v>
      </c>
      <c r="BS56" s="294" t="b">
        <f>IF('Hoja De Calculo'!BT13&gt;='Hoja De Calculo'!BS13,IF(BS$18=100,($AJ$21*BS$18*$B$2)-SUM($I56:BR56),IF(BS$18&gt;BR$19,((BS$18-BR$19+1)*$B$2*$AJ$21),IF(BS$18&gt;=BR$19,$AJ$21*$B$2))),0)</f>
        <v>0</v>
      </c>
      <c r="BT56" s="294" t="b">
        <f>IF('Hoja De Calculo'!BU13&gt;='Hoja De Calculo'!BT13,IF(BT$18=100,($AJ$21*BT$18*$B$2)-SUM($I56:BS56),IF(BT$18&gt;BS$19,((BT$18-BS$19+1)*$B$2*$AJ$21),IF(BT$18&gt;=BS$19,$AJ$21*$B$2))),0)</f>
        <v>0</v>
      </c>
      <c r="BU56" s="294" t="b">
        <f>IF('Hoja De Calculo'!BV13&gt;='Hoja De Calculo'!BU13,IF(BU$18=100,($AJ$21*BU$18*$B$2)-SUM($I56:BT56),IF(BU$18&gt;BT$19,((BU$18-BT$19+1)*$B$2*$AJ$21),IF(BU$18&gt;=BT$19,$AJ$21*$B$2))),0)</f>
        <v>0</v>
      </c>
      <c r="BV56" s="294" t="b">
        <f>IF('Hoja De Calculo'!BW13&gt;='Hoja De Calculo'!BV13,IF(BV$18=100,($AJ$21*BV$18*$B$2)-SUM($I56:BU56),IF(BV$18&gt;BU$19,((BV$18-BU$19+1)*$B$2*$AJ$21),IF(BV$18&gt;=BU$19,$AJ$21*$B$2))),0)</f>
        <v>0</v>
      </c>
      <c r="BW56" s="294" t="b">
        <f>IF('Hoja De Calculo'!BX13&gt;='Hoja De Calculo'!BW13,IF(BW$18=100,($AJ$21*BW$18*$B$2)-SUM($I56:BV56),IF(BW$18&gt;BV$19,((BW$18-BV$19+1)*$B$2*$AJ$21),IF(BW$18&gt;=BV$19,$AJ$21*$B$2))),0)</f>
        <v>0</v>
      </c>
      <c r="BX56" s="294" t="b">
        <f>IF('Hoja De Calculo'!BY13&gt;='Hoja De Calculo'!BX13,IF(BX$18=100,($AJ$21*BX$18*$B$2)-SUM($I56:BW56),IF(BX$18&gt;BW$19,((BX$18-BW$19+1)*$B$2*$AJ$21),IF(BX$18&gt;=BW$19,$AJ$21*$B$2))),0)</f>
        <v>0</v>
      </c>
      <c r="BY56" s="294" t="b">
        <f>IF('Hoja De Calculo'!BZ13&gt;='Hoja De Calculo'!BY13,IF(BY$18=100,($AJ$21*BY$18*$B$2)-SUM($I56:BX56),IF(BY$18&gt;BX$19,((BY$18-BX$19+1)*$B$2*$AJ$21),IF(BY$18&gt;=BX$19,$AJ$21*$B$2))),0)</f>
        <v>0</v>
      </c>
      <c r="BZ56" s="294" t="b">
        <f>IF('Hoja De Calculo'!CA13&gt;='Hoja De Calculo'!BZ13,IF(BZ$18=100,($AJ$21*BZ$18*$B$2)-SUM($I56:BY56),IF(BZ$18&gt;BY$19,((BZ$18-BY$19+1)*$B$2*$AJ$21),IF(BZ$18&gt;=BY$19,$AJ$21*$B$2))),0)</f>
        <v>0</v>
      </c>
      <c r="CA56" s="294" t="b">
        <f>IF('Hoja De Calculo'!CB13&gt;='Hoja De Calculo'!CA13,IF(CA$18=100,($AJ$21*CA$18*$B$2)-SUM($I56:BZ56),IF(CA$18&gt;BZ$19,((CA$18-BZ$19+1)*$B$2*$AJ$21),IF(CA$18&gt;=BZ$19,$AJ$21*$B$2))),0)</f>
        <v>0</v>
      </c>
      <c r="CB56" s="294" t="b">
        <f>IF('Hoja De Calculo'!CC13&gt;='Hoja De Calculo'!CB13,IF(CB$18=100,($AJ$21*CB$18*$B$2)-SUM($I56:CA56),IF(CB$18&gt;CA$19,((CB$18-CA$19+1)*$B$2*$AJ$21),IF(CB$18&gt;=CA$19,$AJ$21*$B$2))),0)</f>
        <v>0</v>
      </c>
      <c r="CC56" s="294" t="b">
        <f>IF('Hoja De Calculo'!CD13&gt;='Hoja De Calculo'!CC13,IF(CC$18=100,($AJ$21*CC$18*$B$2)-SUM($I56:CB56),IF(CC$18&gt;CB$19,((CC$18-CB$19+1)*$B$2*$AJ$21),IF(CC$18&gt;=CB$19,$AJ$21*$B$2))),0)</f>
        <v>0</v>
      </c>
      <c r="CD56" s="294" t="b">
        <f>IF('Hoja De Calculo'!CE13&gt;='Hoja De Calculo'!CD13,IF(CD$18=100,($AJ$21*CD$18*$B$2)-SUM($I56:CC56),IF(CD$18&gt;CC$19,((CD$18-CC$19+1)*$B$2*$AJ$21),IF(CD$18&gt;=CC$19,$AJ$21*$B$2))),0)</f>
        <v>0</v>
      </c>
      <c r="CE56" s="294" t="b">
        <f>IF('Hoja De Calculo'!CF13&gt;='Hoja De Calculo'!CE13,IF(CE$18=100,($AJ$21*CE$18*$B$2)-SUM($I56:CD56),IF(CE$18&gt;CD$19,((CE$18-CD$19+1)*$B$2*$AJ$21),IF(CE$18&gt;=CD$19,$AJ$21*$B$2))),0)</f>
        <v>0</v>
      </c>
      <c r="CF56" s="294" t="b">
        <f>IF('Hoja De Calculo'!CG13&gt;='Hoja De Calculo'!CF13,IF(CF$18=100,($AJ$21*CF$18*$B$2)-SUM($I56:CE56),IF(CF$18&gt;CE$19,((CF$18-CE$19+1)*$B$2*$AJ$21),IF(CF$18&gt;=CE$19,$AJ$21*$B$2))),0)</f>
        <v>0</v>
      </c>
      <c r="CG56" s="294" t="b">
        <f>IF('Hoja De Calculo'!CH13&gt;='Hoja De Calculo'!CG13,IF(CG$18=100,($AJ$21*CG$18*$B$2)-SUM($I56:CF56),IF(CG$18&gt;CF$19,((CG$18-CF$19+1)*$B$2*$AJ$21),IF(CG$18&gt;=CF$19,$AJ$21*$B$2))),0)</f>
        <v>0</v>
      </c>
      <c r="CH56" s="294" t="b">
        <f>IF('Hoja De Calculo'!CI13&gt;='Hoja De Calculo'!CH13,IF(CH$18=100,($AJ$21*CH$18*$B$2)-SUM($I56:CG56),IF(CH$18&gt;CG$19,((CH$18-CG$19+1)*$B$2*$AJ$21),IF(CH$18&gt;=CG$19,$AJ$21*$B$2))),0)</f>
        <v>0</v>
      </c>
      <c r="CI56" s="294" t="b">
        <f>IF('Hoja De Calculo'!CJ13&gt;='Hoja De Calculo'!CI13,IF(CI$18=100,($AJ$21*CI$18*$B$2)-SUM($I56:CH56),IF(CI$18&gt;CH$19,((CI$18-CH$19+1)*$B$2*$AJ$21),IF(CI$18&gt;=CH$19,$AJ$21*$B$2))),0)</f>
        <v>0</v>
      </c>
      <c r="CJ56" s="294" t="b">
        <f>IF('Hoja De Calculo'!CK13&gt;='Hoja De Calculo'!CJ13,IF(CJ$18=100,($AJ$21*CJ$18*$B$2)-SUM($I56:CI56),IF(CJ$18&gt;CI$19,((CJ$18-CI$19+1)*$B$2*$AJ$21),IF(CJ$18&gt;=CI$19,$AJ$21*$B$2))),0)</f>
        <v>0</v>
      </c>
      <c r="CK56" s="294" t="b">
        <f>IF('Hoja De Calculo'!CL13&gt;='Hoja De Calculo'!CK13,IF(CK$18=100,($AJ$21*CK$18*$B$2)-SUM($I56:CJ56),IF(CK$18&gt;CJ$19,((CK$18-CJ$19+1)*$B$2*$AJ$21),IF(CK$18&gt;=CJ$19,$AJ$21*$B$2))),0)</f>
        <v>0</v>
      </c>
      <c r="CL56" s="294" t="b">
        <f>IF('Hoja De Calculo'!CM13&gt;='Hoja De Calculo'!CL13,IF(CL$18=100,($AJ$21*CL$18*$B$2)-SUM($I56:CK56),IF(CL$18&gt;CK$19,((CL$18-CK$19+1)*$B$2*$AJ$21),IF(CL$18&gt;=CK$19,$AJ$21*$B$2))),0)</f>
        <v>0</v>
      </c>
      <c r="CM56" s="294" t="b">
        <f>IF('Hoja De Calculo'!CN13&gt;='Hoja De Calculo'!CM13,IF(CM$18=100,($AJ$21*CM$18*$B$2)-SUM($I56:CL56),IF(CM$18&gt;CL$19,((CM$18-CL$19+1)*$B$2*$AJ$21),IF(CM$18&gt;=CL$19,$AJ$21*$B$2))),0)</f>
        <v>0</v>
      </c>
      <c r="CN56" s="294" t="b">
        <f>IF('Hoja De Calculo'!CO13&gt;='Hoja De Calculo'!CN13,IF(CN$18=100,($AJ$21*CN$18*$B$2)-SUM($I56:CM56),IF(CN$18&gt;CM$19,((CN$18-CM$19+1)*$B$2*$AJ$21),IF(CN$18&gt;=CM$19,$AJ$21*$B$2))),0)</f>
        <v>0</v>
      </c>
      <c r="CO56" s="294" t="b">
        <f>IF('Hoja De Calculo'!CP13&gt;='Hoja De Calculo'!CO13,IF(CO$18=100,($AJ$21*CO$18*$B$2)-SUM($I56:CN56),IF(CO$18&gt;CN$19,((CO$18-CN$19+1)*$B$2*$AJ$21),IF(CO$18&gt;=CN$19,$AJ$21*$B$2))),0)</f>
        <v>0</v>
      </c>
      <c r="CP56" s="294" t="b">
        <f>IF('Hoja De Calculo'!CQ13&gt;='Hoja De Calculo'!CP13,IF(CP$18=100,($AJ$21*CP$18*$B$2)-SUM($I56:CO56),IF(CP$18&gt;CO$19,((CP$18-CO$19+1)*$B$2*$AJ$21),IF(CP$18&gt;=CO$19,$AJ$21*$B$2))),0)</f>
        <v>0</v>
      </c>
      <c r="CQ56" s="294" t="b">
        <f>IF('Hoja De Calculo'!CR13&gt;='Hoja De Calculo'!CQ13,IF(CQ$18=100,($AJ$21*CQ$18*$B$2)-SUM($I56:CP56),IF(CQ$18&gt;CP$19,((CQ$18-CP$19+1)*$B$2*$AJ$21),IF(CQ$18&gt;=CP$19,$AJ$21*$B$2))),0)</f>
        <v>0</v>
      </c>
      <c r="CR56" s="294" t="b">
        <f>IF('Hoja De Calculo'!CS13&gt;='Hoja De Calculo'!CR13,IF(CR$18=100,($AJ$21*CR$18*$B$2)-SUM($I56:CQ56),IF(CR$18&gt;CQ$19,((CR$18-CQ$19+1)*$B$2*$AJ$21),IF(CR$18&gt;=CQ$19,$AJ$21*$B$2))),0)</f>
        <v>0</v>
      </c>
      <c r="CS56" s="294" t="b">
        <f>IF('Hoja De Calculo'!CT13&gt;='Hoja De Calculo'!CS13,IF(CS$18=100,($AJ$21*CS$18*$B$2)-SUM($I56:CR56),IF(CS$18&gt;CR$19,((CS$18-CR$19+1)*$B$2*$AJ$21),IF(CS$18&gt;=CR$19,$AJ$21*$B$2))),0)</f>
        <v>0</v>
      </c>
      <c r="CT56" s="294" t="b">
        <f>IF('Hoja De Calculo'!CU13&gt;='Hoja De Calculo'!CT13,IF(CT$18=100,($AJ$21*CT$18*$B$2)-SUM($I56:CS56),IF(CT$18&gt;CS$19,((CT$18-CS$19+1)*$B$2*$AJ$21),IF(CT$18&gt;=CS$19,$AJ$21*$B$2))),0)</f>
        <v>0</v>
      </c>
      <c r="CU56" s="294" t="b">
        <f>IF('Hoja De Calculo'!CV13&gt;='Hoja De Calculo'!CU13,IF(CU$18=100,($AJ$21*CU$18*$B$2)-SUM($I56:CT56),IF(CU$18&gt;CT$19,((CU$18-CT$19+1)*$B$2*$AJ$21),IF(CU$18&gt;=CT$19,$AJ$21*$B$2))),0)</f>
        <v>0</v>
      </c>
      <c r="CV56" s="294" t="b">
        <f>IF('Hoja De Calculo'!CW13&gt;='Hoja De Calculo'!CV13,IF(CV$18=100,($AJ$21*CV$18*$B$2)-SUM($I56:CU56),IF(CV$18&gt;CU$19,((CV$18-CU$19+1)*$B$2*$AJ$21),IF(CV$18&gt;=CU$19,$AJ$21*$B$2))),0)</f>
        <v>0</v>
      </c>
      <c r="CW56" s="294" t="b">
        <f>IF('Hoja De Calculo'!CX13&gt;='Hoja De Calculo'!CW13,IF(CW$18=100,($AJ$21*CW$18*$B$2)-SUM($I56:CV56),IF(CW$18&gt;CV$19,((CW$18-CV$19+1)*$B$2*$AJ$21),IF(CW$18&gt;=CV$19,$AJ$21*$B$2))),0)</f>
        <v>0</v>
      </c>
    </row>
    <row r="57" spans="1:101" x14ac:dyDescent="0.3">
      <c r="A57" t="s">
        <v>194</v>
      </c>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81">
        <f>(AK$21*$B$2*(AK$19+(IF(AK$19=100,0,1))))</f>
        <v>0</v>
      </c>
      <c r="AL57" s="294" t="b">
        <f>IF('Hoja De Calculo'!AM13&gt;='Hoja De Calculo'!AL13,IF(AL$18=100,($AK$21*AL$18*$B$2)-SUM($I57:AK57),IF(AL$18&gt;AK$19,((AL$18-AK$19+1)*$B$2*$AK$21),IF(AL$18&gt;=AK$19,$AK$21*$B$2))),0)</f>
        <v>0</v>
      </c>
      <c r="AM57" s="294" t="b">
        <f>IF('Hoja De Calculo'!AN13&gt;='Hoja De Calculo'!AM13,IF(AM$18=100,($AK$21*AM$18*$B$2)-SUM($I57:AL57),IF(AM$18&gt;AL$19,((AM$18-AL$19+1)*$B$2*$AK$21),IF(AM$18&gt;=AL$19,$AK$21*$B$2))),0)</f>
        <v>0</v>
      </c>
      <c r="AN57" s="294" t="b">
        <f>IF('Hoja De Calculo'!AO13&gt;='Hoja De Calculo'!AN13,IF(AN$18=100,($AK$21*AN$18*$B$2)-SUM($I57:AM57),IF(AN$18&gt;AM$19,((AN$18-AM$19+1)*$B$2*$AK$21),IF(AN$18&gt;=AM$19,$AK$21*$B$2))),0)</f>
        <v>0</v>
      </c>
      <c r="AO57" s="294" t="b">
        <f>IF('Hoja De Calculo'!AP13&gt;='Hoja De Calculo'!AO13,IF(AO$18=100,($AK$21*AO$18*$B$2)-SUM($I57:AN57),IF(AO$18&gt;AN$19,((AO$18-AN$19+1)*$B$2*$AK$21),IF(AO$18&gt;=AN$19,$AK$21*$B$2))),0)</f>
        <v>0</v>
      </c>
      <c r="AP57" s="294" t="b">
        <f>IF('Hoja De Calculo'!AQ13&gt;='Hoja De Calculo'!AP13,IF(AP$18=100,($AK$21*AP$18*$B$2)-SUM($I57:AO57),IF(AP$18&gt;AO$19,((AP$18-AO$19+1)*$B$2*$AK$21),IF(AP$18&gt;=AO$19,$AK$21*$B$2))),0)</f>
        <v>0</v>
      </c>
      <c r="AQ57" s="294" t="b">
        <f>IF('Hoja De Calculo'!AR13&gt;='Hoja De Calculo'!AQ13,IF(AQ$18=100,($AK$21*AQ$18*$B$2)-SUM($I57:AP57),IF(AQ$18&gt;AP$19,((AQ$18-AP$19+1)*$B$2*$AK$21),IF(AQ$18&gt;=AP$19,$AK$21*$B$2))),0)</f>
        <v>0</v>
      </c>
      <c r="AR57" s="294" t="b">
        <f>IF('Hoja De Calculo'!AS13&gt;='Hoja De Calculo'!AR13,IF(AR$18=100,($AK$21*AR$18*$B$2)-SUM($I57:AQ57),IF(AR$18&gt;AQ$19,((AR$18-AQ$19+1)*$B$2*$AK$21),IF(AR$18&gt;=AQ$19,$AK$21*$B$2))),0)</f>
        <v>0</v>
      </c>
      <c r="AS57" s="294" t="b">
        <f>IF('Hoja De Calculo'!AT13&gt;='Hoja De Calculo'!AS13,IF(AS$18=100,($AK$21*AS$18*$B$2)-SUM($I57:AR57),IF(AS$18&gt;AR$19,((AS$18-AR$19+1)*$B$2*$AK$21),IF(AS$18&gt;=AR$19,$AK$21*$B$2))),0)</f>
        <v>0</v>
      </c>
      <c r="AT57" s="294" t="b">
        <f>IF('Hoja De Calculo'!AU13&gt;='Hoja De Calculo'!AT13,IF(AT$18=100,($AK$21*AT$18*$B$2)-SUM($I57:AS57),IF(AT$18&gt;AS$19,((AT$18-AS$19+1)*$B$2*$AK$21),IF(AT$18&gt;=AS$19,$AK$21*$B$2))),0)</f>
        <v>0</v>
      </c>
      <c r="AU57" s="294" t="b">
        <f>IF('Hoja De Calculo'!AV13&gt;='Hoja De Calculo'!AU13,IF(AU$18=100,($AK$21*AU$18*$B$2)-SUM($I57:AT57),IF(AU$18&gt;AT$19,((AU$18-AT$19+1)*$B$2*$AK$21),IF(AU$18&gt;=AT$19,$AK$21*$B$2))),0)</f>
        <v>0</v>
      </c>
      <c r="AV57" s="294" t="b">
        <f>IF('Hoja De Calculo'!AW13&gt;='Hoja De Calculo'!AV13,IF(AV$18=100,($AK$21*AV$18*$B$2)-SUM($I57:AU57),IF(AV$18&gt;AU$19,((AV$18-AU$19+1)*$B$2*$AK$21),IF(AV$18&gt;=AU$19,$AK$21*$B$2))),0)</f>
        <v>0</v>
      </c>
      <c r="AW57" s="294" t="b">
        <f>IF('Hoja De Calculo'!AX13&gt;='Hoja De Calculo'!AW13,IF(AW$18=100,($AK$21*AW$18*$B$2)-SUM($I57:AV57),IF(AW$18&gt;AV$19,((AW$18-AV$19+1)*$B$2*$AK$21),IF(AW$18&gt;=AV$19,$AK$21*$B$2))),0)</f>
        <v>0</v>
      </c>
      <c r="AX57" s="294" t="b">
        <f>IF('Hoja De Calculo'!AY13&gt;='Hoja De Calculo'!AX13,IF(AX$18=100,($AK$21*AX$18*$B$2)-SUM($I57:AW57),IF(AX$18&gt;AW$19,((AX$18-AW$19+1)*$B$2*$AK$21),IF(AX$18&gt;=AW$19,$AK$21*$B$2))),0)</f>
        <v>0</v>
      </c>
      <c r="AY57" s="294" t="b">
        <f>IF('Hoja De Calculo'!AZ13&gt;='Hoja De Calculo'!AY13,IF(AY$18=100,($AK$21*AY$18*$B$2)-SUM($I57:AX57),IF(AY$18&gt;AX$19,((AY$18-AX$19+1)*$B$2*$AK$21),IF(AY$18&gt;=AX$19,$AK$21*$B$2))),0)</f>
        <v>0</v>
      </c>
      <c r="AZ57" s="294" t="b">
        <f>IF('Hoja De Calculo'!BA13&gt;='Hoja De Calculo'!AZ13,IF(AZ$18=100,($AK$21*AZ$18*$B$2)-SUM($I57:AY57),IF(AZ$18&gt;AY$19,((AZ$18-AY$19+1)*$B$2*$AK$21),IF(AZ$18&gt;=AY$19,$AK$21*$B$2))),0)</f>
        <v>0</v>
      </c>
      <c r="BA57" s="294" t="b">
        <f>IF('Hoja De Calculo'!BB13&gt;='Hoja De Calculo'!BA13,IF(BA$18=100,($AK$21*BA$18*$B$2)-SUM($I57:AZ57),IF(BA$18&gt;AZ$19,((BA$18-AZ$19+1)*$B$2*$AK$21),IF(BA$18&gt;=AZ$19,$AK$21*$B$2))),0)</f>
        <v>0</v>
      </c>
      <c r="BB57" s="294" t="b">
        <f>IF('Hoja De Calculo'!BC13&gt;='Hoja De Calculo'!BB13,IF(BB$18=100,($AK$21*BB$18*$B$2)-SUM($I57:BA57),IF(BB$18&gt;BA$19,((BB$18-BA$19+1)*$B$2*$AK$21),IF(BB$18&gt;=BA$19,$AK$21*$B$2))),0)</f>
        <v>0</v>
      </c>
      <c r="BC57" s="294" t="b">
        <f>IF('Hoja De Calculo'!BD13&gt;='Hoja De Calculo'!BC13,IF(BC$18=100,($AK$21*BC$18*$B$2)-SUM($I57:BB57),IF(BC$18&gt;BB$19,((BC$18-BB$19+1)*$B$2*$AK$21),IF(BC$18&gt;=BB$19,$AK$21*$B$2))),0)</f>
        <v>0</v>
      </c>
      <c r="BD57" s="294" t="b">
        <f>IF('Hoja De Calculo'!BE13&gt;='Hoja De Calculo'!BD13,IF(BD$18=100,($AK$21*BD$18*$B$2)-SUM($I57:BC57),IF(BD$18&gt;BC$19,((BD$18-BC$19+1)*$B$2*$AK$21),IF(BD$18&gt;=BC$19,$AK$21*$B$2))),0)</f>
        <v>0</v>
      </c>
      <c r="BE57" s="294" t="b">
        <f>IF('Hoja De Calculo'!BF13&gt;='Hoja De Calculo'!BE13,IF(BE$18=100,($AK$21*BE$18*$B$2)-SUM($I57:BD57),IF(BE$18&gt;BD$19,((BE$18-BD$19+1)*$B$2*$AK$21),IF(BE$18&gt;=BD$19,$AK$21*$B$2))),0)</f>
        <v>0</v>
      </c>
      <c r="BF57" s="294" t="b">
        <f>IF('Hoja De Calculo'!BG13&gt;='Hoja De Calculo'!BF13,IF(BF$18=100,($AK$21*BF$18*$B$2)-SUM($I57:BE57),IF(BF$18&gt;BE$19,((BF$18-BE$19+1)*$B$2*$AK$21),IF(BF$18&gt;=BE$19,$AK$21*$B$2))),0)</f>
        <v>0</v>
      </c>
      <c r="BG57" s="294" t="b">
        <f>IF('Hoja De Calculo'!BH13&gt;='Hoja De Calculo'!BG13,IF(BG$18=100,($AK$21*BG$18*$B$2)-SUM($I57:BF57),IF(BG$18&gt;BF$19,((BG$18-BF$19+1)*$B$2*$AK$21),IF(BG$18&gt;=BF$19,$AK$21*$B$2))),0)</f>
        <v>0</v>
      </c>
      <c r="BH57" s="294" t="b">
        <f>IF('Hoja De Calculo'!BI13&gt;='Hoja De Calculo'!BH13,IF(BH$18=100,($AK$21*BH$18*$B$2)-SUM($I57:BG57),IF(BH$18&gt;BG$19,((BH$18-BG$19+1)*$B$2*$AK$21),IF(BH$18&gt;=BG$19,$AK$21*$B$2))),0)</f>
        <v>0</v>
      </c>
      <c r="BI57" s="294" t="b">
        <f>IF('Hoja De Calculo'!BJ13&gt;='Hoja De Calculo'!BI13,IF(BI$18=100,($AK$21*BI$18*$B$2)-SUM($I57:BH57),IF(BI$18&gt;BH$19,((BI$18-BH$19+1)*$B$2*$AK$21),IF(BI$18&gt;=BH$19,$AK$21*$B$2))),0)</f>
        <v>0</v>
      </c>
      <c r="BJ57" s="294" t="b">
        <f>IF('Hoja De Calculo'!BK13&gt;='Hoja De Calculo'!BJ13,IF(BJ$18=100,($AK$21*BJ$18*$B$2)-SUM($I57:BI57),IF(BJ$18&gt;BI$19,((BJ$18-BI$19+1)*$B$2*$AK$21),IF(BJ$18&gt;=BI$19,$AK$21*$B$2))),0)</f>
        <v>0</v>
      </c>
      <c r="BK57" s="294" t="b">
        <f>IF('Hoja De Calculo'!BL13&gt;='Hoja De Calculo'!BK13,IF(BK$18=100,($AK$21*BK$18*$B$2)-SUM($I57:BJ57),IF(BK$18&gt;BJ$19,((BK$18-BJ$19+1)*$B$2*$AK$21),IF(BK$18&gt;=BJ$19,$AK$21*$B$2))),0)</f>
        <v>0</v>
      </c>
      <c r="BL57" s="294" t="b">
        <f>IF('Hoja De Calculo'!BM13&gt;='Hoja De Calculo'!BL13,IF(BL$18=100,($AK$21*BL$18*$B$2)-SUM($I57:BK57),IF(BL$18&gt;BK$19,((BL$18-BK$19+1)*$B$2*$AK$21),IF(BL$18&gt;=BK$19,$AK$21*$B$2))),0)</f>
        <v>0</v>
      </c>
      <c r="BM57" s="294" t="b">
        <f>IF('Hoja De Calculo'!BN13&gt;='Hoja De Calculo'!BM13,IF(BM$18=100,($AK$21*BM$18*$B$2)-SUM($I57:BL57),IF(BM$18&gt;BL$19,((BM$18-BL$19+1)*$B$2*$AK$21),IF(BM$18&gt;=BL$19,$AK$21*$B$2))),0)</f>
        <v>0</v>
      </c>
      <c r="BN57" s="294" t="b">
        <f>IF('Hoja De Calculo'!BO13&gt;='Hoja De Calculo'!BN13,IF(BN$18=100,($AK$21*BN$18*$B$2)-SUM($I57:BM57),IF(BN$18&gt;BM$19,((BN$18-BM$19+1)*$B$2*$AK$21),IF(BN$18&gt;=BM$19,$AK$21*$B$2))),0)</f>
        <v>0</v>
      </c>
      <c r="BO57" s="294" t="b">
        <f>IF('Hoja De Calculo'!BP13&gt;='Hoja De Calculo'!BO13,IF(BO$18=100,($AK$21*BO$18*$B$2)-SUM($I57:BN57),IF(BO$18&gt;BN$19,((BO$18-BN$19+1)*$B$2*$AK$21),IF(BO$18&gt;=BN$19,$AK$21*$B$2))),0)</f>
        <v>0</v>
      </c>
      <c r="BP57" s="294" t="b">
        <f>IF('Hoja De Calculo'!BQ13&gt;='Hoja De Calculo'!BP13,IF(BP$18=100,($AK$21*BP$18*$B$2)-SUM($I57:BO57),IF(BP$18&gt;BO$19,((BP$18-BO$19+1)*$B$2*$AK$21),IF(BP$18&gt;=BO$19,$AK$21*$B$2))),0)</f>
        <v>0</v>
      </c>
      <c r="BQ57" s="294" t="b">
        <f>IF('Hoja De Calculo'!BR13&gt;='Hoja De Calculo'!BQ13,IF(BQ$18=100,($AK$21*BQ$18*$B$2)-SUM($I57:BP57),IF(BQ$18&gt;BP$19,((BQ$18-BP$19+1)*$B$2*$AK$21),IF(BQ$18&gt;=BP$19,$AK$21*$B$2))),0)</f>
        <v>0</v>
      </c>
      <c r="BR57" s="294" t="b">
        <f>IF('Hoja De Calculo'!BS13&gt;='Hoja De Calculo'!BR13,IF(BR$18=100,($AK$21*BR$18*$B$2)-SUM($I57:BQ57),IF(BR$18&gt;BQ$19,((BR$18-BQ$19+1)*$B$2*$AK$21),IF(BR$18&gt;=BQ$19,$AK$21*$B$2))),0)</f>
        <v>0</v>
      </c>
      <c r="BS57" s="294" t="b">
        <f>IF('Hoja De Calculo'!BT13&gt;='Hoja De Calculo'!BS13,IF(BS$18=100,($AK$21*BS$18*$B$2)-SUM($I57:BR57),IF(BS$18&gt;BR$19,((BS$18-BR$19+1)*$B$2*$AK$21),IF(BS$18&gt;=BR$19,$AK$21*$B$2))),0)</f>
        <v>0</v>
      </c>
      <c r="BT57" s="294" t="b">
        <f>IF('Hoja De Calculo'!BU13&gt;='Hoja De Calculo'!BT13,IF(BT$18=100,($AK$21*BT$18*$B$2)-SUM($I57:BS57),IF(BT$18&gt;BS$19,((BT$18-BS$19+1)*$B$2*$AK$21),IF(BT$18&gt;=BS$19,$AK$21*$B$2))),0)</f>
        <v>0</v>
      </c>
      <c r="BU57" s="294" t="b">
        <f>IF('Hoja De Calculo'!BV13&gt;='Hoja De Calculo'!BU13,IF(BU$18=100,($AK$21*BU$18*$B$2)-SUM($I57:BT57),IF(BU$18&gt;BT$19,((BU$18-BT$19+1)*$B$2*$AK$21),IF(BU$18&gt;=BT$19,$AK$21*$B$2))),0)</f>
        <v>0</v>
      </c>
      <c r="BV57" s="294" t="b">
        <f>IF('Hoja De Calculo'!BW13&gt;='Hoja De Calculo'!BV13,IF(BV$18=100,($AK$21*BV$18*$B$2)-SUM($I57:BU57),IF(BV$18&gt;BU$19,((BV$18-BU$19+1)*$B$2*$AK$21),IF(BV$18&gt;=BU$19,$AK$21*$B$2))),0)</f>
        <v>0</v>
      </c>
      <c r="BW57" s="294" t="b">
        <f>IF('Hoja De Calculo'!BX13&gt;='Hoja De Calculo'!BW13,IF(BW$18=100,($AK$21*BW$18*$B$2)-SUM($I57:BV57),IF(BW$18&gt;BV$19,((BW$18-BV$19+1)*$B$2*$AK$21),IF(BW$18&gt;=BV$19,$AK$21*$B$2))),0)</f>
        <v>0</v>
      </c>
      <c r="BX57" s="294" t="b">
        <f>IF('Hoja De Calculo'!BY13&gt;='Hoja De Calculo'!BX13,IF(BX$18=100,($AK$21*BX$18*$B$2)-SUM($I57:BW57),IF(BX$18&gt;BW$19,((BX$18-BW$19+1)*$B$2*$AK$21),IF(BX$18&gt;=BW$19,$AK$21*$B$2))),0)</f>
        <v>0</v>
      </c>
      <c r="BY57" s="294" t="b">
        <f>IF('Hoja De Calculo'!BZ13&gt;='Hoja De Calculo'!BY13,IF(BY$18=100,($AK$21*BY$18*$B$2)-SUM($I57:BX57),IF(BY$18&gt;BX$19,((BY$18-BX$19+1)*$B$2*$AK$21),IF(BY$18&gt;=BX$19,$AK$21*$B$2))),0)</f>
        <v>0</v>
      </c>
      <c r="BZ57" s="294" t="b">
        <f>IF('Hoja De Calculo'!CA13&gt;='Hoja De Calculo'!BZ13,IF(BZ$18=100,($AK$21*BZ$18*$B$2)-SUM($I57:BY57),IF(BZ$18&gt;BY$19,((BZ$18-BY$19+1)*$B$2*$AK$21),IF(BZ$18&gt;=BY$19,$AK$21*$B$2))),0)</f>
        <v>0</v>
      </c>
      <c r="CA57" s="294" t="b">
        <f>IF('Hoja De Calculo'!CB13&gt;='Hoja De Calculo'!CA13,IF(CA$18=100,($AK$21*CA$18*$B$2)-SUM($I57:BZ57),IF(CA$18&gt;BZ$19,((CA$18-BZ$19+1)*$B$2*$AK$21),IF(CA$18&gt;=BZ$19,$AK$21*$B$2))),0)</f>
        <v>0</v>
      </c>
      <c r="CB57" s="294" t="b">
        <f>IF('Hoja De Calculo'!CC13&gt;='Hoja De Calculo'!CB13,IF(CB$18=100,($AK$21*CB$18*$B$2)-SUM($I57:CA57),IF(CB$18&gt;CA$19,((CB$18-CA$19+1)*$B$2*$AK$21),IF(CB$18&gt;=CA$19,$AK$21*$B$2))),0)</f>
        <v>0</v>
      </c>
      <c r="CC57" s="294" t="b">
        <f>IF('Hoja De Calculo'!CD13&gt;='Hoja De Calculo'!CC13,IF(CC$18=100,($AK$21*CC$18*$B$2)-SUM($I57:CB57),IF(CC$18&gt;CB$19,((CC$18-CB$19+1)*$B$2*$AK$21),IF(CC$18&gt;=CB$19,$AK$21*$B$2))),0)</f>
        <v>0</v>
      </c>
      <c r="CD57" s="294" t="b">
        <f>IF('Hoja De Calculo'!CE13&gt;='Hoja De Calculo'!CD13,IF(CD$18=100,($AK$21*CD$18*$B$2)-SUM($I57:CC57),IF(CD$18&gt;CC$19,((CD$18-CC$19+1)*$B$2*$AK$21),IF(CD$18&gt;=CC$19,$AK$21*$B$2))),0)</f>
        <v>0</v>
      </c>
      <c r="CE57" s="294" t="b">
        <f>IF('Hoja De Calculo'!CF13&gt;='Hoja De Calculo'!CE13,IF(CE$18=100,($AK$21*CE$18*$B$2)-SUM($I57:CD57),IF(CE$18&gt;CD$19,((CE$18-CD$19+1)*$B$2*$AK$21),IF(CE$18&gt;=CD$19,$AK$21*$B$2))),0)</f>
        <v>0</v>
      </c>
      <c r="CF57" s="294" t="b">
        <f>IF('Hoja De Calculo'!CG13&gt;='Hoja De Calculo'!CF13,IF(CF$18=100,($AK$21*CF$18*$B$2)-SUM($I57:CE57),IF(CF$18&gt;CE$19,((CF$18-CE$19+1)*$B$2*$AK$21),IF(CF$18&gt;=CE$19,$AK$21*$B$2))),0)</f>
        <v>0</v>
      </c>
      <c r="CG57" s="294" t="b">
        <f>IF('Hoja De Calculo'!CH13&gt;='Hoja De Calculo'!CG13,IF(CG$18=100,($AK$21*CG$18*$B$2)-SUM($I57:CF57),IF(CG$18&gt;CF$19,((CG$18-CF$19+1)*$B$2*$AK$21),IF(CG$18&gt;=CF$19,$AK$21*$B$2))),0)</f>
        <v>0</v>
      </c>
      <c r="CH57" s="294" t="b">
        <f>IF('Hoja De Calculo'!CI13&gt;='Hoja De Calculo'!CH13,IF(CH$18=100,($AK$21*CH$18*$B$2)-SUM($I57:CG57),IF(CH$18&gt;CG$19,((CH$18-CG$19+1)*$B$2*$AK$21),IF(CH$18&gt;=CG$19,$AK$21*$B$2))),0)</f>
        <v>0</v>
      </c>
      <c r="CI57" s="294" t="b">
        <f>IF('Hoja De Calculo'!CJ13&gt;='Hoja De Calculo'!CI13,IF(CI$18=100,($AK$21*CI$18*$B$2)-SUM($I57:CH57),IF(CI$18&gt;CH$19,((CI$18-CH$19+1)*$B$2*$AK$21),IF(CI$18&gt;=CH$19,$AK$21*$B$2))),0)</f>
        <v>0</v>
      </c>
      <c r="CJ57" s="294" t="b">
        <f>IF('Hoja De Calculo'!CK13&gt;='Hoja De Calculo'!CJ13,IF(CJ$18=100,($AK$21*CJ$18*$B$2)-SUM($I57:CI57),IF(CJ$18&gt;CI$19,((CJ$18-CI$19+1)*$B$2*$AK$21),IF(CJ$18&gt;=CI$19,$AK$21*$B$2))),0)</f>
        <v>0</v>
      </c>
      <c r="CK57" s="294" t="b">
        <f>IF('Hoja De Calculo'!CL13&gt;='Hoja De Calculo'!CK13,IF(CK$18=100,($AK$21*CK$18*$B$2)-SUM($I57:CJ57),IF(CK$18&gt;CJ$19,((CK$18-CJ$19+1)*$B$2*$AK$21),IF(CK$18&gt;=CJ$19,$AK$21*$B$2))),0)</f>
        <v>0</v>
      </c>
      <c r="CL57" s="294" t="b">
        <f>IF('Hoja De Calculo'!CM13&gt;='Hoja De Calculo'!CL13,IF(CL$18=100,($AK$21*CL$18*$B$2)-SUM($I57:CK57),IF(CL$18&gt;CK$19,((CL$18-CK$19+1)*$B$2*$AK$21),IF(CL$18&gt;=CK$19,$AK$21*$B$2))),0)</f>
        <v>0</v>
      </c>
      <c r="CM57" s="294" t="b">
        <f>IF('Hoja De Calculo'!CN13&gt;='Hoja De Calculo'!CM13,IF(CM$18=100,($AK$21*CM$18*$B$2)-SUM($I57:CL57),IF(CM$18&gt;CL$19,((CM$18-CL$19+1)*$B$2*$AK$21),IF(CM$18&gt;=CL$19,$AK$21*$B$2))),0)</f>
        <v>0</v>
      </c>
      <c r="CN57" s="294" t="b">
        <f>IF('Hoja De Calculo'!CO13&gt;='Hoja De Calculo'!CN13,IF(CN$18=100,($AK$21*CN$18*$B$2)-SUM($I57:CM57),IF(CN$18&gt;CM$19,((CN$18-CM$19+1)*$B$2*$AK$21),IF(CN$18&gt;=CM$19,$AK$21*$B$2))),0)</f>
        <v>0</v>
      </c>
      <c r="CO57" s="294" t="b">
        <f>IF('Hoja De Calculo'!CP13&gt;='Hoja De Calculo'!CO13,IF(CO$18=100,($AK$21*CO$18*$B$2)-SUM($I57:CN57),IF(CO$18&gt;CN$19,((CO$18-CN$19+1)*$B$2*$AK$21),IF(CO$18&gt;=CN$19,$AK$21*$B$2))),0)</f>
        <v>0</v>
      </c>
      <c r="CP57" s="294" t="b">
        <f>IF('Hoja De Calculo'!CQ13&gt;='Hoja De Calculo'!CP13,IF(CP$18=100,($AK$21*CP$18*$B$2)-SUM($I57:CO57),IF(CP$18&gt;CO$19,((CP$18-CO$19+1)*$B$2*$AK$21),IF(CP$18&gt;=CO$19,$AK$21*$B$2))),0)</f>
        <v>0</v>
      </c>
      <c r="CQ57" s="294" t="b">
        <f>IF('Hoja De Calculo'!CR13&gt;='Hoja De Calculo'!CQ13,IF(CQ$18=100,($AK$21*CQ$18*$B$2)-SUM($I57:CP57),IF(CQ$18&gt;CP$19,((CQ$18-CP$19+1)*$B$2*$AK$21),IF(CQ$18&gt;=CP$19,$AK$21*$B$2))),0)</f>
        <v>0</v>
      </c>
      <c r="CR57" s="294" t="b">
        <f>IF('Hoja De Calculo'!CS13&gt;='Hoja De Calculo'!CR13,IF(CR$18=100,($AK$21*CR$18*$B$2)-SUM($I57:CQ57),IF(CR$18&gt;CQ$19,((CR$18-CQ$19+1)*$B$2*$AK$21),IF(CR$18&gt;=CQ$19,$AK$21*$B$2))),0)</f>
        <v>0</v>
      </c>
      <c r="CS57" s="294" t="b">
        <f>IF('Hoja De Calculo'!CT13&gt;='Hoja De Calculo'!CS13,IF(CS$18=100,($AK$21*CS$18*$B$2)-SUM($I57:CR57),IF(CS$18&gt;CR$19,((CS$18-CR$19+1)*$B$2*$AK$21),IF(CS$18&gt;=CR$19,$AK$21*$B$2))),0)</f>
        <v>0</v>
      </c>
      <c r="CT57" s="294" t="b">
        <f>IF('Hoja De Calculo'!CU13&gt;='Hoja De Calculo'!CT13,IF(CT$18=100,($AK$21*CT$18*$B$2)-SUM($I57:CS57),IF(CT$18&gt;CS$19,((CT$18-CS$19+1)*$B$2*$AK$21),IF(CT$18&gt;=CS$19,$AK$21*$B$2))),0)</f>
        <v>0</v>
      </c>
      <c r="CU57" s="294" t="b">
        <f>IF('Hoja De Calculo'!CV13&gt;='Hoja De Calculo'!CU13,IF(CU$18=100,($AK$21*CU$18*$B$2)-SUM($I57:CT57),IF(CU$18&gt;CT$19,((CU$18-CT$19+1)*$B$2*$AK$21),IF(CU$18&gt;=CT$19,$AK$21*$B$2))),0)</f>
        <v>0</v>
      </c>
      <c r="CV57" s="294" t="b">
        <f>IF('Hoja De Calculo'!CW13&gt;='Hoja De Calculo'!CV13,IF(CV$18=100,($AK$21*CV$18*$B$2)-SUM($I57:CU57),IF(CV$18&gt;CU$19,((CV$18-CU$19+1)*$B$2*$AK$21),IF(CV$18&gt;=CU$19,$AK$21*$B$2))),0)</f>
        <v>0</v>
      </c>
      <c r="CW57" s="294" t="b">
        <f>IF('Hoja De Calculo'!CX13&gt;='Hoja De Calculo'!CW13,IF(CW$18=100,($AK$21*CW$18*$B$2)-SUM($I57:CV57),IF(CW$18&gt;CV$19,((CW$18-CV$19+1)*$B$2*$AK$21),IF(CW$18&gt;=CV$19,$AK$21*$B$2))),0)</f>
        <v>0</v>
      </c>
    </row>
    <row r="58" spans="1:101" x14ac:dyDescent="0.3">
      <c r="A58" t="s">
        <v>195</v>
      </c>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259"/>
      <c r="AL58" s="281">
        <f>(AL$21*$B$2*(AL$19+(IF(AL$19=100,0,1))))</f>
        <v>0</v>
      </c>
      <c r="AM58" s="294" t="b">
        <f>IF('Hoja De Calculo'!AN13&gt;='Hoja De Calculo'!AM13,IF(AM$18=100,($AL$21*AM$18*$B$2)-SUM($I58:AL58),IF(AM$18&gt;AL$19,((AM$18-AL$19+1)*$B$2*$AL$21),IF(AM$18&gt;=AL$19,$AL$21*$B$2))),0)</f>
        <v>0</v>
      </c>
      <c r="AN58" s="294" t="b">
        <f>IF('Hoja De Calculo'!AO13&gt;='Hoja De Calculo'!AN13,IF(AN$18=100,($AL$21*AN$18*$B$2)-SUM($I58:AM58),IF(AN$18&gt;AM$19,((AN$18-AM$19+1)*$B$2*$AL$21),IF(AN$18&gt;=AM$19,$AL$21*$B$2))),0)</f>
        <v>0</v>
      </c>
      <c r="AO58" s="294" t="b">
        <f>IF('Hoja De Calculo'!AP13&gt;='Hoja De Calculo'!AO13,IF(AO$18=100,($AL$21*AO$18*$B$2)-SUM($I58:AN58),IF(AO$18&gt;AN$19,((AO$18-AN$19+1)*$B$2*$AL$21),IF(AO$18&gt;=AN$19,$AL$21*$B$2))),0)</f>
        <v>0</v>
      </c>
      <c r="AP58" s="294" t="b">
        <f>IF('Hoja De Calculo'!AQ13&gt;='Hoja De Calculo'!AP13,IF(AP$18=100,($AL$21*AP$18*$B$2)-SUM($I58:AO58),IF(AP$18&gt;AO$19,((AP$18-AO$19+1)*$B$2*$AL$21),IF(AP$18&gt;=AO$19,$AL$21*$B$2))),0)</f>
        <v>0</v>
      </c>
      <c r="AQ58" s="294" t="b">
        <f>IF('Hoja De Calculo'!AR13&gt;='Hoja De Calculo'!AQ13,IF(AQ$18=100,($AL$21*AQ$18*$B$2)-SUM($I58:AP58),IF(AQ$18&gt;AP$19,((AQ$18-AP$19+1)*$B$2*$AL$21),IF(AQ$18&gt;=AP$19,$AL$21*$B$2))),0)</f>
        <v>0</v>
      </c>
      <c r="AR58" s="294" t="b">
        <f>IF('Hoja De Calculo'!AS13&gt;='Hoja De Calculo'!AR13,IF(AR$18=100,($AL$21*AR$18*$B$2)-SUM($I58:AQ58),IF(AR$18&gt;AQ$19,((AR$18-AQ$19+1)*$B$2*$AL$21),IF(AR$18&gt;=AQ$19,$AL$21*$B$2))),0)</f>
        <v>0</v>
      </c>
      <c r="AS58" s="294" t="b">
        <f>IF('Hoja De Calculo'!AT13&gt;='Hoja De Calculo'!AS13,IF(AS$18=100,($AL$21*AS$18*$B$2)-SUM($I58:AR58),IF(AS$18&gt;AR$19,((AS$18-AR$19+1)*$B$2*$AL$21),IF(AS$18&gt;=AR$19,$AL$21*$B$2))),0)</f>
        <v>0</v>
      </c>
      <c r="AT58" s="294" t="b">
        <f>IF('Hoja De Calculo'!AU13&gt;='Hoja De Calculo'!AT13,IF(AT$18=100,($AL$21*AT$18*$B$2)-SUM($I58:AS58),IF(AT$18&gt;AS$19,((AT$18-AS$19+1)*$B$2*$AL$21),IF(AT$18&gt;=AS$19,$AL$21*$B$2))),0)</f>
        <v>0</v>
      </c>
      <c r="AU58" s="294" t="b">
        <f>IF('Hoja De Calculo'!AV13&gt;='Hoja De Calculo'!AU13,IF(AU$18=100,($AL$21*AU$18*$B$2)-SUM($I58:AT58),IF(AU$18&gt;AT$19,((AU$18-AT$19+1)*$B$2*$AL$21),IF(AU$18&gt;=AT$19,$AL$21*$B$2))),0)</f>
        <v>0</v>
      </c>
      <c r="AV58" s="294" t="b">
        <f>IF('Hoja De Calculo'!AW13&gt;='Hoja De Calculo'!AV13,IF(AV$18=100,($AL$21*AV$18*$B$2)-SUM($I58:AU58),IF(AV$18&gt;AU$19,((AV$18-AU$19+1)*$B$2*$AL$21),IF(AV$18&gt;=AU$19,$AL$21*$B$2))),0)</f>
        <v>0</v>
      </c>
      <c r="AW58" s="294" t="b">
        <f>IF('Hoja De Calculo'!AX13&gt;='Hoja De Calculo'!AW13,IF(AW$18=100,($AL$21*AW$18*$B$2)-SUM($I58:AV58),IF(AW$18&gt;AV$19,((AW$18-AV$19+1)*$B$2*$AL$21),IF(AW$18&gt;=AV$19,$AL$21*$B$2))),0)</f>
        <v>0</v>
      </c>
      <c r="AX58" s="294" t="b">
        <f>IF('Hoja De Calculo'!AY13&gt;='Hoja De Calculo'!AX13,IF(AX$18=100,($AL$21*AX$18*$B$2)-SUM($I58:AW58),IF(AX$18&gt;AW$19,((AX$18-AW$19+1)*$B$2*$AL$21),IF(AX$18&gt;=AW$19,$AL$21*$B$2))),0)</f>
        <v>0</v>
      </c>
      <c r="AY58" s="294" t="b">
        <f>IF('Hoja De Calculo'!AZ13&gt;='Hoja De Calculo'!AY13,IF(AY$18=100,($AL$21*AY$18*$B$2)-SUM($I58:AX58),IF(AY$18&gt;AX$19,((AY$18-AX$19+1)*$B$2*$AL$21),IF(AY$18&gt;=AX$19,$AL$21*$B$2))),0)</f>
        <v>0</v>
      </c>
      <c r="AZ58" s="294" t="b">
        <f>IF('Hoja De Calculo'!BA13&gt;='Hoja De Calculo'!AZ13,IF(AZ$18=100,($AL$21*AZ$18*$B$2)-SUM($I58:AY58),IF(AZ$18&gt;AY$19,((AZ$18-AY$19+1)*$B$2*$AL$21),IF(AZ$18&gt;=AY$19,$AL$21*$B$2))),0)</f>
        <v>0</v>
      </c>
      <c r="BA58" s="294" t="b">
        <f>IF('Hoja De Calculo'!BB13&gt;='Hoja De Calculo'!BA13,IF(BA$18=100,($AL$21*BA$18*$B$2)-SUM($I58:AZ58),IF(BA$18&gt;AZ$19,((BA$18-AZ$19+1)*$B$2*$AL$21),IF(BA$18&gt;=AZ$19,$AL$21*$B$2))),0)</f>
        <v>0</v>
      </c>
      <c r="BB58" s="294" t="b">
        <f>IF('Hoja De Calculo'!BC13&gt;='Hoja De Calculo'!BB13,IF(BB$18=100,($AL$21*BB$18*$B$2)-SUM($I58:BA58),IF(BB$18&gt;BA$19,((BB$18-BA$19+1)*$B$2*$AL$21),IF(BB$18&gt;=BA$19,$AL$21*$B$2))),0)</f>
        <v>0</v>
      </c>
      <c r="BC58" s="294" t="b">
        <f>IF('Hoja De Calculo'!BD13&gt;='Hoja De Calculo'!BC13,IF(BC$18=100,($AL$21*BC$18*$B$2)-SUM($I58:BB58),IF(BC$18&gt;BB$19,((BC$18-BB$19+1)*$B$2*$AL$21),IF(BC$18&gt;=BB$19,$AL$21*$B$2))),0)</f>
        <v>0</v>
      </c>
      <c r="BD58" s="294" t="b">
        <f>IF('Hoja De Calculo'!BE13&gt;='Hoja De Calculo'!BD13,IF(BD$18=100,($AL$21*BD$18*$B$2)-SUM($I58:BC58),IF(BD$18&gt;BC$19,((BD$18-BC$19+1)*$B$2*$AL$21),IF(BD$18&gt;=BC$19,$AL$21*$B$2))),0)</f>
        <v>0</v>
      </c>
      <c r="BE58" s="294" t="b">
        <f>IF('Hoja De Calculo'!BF13&gt;='Hoja De Calculo'!BE13,IF(BE$18=100,($AL$21*BE$18*$B$2)-SUM($I58:BD58),IF(BE$18&gt;BD$19,((BE$18-BD$19+1)*$B$2*$AL$21),IF(BE$18&gt;=BD$19,$AL$21*$B$2))),0)</f>
        <v>0</v>
      </c>
      <c r="BF58" s="294" t="b">
        <f>IF('Hoja De Calculo'!BG13&gt;='Hoja De Calculo'!BF13,IF(BF$18=100,($AL$21*BF$18*$B$2)-SUM($I58:BE58),IF(BF$18&gt;BE$19,((BF$18-BE$19+1)*$B$2*$AL$21),IF(BF$18&gt;=BE$19,$AL$21*$B$2))),0)</f>
        <v>0</v>
      </c>
      <c r="BG58" s="294" t="b">
        <f>IF('Hoja De Calculo'!BH13&gt;='Hoja De Calculo'!BG13,IF(BG$18=100,($AL$21*BG$18*$B$2)-SUM($I58:BF58),IF(BG$18&gt;BF$19,((BG$18-BF$19+1)*$B$2*$AL$21),IF(BG$18&gt;=BF$19,$AL$21*$B$2))),0)</f>
        <v>0</v>
      </c>
      <c r="BH58" s="294" t="b">
        <f>IF('Hoja De Calculo'!BI13&gt;='Hoja De Calculo'!BH13,IF(BH$18=100,($AL$21*BH$18*$B$2)-SUM($I58:BG58),IF(BH$18&gt;BG$19,((BH$18-BG$19+1)*$B$2*$AL$21),IF(BH$18&gt;=BG$19,$AL$21*$B$2))),0)</f>
        <v>0</v>
      </c>
      <c r="BI58" s="294" t="b">
        <f>IF('Hoja De Calculo'!BJ13&gt;='Hoja De Calculo'!BI13,IF(BI$18=100,($AL$21*BI$18*$B$2)-SUM($I58:BH58),IF(BI$18&gt;BH$19,((BI$18-BH$19+1)*$B$2*$AL$21),IF(BI$18&gt;=BH$19,$AL$21*$B$2))),0)</f>
        <v>0</v>
      </c>
      <c r="BJ58" s="294" t="b">
        <f>IF('Hoja De Calculo'!BK13&gt;='Hoja De Calculo'!BJ13,IF(BJ$18=100,($AL$21*BJ$18*$B$2)-SUM($I58:BI58),IF(BJ$18&gt;BI$19,((BJ$18-BI$19+1)*$B$2*$AL$21),IF(BJ$18&gt;=BI$19,$AL$21*$B$2))),0)</f>
        <v>0</v>
      </c>
      <c r="BK58" s="294" t="b">
        <f>IF('Hoja De Calculo'!BL13&gt;='Hoja De Calculo'!BK13,IF(BK$18=100,($AL$21*BK$18*$B$2)-SUM($I58:BJ58),IF(BK$18&gt;BJ$19,((BK$18-BJ$19+1)*$B$2*$AL$21),IF(BK$18&gt;=BJ$19,$AL$21*$B$2))),0)</f>
        <v>0</v>
      </c>
      <c r="BL58" s="294" t="b">
        <f>IF('Hoja De Calculo'!BM13&gt;='Hoja De Calculo'!BL13,IF(BL$18=100,($AL$21*BL$18*$B$2)-SUM($I58:BK58),IF(BL$18&gt;BK$19,((BL$18-BK$19+1)*$B$2*$AL$21),IF(BL$18&gt;=BK$19,$AL$21*$B$2))),0)</f>
        <v>0</v>
      </c>
      <c r="BM58" s="294" t="b">
        <f>IF('Hoja De Calculo'!BN13&gt;='Hoja De Calculo'!BM13,IF(BM$18=100,($AL$21*BM$18*$B$2)-SUM($I58:BL58),IF(BM$18&gt;BL$19,((BM$18-BL$19+1)*$B$2*$AL$21),IF(BM$18&gt;=BL$19,$AL$21*$B$2))),0)</f>
        <v>0</v>
      </c>
      <c r="BN58" s="294" t="b">
        <f>IF('Hoja De Calculo'!BO13&gt;='Hoja De Calculo'!BN13,IF(BN$18=100,($AL$21*BN$18*$B$2)-SUM($I58:BM58),IF(BN$18&gt;BM$19,((BN$18-BM$19+1)*$B$2*$AL$21),IF(BN$18&gt;=BM$19,$AL$21*$B$2))),0)</f>
        <v>0</v>
      </c>
      <c r="BO58" s="294" t="b">
        <f>IF('Hoja De Calculo'!BP13&gt;='Hoja De Calculo'!BO13,IF(BO$18=100,($AL$21*BO$18*$B$2)-SUM($I58:BN58),IF(BO$18&gt;BN$19,((BO$18-BN$19+1)*$B$2*$AL$21),IF(BO$18&gt;=BN$19,$AL$21*$B$2))),0)</f>
        <v>0</v>
      </c>
      <c r="BP58" s="294" t="b">
        <f>IF('Hoja De Calculo'!BQ13&gt;='Hoja De Calculo'!BP13,IF(BP$18=100,($AL$21*BP$18*$B$2)-SUM($I58:BO58),IF(BP$18&gt;BO$19,((BP$18-BO$19+1)*$B$2*$AL$21),IF(BP$18&gt;=BO$19,$AL$21*$B$2))),0)</f>
        <v>0</v>
      </c>
      <c r="BQ58" s="294" t="b">
        <f>IF('Hoja De Calculo'!BR13&gt;='Hoja De Calculo'!BQ13,IF(BQ$18=100,($AL$21*BQ$18*$B$2)-SUM($I58:BP58),IF(BQ$18&gt;BP$19,((BQ$18-BP$19+1)*$B$2*$AL$21),IF(BQ$18&gt;=BP$19,$AL$21*$B$2))),0)</f>
        <v>0</v>
      </c>
      <c r="BR58" s="294" t="b">
        <f>IF('Hoja De Calculo'!BS13&gt;='Hoja De Calculo'!BR13,IF(BR$18=100,($AL$21*BR$18*$B$2)-SUM($I58:BQ58),IF(BR$18&gt;BQ$19,((BR$18-BQ$19+1)*$B$2*$AL$21),IF(BR$18&gt;=BQ$19,$AL$21*$B$2))),0)</f>
        <v>0</v>
      </c>
      <c r="BS58" s="294" t="b">
        <f>IF('Hoja De Calculo'!BT13&gt;='Hoja De Calculo'!BS13,IF(BS$18=100,($AL$21*BS$18*$B$2)-SUM($I58:BR58),IF(BS$18&gt;BR$19,((BS$18-BR$19+1)*$B$2*$AL$21),IF(BS$18&gt;=BR$19,$AL$21*$B$2))),0)</f>
        <v>0</v>
      </c>
      <c r="BT58" s="294" t="b">
        <f>IF('Hoja De Calculo'!BU13&gt;='Hoja De Calculo'!BT13,IF(BT$18=100,($AL$21*BT$18*$B$2)-SUM($I58:BS58),IF(BT$18&gt;BS$19,((BT$18-BS$19+1)*$B$2*$AL$21),IF(BT$18&gt;=BS$19,$AL$21*$B$2))),0)</f>
        <v>0</v>
      </c>
      <c r="BU58" s="294" t="b">
        <f>IF('Hoja De Calculo'!BV13&gt;='Hoja De Calculo'!BU13,IF(BU$18=100,($AL$21*BU$18*$B$2)-SUM($I58:BT58),IF(BU$18&gt;BT$19,((BU$18-BT$19+1)*$B$2*$AL$21),IF(BU$18&gt;=BT$19,$AL$21*$B$2))),0)</f>
        <v>0</v>
      </c>
      <c r="BV58" s="294" t="b">
        <f>IF('Hoja De Calculo'!BW13&gt;='Hoja De Calculo'!BV13,IF(BV$18=100,($AL$21*BV$18*$B$2)-SUM($I58:BU58),IF(BV$18&gt;BU$19,((BV$18-BU$19+1)*$B$2*$AL$21),IF(BV$18&gt;=BU$19,$AL$21*$B$2))),0)</f>
        <v>0</v>
      </c>
      <c r="BW58" s="294" t="b">
        <f>IF('Hoja De Calculo'!BX13&gt;='Hoja De Calculo'!BW13,IF(BW$18=100,($AL$21*BW$18*$B$2)-SUM($I58:BV58),IF(BW$18&gt;BV$19,((BW$18-BV$19+1)*$B$2*$AL$21),IF(BW$18&gt;=BV$19,$AL$21*$B$2))),0)</f>
        <v>0</v>
      </c>
      <c r="BX58" s="294" t="b">
        <f>IF('Hoja De Calculo'!BY13&gt;='Hoja De Calculo'!BX13,IF(BX$18=100,($AL$21*BX$18*$B$2)-SUM($I58:BW58),IF(BX$18&gt;BW$19,((BX$18-BW$19+1)*$B$2*$AL$21),IF(BX$18&gt;=BW$19,$AL$21*$B$2))),0)</f>
        <v>0</v>
      </c>
      <c r="BY58" s="294" t="b">
        <f>IF('Hoja De Calculo'!BZ13&gt;='Hoja De Calculo'!BY13,IF(BY$18=100,($AL$21*BY$18*$B$2)-SUM($I58:BX58),IF(BY$18&gt;BX$19,((BY$18-BX$19+1)*$B$2*$AL$21),IF(BY$18&gt;=BX$19,$AL$21*$B$2))),0)</f>
        <v>0</v>
      </c>
      <c r="BZ58" s="294" t="b">
        <f>IF('Hoja De Calculo'!CA13&gt;='Hoja De Calculo'!BZ13,IF(BZ$18=100,($AL$21*BZ$18*$B$2)-SUM($I58:BY58),IF(BZ$18&gt;BY$19,((BZ$18-BY$19+1)*$B$2*$AL$21),IF(BZ$18&gt;=BY$19,$AL$21*$B$2))),0)</f>
        <v>0</v>
      </c>
      <c r="CA58" s="294" t="b">
        <f>IF('Hoja De Calculo'!CB13&gt;='Hoja De Calculo'!CA13,IF(CA$18=100,($AL$21*CA$18*$B$2)-SUM($I58:BZ58),IF(CA$18&gt;BZ$19,((CA$18-BZ$19+1)*$B$2*$AL$21),IF(CA$18&gt;=BZ$19,$AL$21*$B$2))),0)</f>
        <v>0</v>
      </c>
      <c r="CB58" s="294" t="b">
        <f>IF('Hoja De Calculo'!CC13&gt;='Hoja De Calculo'!CB13,IF(CB$18=100,($AL$21*CB$18*$B$2)-SUM($I58:CA58),IF(CB$18&gt;CA$19,((CB$18-CA$19+1)*$B$2*$AL$21),IF(CB$18&gt;=CA$19,$AL$21*$B$2))),0)</f>
        <v>0</v>
      </c>
      <c r="CC58" s="294" t="b">
        <f>IF('Hoja De Calculo'!CD13&gt;='Hoja De Calculo'!CC13,IF(CC$18=100,($AL$21*CC$18*$B$2)-SUM($I58:CB58),IF(CC$18&gt;CB$19,((CC$18-CB$19+1)*$B$2*$AL$21),IF(CC$18&gt;=CB$19,$AL$21*$B$2))),0)</f>
        <v>0</v>
      </c>
      <c r="CD58" s="294" t="b">
        <f>IF('Hoja De Calculo'!CE13&gt;='Hoja De Calculo'!CD13,IF(CD$18=100,($AL$21*CD$18*$B$2)-SUM($I58:CC58),IF(CD$18&gt;CC$19,((CD$18-CC$19+1)*$B$2*$AL$21),IF(CD$18&gt;=CC$19,$AL$21*$B$2))),0)</f>
        <v>0</v>
      </c>
      <c r="CE58" s="294" t="b">
        <f>IF('Hoja De Calculo'!CF13&gt;='Hoja De Calculo'!CE13,IF(CE$18=100,($AL$21*CE$18*$B$2)-SUM($I58:CD58),IF(CE$18&gt;CD$19,((CE$18-CD$19+1)*$B$2*$AL$21),IF(CE$18&gt;=CD$19,$AL$21*$B$2))),0)</f>
        <v>0</v>
      </c>
      <c r="CF58" s="294" t="b">
        <f>IF('Hoja De Calculo'!CG13&gt;='Hoja De Calculo'!CF13,IF(CF$18=100,($AL$21*CF$18*$B$2)-SUM($I58:CE58),IF(CF$18&gt;CE$19,((CF$18-CE$19+1)*$B$2*$AL$21),IF(CF$18&gt;=CE$19,$AL$21*$B$2))),0)</f>
        <v>0</v>
      </c>
      <c r="CG58" s="294" t="b">
        <f>IF('Hoja De Calculo'!CH13&gt;='Hoja De Calculo'!CG13,IF(CG$18=100,($AL$21*CG$18*$B$2)-SUM($I58:CF58),IF(CG$18&gt;CF$19,((CG$18-CF$19+1)*$B$2*$AL$21),IF(CG$18&gt;=CF$19,$AL$21*$B$2))),0)</f>
        <v>0</v>
      </c>
      <c r="CH58" s="294" t="b">
        <f>IF('Hoja De Calculo'!CI13&gt;='Hoja De Calculo'!CH13,IF(CH$18=100,($AL$21*CH$18*$B$2)-SUM($I58:CG58),IF(CH$18&gt;CG$19,((CH$18-CG$19+1)*$B$2*$AL$21),IF(CH$18&gt;=CG$19,$AL$21*$B$2))),0)</f>
        <v>0</v>
      </c>
      <c r="CI58" s="294" t="b">
        <f>IF('Hoja De Calculo'!CJ13&gt;='Hoja De Calculo'!CI13,IF(CI$18=100,($AL$21*CI$18*$B$2)-SUM($I58:CH58),IF(CI$18&gt;CH$19,((CI$18-CH$19+1)*$B$2*$AL$21),IF(CI$18&gt;=CH$19,$AL$21*$B$2))),0)</f>
        <v>0</v>
      </c>
      <c r="CJ58" s="294" t="b">
        <f>IF('Hoja De Calculo'!CK13&gt;='Hoja De Calculo'!CJ13,IF(CJ$18=100,($AL$21*CJ$18*$B$2)-SUM($I58:CI58),IF(CJ$18&gt;CI$19,((CJ$18-CI$19+1)*$B$2*$AL$21),IF(CJ$18&gt;=CI$19,$AL$21*$B$2))),0)</f>
        <v>0</v>
      </c>
      <c r="CK58" s="294" t="b">
        <f>IF('Hoja De Calculo'!CL13&gt;='Hoja De Calculo'!CK13,IF(CK$18=100,($AL$21*CK$18*$B$2)-SUM($I58:CJ58),IF(CK$18&gt;CJ$19,((CK$18-CJ$19+1)*$B$2*$AL$21),IF(CK$18&gt;=CJ$19,$AL$21*$B$2))),0)</f>
        <v>0</v>
      </c>
      <c r="CL58" s="294" t="b">
        <f>IF('Hoja De Calculo'!CM13&gt;='Hoja De Calculo'!CL13,IF(CL$18=100,($AL$21*CL$18*$B$2)-SUM($I58:CK58),IF(CL$18&gt;CK$19,((CL$18-CK$19+1)*$B$2*$AL$21),IF(CL$18&gt;=CK$19,$AL$21*$B$2))),0)</f>
        <v>0</v>
      </c>
      <c r="CM58" s="294" t="b">
        <f>IF('Hoja De Calculo'!CN13&gt;='Hoja De Calculo'!CM13,IF(CM$18=100,($AL$21*CM$18*$B$2)-SUM($I58:CL58),IF(CM$18&gt;CL$19,((CM$18-CL$19+1)*$B$2*$AL$21),IF(CM$18&gt;=CL$19,$AL$21*$B$2))),0)</f>
        <v>0</v>
      </c>
      <c r="CN58" s="294" t="b">
        <f>IF('Hoja De Calculo'!CO13&gt;='Hoja De Calculo'!CN13,IF(CN$18=100,($AL$21*CN$18*$B$2)-SUM($I58:CM58),IF(CN$18&gt;CM$19,((CN$18-CM$19+1)*$B$2*$AL$21),IF(CN$18&gt;=CM$19,$AL$21*$B$2))),0)</f>
        <v>0</v>
      </c>
      <c r="CO58" s="294" t="b">
        <f>IF('Hoja De Calculo'!CP13&gt;='Hoja De Calculo'!CO13,IF(CO$18=100,($AL$21*CO$18*$B$2)-SUM($I58:CN58),IF(CO$18&gt;CN$19,((CO$18-CN$19+1)*$B$2*$AL$21),IF(CO$18&gt;=CN$19,$AL$21*$B$2))),0)</f>
        <v>0</v>
      </c>
      <c r="CP58" s="294" t="b">
        <f>IF('Hoja De Calculo'!CQ13&gt;='Hoja De Calculo'!CP13,IF(CP$18=100,($AL$21*CP$18*$B$2)-SUM($I58:CO58),IF(CP$18&gt;CO$19,((CP$18-CO$19+1)*$B$2*$AL$21),IF(CP$18&gt;=CO$19,$AL$21*$B$2))),0)</f>
        <v>0</v>
      </c>
      <c r="CQ58" s="294" t="b">
        <f>IF('Hoja De Calculo'!CR13&gt;='Hoja De Calculo'!CQ13,IF(CQ$18=100,($AL$21*CQ$18*$B$2)-SUM($I58:CP58),IF(CQ$18&gt;CP$19,((CQ$18-CP$19+1)*$B$2*$AL$21),IF(CQ$18&gt;=CP$19,$AL$21*$B$2))),0)</f>
        <v>0</v>
      </c>
      <c r="CR58" s="294" t="b">
        <f>IF('Hoja De Calculo'!CS13&gt;='Hoja De Calculo'!CR13,IF(CR$18=100,($AL$21*CR$18*$B$2)-SUM($I58:CQ58),IF(CR$18&gt;CQ$19,((CR$18-CQ$19+1)*$B$2*$AL$21),IF(CR$18&gt;=CQ$19,$AL$21*$B$2))),0)</f>
        <v>0</v>
      </c>
      <c r="CS58" s="294" t="b">
        <f>IF('Hoja De Calculo'!CT13&gt;='Hoja De Calculo'!CS13,IF(CS$18=100,($AL$21*CS$18*$B$2)-SUM($I58:CR58),IF(CS$18&gt;CR$19,((CS$18-CR$19+1)*$B$2*$AL$21),IF(CS$18&gt;=CR$19,$AL$21*$B$2))),0)</f>
        <v>0</v>
      </c>
      <c r="CT58" s="294" t="b">
        <f>IF('Hoja De Calculo'!CU13&gt;='Hoja De Calculo'!CT13,IF(CT$18=100,($AL$21*CT$18*$B$2)-SUM($I58:CS58),IF(CT$18&gt;CS$19,((CT$18-CS$19+1)*$B$2*$AL$21),IF(CT$18&gt;=CS$19,$AL$21*$B$2))),0)</f>
        <v>0</v>
      </c>
      <c r="CU58" s="294" t="b">
        <f>IF('Hoja De Calculo'!CV13&gt;='Hoja De Calculo'!CU13,IF(CU$18=100,($AL$21*CU$18*$B$2)-SUM($I58:CT58),IF(CU$18&gt;CT$19,((CU$18-CT$19+1)*$B$2*$AL$21),IF(CU$18&gt;=CT$19,$AL$21*$B$2))),0)</f>
        <v>0</v>
      </c>
      <c r="CV58" s="294" t="b">
        <f>IF('Hoja De Calculo'!CW13&gt;='Hoja De Calculo'!CV13,IF(CV$18=100,($AL$21*CV$18*$B$2)-SUM($I58:CU58),IF(CV$18&gt;CU$19,((CV$18-CU$19+1)*$B$2*$AL$21),IF(CV$18&gt;=CU$19,$AL$21*$B$2))),0)</f>
        <v>0</v>
      </c>
      <c r="CW58" s="294" t="b">
        <f>IF('Hoja De Calculo'!CX13&gt;='Hoja De Calculo'!CW13,IF(CW$18=100,($AL$21*CW$18*$B$2)-SUM($I58:CV58),IF(CW$18&gt;CV$19,((CW$18-CV$19+1)*$B$2*$AL$21),IF(CW$18&gt;=CV$19,$AL$21*$B$2))),0)</f>
        <v>0</v>
      </c>
    </row>
    <row r="59" spans="1:101" x14ac:dyDescent="0.3">
      <c r="A59" t="s">
        <v>196</v>
      </c>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259"/>
      <c r="AL59" s="259"/>
      <c r="AM59" s="281">
        <f>(AM$21*$B$2*(AM$19+(IF(AM$19=100,0,1))))</f>
        <v>0</v>
      </c>
      <c r="AN59" s="294" t="b">
        <f>IF('Hoja De Calculo'!AO13&gt;='Hoja De Calculo'!AN13,IF(AN$18=100,($AM$21*AN$18*$B$2)-SUM($I59:AM59),IF(AN$18&gt;AM$19,((AN$18-AM$19+1)*$B$2*$AM$21),IF(AN$18&gt;=AM$19,$AM$21*$B$2))),0)</f>
        <v>0</v>
      </c>
      <c r="AO59" s="294" t="b">
        <f>IF('Hoja De Calculo'!AP13&gt;='Hoja De Calculo'!AO13,IF(AO$18=100,($AM$21*AO$18*$B$2)-SUM($I59:AN59),IF(AO$18&gt;AN$19,((AO$18-AN$19+1)*$B$2*$AM$21),IF(AO$18&gt;=AN$19,$AM$21*$B$2))),0)</f>
        <v>0</v>
      </c>
      <c r="AP59" s="294" t="b">
        <f>IF('Hoja De Calculo'!AQ13&gt;='Hoja De Calculo'!AP13,IF(AP$18=100,($AM$21*AP$18*$B$2)-SUM($I59:AO59),IF(AP$18&gt;AO$19,((AP$18-AO$19+1)*$B$2*$AM$21),IF(AP$18&gt;=AO$19,$AM$21*$B$2))),0)</f>
        <v>0</v>
      </c>
      <c r="AQ59" s="294" t="b">
        <f>IF('Hoja De Calculo'!AR13&gt;='Hoja De Calculo'!AQ13,IF(AQ$18=100,($AM$21*AQ$18*$B$2)-SUM($I59:AP59),IF(AQ$18&gt;AP$19,((AQ$18-AP$19+1)*$B$2*$AM$21),IF(AQ$18&gt;=AP$19,$AM$21*$B$2))),0)</f>
        <v>0</v>
      </c>
      <c r="AR59" s="294" t="b">
        <f>IF('Hoja De Calculo'!AS13&gt;='Hoja De Calculo'!AR13,IF(AR$18=100,($AM$21*AR$18*$B$2)-SUM($I59:AQ59),IF(AR$18&gt;AQ$19,((AR$18-AQ$19+1)*$B$2*$AM$21),IF(AR$18&gt;=AQ$19,$AM$21*$B$2))),0)</f>
        <v>0</v>
      </c>
      <c r="AS59" s="294" t="b">
        <f>IF('Hoja De Calculo'!AT13&gt;='Hoja De Calculo'!AS13,IF(AS$18=100,($AM$21*AS$18*$B$2)-SUM($I59:AR59),IF(AS$18&gt;AR$19,((AS$18-AR$19+1)*$B$2*$AM$21),IF(AS$18&gt;=AR$19,$AM$21*$B$2))),0)</f>
        <v>0</v>
      </c>
      <c r="AT59" s="294" t="b">
        <f>IF('Hoja De Calculo'!AU13&gt;='Hoja De Calculo'!AT13,IF(AT$18=100,($AM$21*AT$18*$B$2)-SUM($I59:AS59),IF(AT$18&gt;AS$19,((AT$18-AS$19+1)*$B$2*$AM$21),IF(AT$18&gt;=AS$19,$AM$21*$B$2))),0)</f>
        <v>0</v>
      </c>
      <c r="AU59" s="294" t="b">
        <f>IF('Hoja De Calculo'!AV13&gt;='Hoja De Calculo'!AU13,IF(AU$18=100,($AM$21*AU$18*$B$2)-SUM($I59:AT59),IF(AU$18&gt;AT$19,((AU$18-AT$19+1)*$B$2*$AM$21),IF(AU$18&gt;=AT$19,$AM$21*$B$2))),0)</f>
        <v>0</v>
      </c>
      <c r="AV59" s="294" t="b">
        <f>IF('Hoja De Calculo'!AW13&gt;='Hoja De Calculo'!AV13,IF(AV$18=100,($AM$21*AV$18*$B$2)-SUM($I59:AU59),IF(AV$18&gt;AU$19,((AV$18-AU$19+1)*$B$2*$AM$21),IF(AV$18&gt;=AU$19,$AM$21*$B$2))),0)</f>
        <v>0</v>
      </c>
      <c r="AW59" s="294" t="b">
        <f>IF('Hoja De Calculo'!AX13&gt;='Hoja De Calculo'!AW13,IF(AW$18=100,($AM$21*AW$18*$B$2)-SUM($I59:AV59),IF(AW$18&gt;AV$19,((AW$18-AV$19+1)*$B$2*$AM$21),IF(AW$18&gt;=AV$19,$AM$21*$B$2))),0)</f>
        <v>0</v>
      </c>
      <c r="AX59" s="294" t="b">
        <f>IF('Hoja De Calculo'!AY13&gt;='Hoja De Calculo'!AX13,IF(AX$18=100,($AM$21*AX$18*$B$2)-SUM($I59:AW59),IF(AX$18&gt;AW$19,((AX$18-AW$19+1)*$B$2*$AM$21),IF(AX$18&gt;=AW$19,$AM$21*$B$2))),0)</f>
        <v>0</v>
      </c>
      <c r="AY59" s="294" t="b">
        <f>IF('Hoja De Calculo'!AZ13&gt;='Hoja De Calculo'!AY13,IF(AY$18=100,($AM$21*AY$18*$B$2)-SUM($I59:AX59),IF(AY$18&gt;AX$19,((AY$18-AX$19+1)*$B$2*$AM$21),IF(AY$18&gt;=AX$19,$AM$21*$B$2))),0)</f>
        <v>0</v>
      </c>
      <c r="AZ59" s="294" t="b">
        <f>IF('Hoja De Calculo'!BA13&gt;='Hoja De Calculo'!AZ13,IF(AZ$18=100,($AM$21*AZ$18*$B$2)-SUM($I59:AY59),IF(AZ$18&gt;AY$19,((AZ$18-AY$19+1)*$B$2*$AM$21),IF(AZ$18&gt;=AY$19,$AM$21*$B$2))),0)</f>
        <v>0</v>
      </c>
      <c r="BA59" s="294" t="b">
        <f>IF('Hoja De Calculo'!BB13&gt;='Hoja De Calculo'!BA13,IF(BA$18=100,($AM$21*BA$18*$B$2)-SUM($I59:AZ59),IF(BA$18&gt;AZ$19,((BA$18-AZ$19+1)*$B$2*$AM$21),IF(BA$18&gt;=AZ$19,$AM$21*$B$2))),0)</f>
        <v>0</v>
      </c>
      <c r="BB59" s="294" t="b">
        <f>IF('Hoja De Calculo'!BC13&gt;='Hoja De Calculo'!BB13,IF(BB$18=100,($AM$21*BB$18*$B$2)-SUM($I59:BA59),IF(BB$18&gt;BA$19,((BB$18-BA$19+1)*$B$2*$AM$21),IF(BB$18&gt;=BA$19,$AM$21*$B$2))),0)</f>
        <v>0</v>
      </c>
      <c r="BC59" s="294" t="b">
        <f>IF('Hoja De Calculo'!BD13&gt;='Hoja De Calculo'!BC13,IF(BC$18=100,($AM$21*BC$18*$B$2)-SUM($I59:BB59),IF(BC$18&gt;BB$19,((BC$18-BB$19+1)*$B$2*$AM$21),IF(BC$18&gt;=BB$19,$AM$21*$B$2))),0)</f>
        <v>0</v>
      </c>
      <c r="BD59" s="294" t="b">
        <f>IF('Hoja De Calculo'!BE13&gt;='Hoja De Calculo'!BD13,IF(BD$18=100,($AM$21*BD$18*$B$2)-SUM($I59:BC59),IF(BD$18&gt;BC$19,((BD$18-BC$19+1)*$B$2*$AM$21),IF(BD$18&gt;=BC$19,$AM$21*$B$2))),0)</f>
        <v>0</v>
      </c>
      <c r="BE59" s="294" t="b">
        <f>IF('Hoja De Calculo'!BF13&gt;='Hoja De Calculo'!BE13,IF(BE$18=100,($AM$21*BE$18*$B$2)-SUM($I59:BD59),IF(BE$18&gt;BD$19,((BE$18-BD$19+1)*$B$2*$AM$21),IF(BE$18&gt;=BD$19,$AM$21*$B$2))),0)</f>
        <v>0</v>
      </c>
      <c r="BF59" s="294" t="b">
        <f>IF('Hoja De Calculo'!BG13&gt;='Hoja De Calculo'!BF13,IF(BF$18=100,($AM$21*BF$18*$B$2)-SUM($I59:BE59),IF(BF$18&gt;BE$19,((BF$18-BE$19+1)*$B$2*$AM$21),IF(BF$18&gt;=BE$19,$AM$21*$B$2))),0)</f>
        <v>0</v>
      </c>
      <c r="BG59" s="294" t="b">
        <f>IF('Hoja De Calculo'!BH13&gt;='Hoja De Calculo'!BG13,IF(BG$18=100,($AM$21*BG$18*$B$2)-SUM($I59:BF59),IF(BG$18&gt;BF$19,((BG$18-BF$19+1)*$B$2*$AM$21),IF(BG$18&gt;=BF$19,$AM$21*$B$2))),0)</f>
        <v>0</v>
      </c>
      <c r="BH59" s="294" t="b">
        <f>IF('Hoja De Calculo'!BI13&gt;='Hoja De Calculo'!BH13,IF(BH$18=100,($AM$21*BH$18*$B$2)-SUM($I59:BG59),IF(BH$18&gt;BG$19,((BH$18-BG$19+1)*$B$2*$AM$21),IF(BH$18&gt;=BG$19,$AM$21*$B$2))),0)</f>
        <v>0</v>
      </c>
      <c r="BI59" s="294" t="b">
        <f>IF('Hoja De Calculo'!BJ13&gt;='Hoja De Calculo'!BI13,IF(BI$18=100,($AM$21*BI$18*$B$2)-SUM($I59:BH59),IF(BI$18&gt;BH$19,((BI$18-BH$19+1)*$B$2*$AM$21),IF(BI$18&gt;=BH$19,$AM$21*$B$2))),0)</f>
        <v>0</v>
      </c>
      <c r="BJ59" s="294" t="b">
        <f>IF('Hoja De Calculo'!BK13&gt;='Hoja De Calculo'!BJ13,IF(BJ$18=100,($AM$21*BJ$18*$B$2)-SUM($I59:BI59),IF(BJ$18&gt;BI$19,((BJ$18-BI$19+1)*$B$2*$AM$21),IF(BJ$18&gt;=BI$19,$AM$21*$B$2))),0)</f>
        <v>0</v>
      </c>
      <c r="BK59" s="294" t="b">
        <f>IF('Hoja De Calculo'!BL13&gt;='Hoja De Calculo'!BK13,IF(BK$18=100,($AM$21*BK$18*$B$2)-SUM($I59:BJ59),IF(BK$18&gt;BJ$19,((BK$18-BJ$19+1)*$B$2*$AM$21),IF(BK$18&gt;=BJ$19,$AM$21*$B$2))),0)</f>
        <v>0</v>
      </c>
      <c r="BL59" s="294" t="b">
        <f>IF('Hoja De Calculo'!BM13&gt;='Hoja De Calculo'!BL13,IF(BL$18=100,($AM$21*BL$18*$B$2)-SUM($I59:BK59),IF(BL$18&gt;BK$19,((BL$18-BK$19+1)*$B$2*$AM$21),IF(BL$18&gt;=BK$19,$AM$21*$B$2))),0)</f>
        <v>0</v>
      </c>
      <c r="BM59" s="294" t="b">
        <f>IF('Hoja De Calculo'!BN13&gt;='Hoja De Calculo'!BM13,IF(BM$18=100,($AM$21*BM$18*$B$2)-SUM($I59:BL59),IF(BM$18&gt;BL$19,((BM$18-BL$19+1)*$B$2*$AM$21),IF(BM$18&gt;=BL$19,$AM$21*$B$2))),0)</f>
        <v>0</v>
      </c>
      <c r="BN59" s="294" t="b">
        <f>IF('Hoja De Calculo'!BO13&gt;='Hoja De Calculo'!BN13,IF(BN$18=100,($AM$21*BN$18*$B$2)-SUM($I59:BM59),IF(BN$18&gt;BM$19,((BN$18-BM$19+1)*$B$2*$AM$21),IF(BN$18&gt;=BM$19,$AM$21*$B$2))),0)</f>
        <v>0</v>
      </c>
      <c r="BO59" s="294" t="b">
        <f>IF('Hoja De Calculo'!BP13&gt;='Hoja De Calculo'!BO13,IF(BO$18=100,($AM$21*BO$18*$B$2)-SUM($I59:BN59),IF(BO$18&gt;BN$19,((BO$18-BN$19+1)*$B$2*$AM$21),IF(BO$18&gt;=BN$19,$AM$21*$B$2))),0)</f>
        <v>0</v>
      </c>
      <c r="BP59" s="294" t="b">
        <f>IF('Hoja De Calculo'!BQ13&gt;='Hoja De Calculo'!BP13,IF(BP$18=100,($AM$21*BP$18*$B$2)-SUM($I59:BO59),IF(BP$18&gt;BO$19,((BP$18-BO$19+1)*$B$2*$AM$21),IF(BP$18&gt;=BO$19,$AM$21*$B$2))),0)</f>
        <v>0</v>
      </c>
      <c r="BQ59" s="294" t="b">
        <f>IF('Hoja De Calculo'!BR13&gt;='Hoja De Calculo'!BQ13,IF(BQ$18=100,($AM$21*BQ$18*$B$2)-SUM($I59:BP59),IF(BQ$18&gt;BP$19,((BQ$18-BP$19+1)*$B$2*$AM$21),IF(BQ$18&gt;=BP$19,$AM$21*$B$2))),0)</f>
        <v>0</v>
      </c>
      <c r="BR59" s="294" t="b">
        <f>IF('Hoja De Calculo'!BS13&gt;='Hoja De Calculo'!BR13,IF(BR$18=100,($AM$21*BR$18*$B$2)-SUM($I59:BQ59),IF(BR$18&gt;BQ$19,((BR$18-BQ$19+1)*$B$2*$AM$21),IF(BR$18&gt;=BQ$19,$AM$21*$B$2))),0)</f>
        <v>0</v>
      </c>
      <c r="BS59" s="294" t="b">
        <f>IF('Hoja De Calculo'!BT13&gt;='Hoja De Calculo'!BS13,IF(BS$18=100,($AM$21*BS$18*$B$2)-SUM($I59:BR59),IF(BS$18&gt;BR$19,((BS$18-BR$19+1)*$B$2*$AM$21),IF(BS$18&gt;=BR$19,$AM$21*$B$2))),0)</f>
        <v>0</v>
      </c>
      <c r="BT59" s="294" t="b">
        <f>IF('Hoja De Calculo'!BU13&gt;='Hoja De Calculo'!BT13,IF(BT$18=100,($AM$21*BT$18*$B$2)-SUM($I59:BS59),IF(BT$18&gt;BS$19,((BT$18-BS$19+1)*$B$2*$AM$21),IF(BT$18&gt;=BS$19,$AM$21*$B$2))),0)</f>
        <v>0</v>
      </c>
      <c r="BU59" s="294" t="b">
        <f>IF('Hoja De Calculo'!BV13&gt;='Hoja De Calculo'!BU13,IF(BU$18=100,($AM$21*BU$18*$B$2)-SUM($I59:BT59),IF(BU$18&gt;BT$19,((BU$18-BT$19+1)*$B$2*$AM$21),IF(BU$18&gt;=BT$19,$AM$21*$B$2))),0)</f>
        <v>0</v>
      </c>
      <c r="BV59" s="294" t="b">
        <f>IF('Hoja De Calculo'!BW13&gt;='Hoja De Calculo'!BV13,IF(BV$18=100,($AM$21*BV$18*$B$2)-SUM($I59:BU59),IF(BV$18&gt;BU$19,((BV$18-BU$19+1)*$B$2*$AM$21),IF(BV$18&gt;=BU$19,$AM$21*$B$2))),0)</f>
        <v>0</v>
      </c>
      <c r="BW59" s="294" t="b">
        <f>IF('Hoja De Calculo'!BX13&gt;='Hoja De Calculo'!BW13,IF(BW$18=100,($AM$21*BW$18*$B$2)-SUM($I59:BV59),IF(BW$18&gt;BV$19,((BW$18-BV$19+1)*$B$2*$AM$21),IF(BW$18&gt;=BV$19,$AM$21*$B$2))),0)</f>
        <v>0</v>
      </c>
      <c r="BX59" s="294" t="b">
        <f>IF('Hoja De Calculo'!BY13&gt;='Hoja De Calculo'!BX13,IF(BX$18=100,($AM$21*BX$18*$B$2)-SUM($I59:BW59),IF(BX$18&gt;BW$19,((BX$18-BW$19+1)*$B$2*$AM$21),IF(BX$18&gt;=BW$19,$AM$21*$B$2))),0)</f>
        <v>0</v>
      </c>
      <c r="BY59" s="294" t="b">
        <f>IF('Hoja De Calculo'!BZ13&gt;='Hoja De Calculo'!BY13,IF(BY$18=100,($AM$21*BY$18*$B$2)-SUM($I59:BX59),IF(BY$18&gt;BX$19,((BY$18-BX$19+1)*$B$2*$AM$21),IF(BY$18&gt;=BX$19,$AM$21*$B$2))),0)</f>
        <v>0</v>
      </c>
      <c r="BZ59" s="294" t="b">
        <f>IF('Hoja De Calculo'!CA13&gt;='Hoja De Calculo'!BZ13,IF(BZ$18=100,($AM$21*BZ$18*$B$2)-SUM($I59:BY59),IF(BZ$18&gt;BY$19,((BZ$18-BY$19+1)*$B$2*$AM$21),IF(BZ$18&gt;=BY$19,$AM$21*$B$2))),0)</f>
        <v>0</v>
      </c>
      <c r="CA59" s="294" t="b">
        <f>IF('Hoja De Calculo'!CB13&gt;='Hoja De Calculo'!CA13,IF(CA$18=100,($AM$21*CA$18*$B$2)-SUM($I59:BZ59),IF(CA$18&gt;BZ$19,((CA$18-BZ$19+1)*$B$2*$AM$21),IF(CA$18&gt;=BZ$19,$AM$21*$B$2))),0)</f>
        <v>0</v>
      </c>
      <c r="CB59" s="294" t="b">
        <f>IF('Hoja De Calculo'!CC13&gt;='Hoja De Calculo'!CB13,IF(CB$18=100,($AM$21*CB$18*$B$2)-SUM($I59:CA59),IF(CB$18&gt;CA$19,((CB$18-CA$19+1)*$B$2*$AM$21),IF(CB$18&gt;=CA$19,$AM$21*$B$2))),0)</f>
        <v>0</v>
      </c>
      <c r="CC59" s="294" t="b">
        <f>IF('Hoja De Calculo'!CD13&gt;='Hoja De Calculo'!CC13,IF(CC$18=100,($AM$21*CC$18*$B$2)-SUM($I59:CB59),IF(CC$18&gt;CB$19,((CC$18-CB$19+1)*$B$2*$AM$21),IF(CC$18&gt;=CB$19,$AM$21*$B$2))),0)</f>
        <v>0</v>
      </c>
      <c r="CD59" s="294" t="b">
        <f>IF('Hoja De Calculo'!CE13&gt;='Hoja De Calculo'!CD13,IF(CD$18=100,($AM$21*CD$18*$B$2)-SUM($I59:CC59),IF(CD$18&gt;CC$19,((CD$18-CC$19+1)*$B$2*$AM$21),IF(CD$18&gt;=CC$19,$AM$21*$B$2))),0)</f>
        <v>0</v>
      </c>
      <c r="CE59" s="294" t="b">
        <f>IF('Hoja De Calculo'!CF13&gt;='Hoja De Calculo'!CE13,IF(CE$18=100,($AM$21*CE$18*$B$2)-SUM($I59:CD59),IF(CE$18&gt;CD$19,((CE$18-CD$19+1)*$B$2*$AM$21),IF(CE$18&gt;=CD$19,$AM$21*$B$2))),0)</f>
        <v>0</v>
      </c>
      <c r="CF59" s="294" t="b">
        <f>IF('Hoja De Calculo'!CG13&gt;='Hoja De Calculo'!CF13,IF(CF$18=100,($AM$21*CF$18*$B$2)-SUM($I59:CE59),IF(CF$18&gt;CE$19,((CF$18-CE$19+1)*$B$2*$AM$21),IF(CF$18&gt;=CE$19,$AM$21*$B$2))),0)</f>
        <v>0</v>
      </c>
      <c r="CG59" s="294" t="b">
        <f>IF('Hoja De Calculo'!CH13&gt;='Hoja De Calculo'!CG13,IF(CG$18=100,($AM$21*CG$18*$B$2)-SUM($I59:CF59),IF(CG$18&gt;CF$19,((CG$18-CF$19+1)*$B$2*$AM$21),IF(CG$18&gt;=CF$19,$AM$21*$B$2))),0)</f>
        <v>0</v>
      </c>
      <c r="CH59" s="294" t="b">
        <f>IF('Hoja De Calculo'!CI13&gt;='Hoja De Calculo'!CH13,IF(CH$18=100,($AM$21*CH$18*$B$2)-SUM($I59:CG59),IF(CH$18&gt;CG$19,((CH$18-CG$19+1)*$B$2*$AM$21),IF(CH$18&gt;=CG$19,$AM$21*$B$2))),0)</f>
        <v>0</v>
      </c>
      <c r="CI59" s="294" t="b">
        <f>IF('Hoja De Calculo'!CJ13&gt;='Hoja De Calculo'!CI13,IF(CI$18=100,($AM$21*CI$18*$B$2)-SUM($I59:CH59),IF(CI$18&gt;CH$19,((CI$18-CH$19+1)*$B$2*$AM$21),IF(CI$18&gt;=CH$19,$AM$21*$B$2))),0)</f>
        <v>0</v>
      </c>
      <c r="CJ59" s="294" t="b">
        <f>IF('Hoja De Calculo'!CK13&gt;='Hoja De Calculo'!CJ13,IF(CJ$18=100,($AM$21*CJ$18*$B$2)-SUM($I59:CI59),IF(CJ$18&gt;CI$19,((CJ$18-CI$19+1)*$B$2*$AM$21),IF(CJ$18&gt;=CI$19,$AM$21*$B$2))),0)</f>
        <v>0</v>
      </c>
      <c r="CK59" s="294" t="b">
        <f>IF('Hoja De Calculo'!CL13&gt;='Hoja De Calculo'!CK13,IF(CK$18=100,($AM$21*CK$18*$B$2)-SUM($I59:CJ59),IF(CK$18&gt;CJ$19,((CK$18-CJ$19+1)*$B$2*$AM$21),IF(CK$18&gt;=CJ$19,$AM$21*$B$2))),0)</f>
        <v>0</v>
      </c>
      <c r="CL59" s="294" t="b">
        <f>IF('Hoja De Calculo'!CM13&gt;='Hoja De Calculo'!CL13,IF(CL$18=100,($AM$21*CL$18*$B$2)-SUM($I59:CK59),IF(CL$18&gt;CK$19,((CL$18-CK$19+1)*$B$2*$AM$21),IF(CL$18&gt;=CK$19,$AM$21*$B$2))),0)</f>
        <v>0</v>
      </c>
      <c r="CM59" s="294" t="b">
        <f>IF('Hoja De Calculo'!CN13&gt;='Hoja De Calculo'!CM13,IF(CM$18=100,($AM$21*CM$18*$B$2)-SUM($I59:CL59),IF(CM$18&gt;CL$19,((CM$18-CL$19+1)*$B$2*$AM$21),IF(CM$18&gt;=CL$19,$AM$21*$B$2))),0)</f>
        <v>0</v>
      </c>
      <c r="CN59" s="294" t="b">
        <f>IF('Hoja De Calculo'!CO13&gt;='Hoja De Calculo'!CN13,IF(CN$18=100,($AM$21*CN$18*$B$2)-SUM($I59:CM59),IF(CN$18&gt;CM$19,((CN$18-CM$19+1)*$B$2*$AM$21),IF(CN$18&gt;=CM$19,$AM$21*$B$2))),0)</f>
        <v>0</v>
      </c>
      <c r="CO59" s="294" t="b">
        <f>IF('Hoja De Calculo'!CP13&gt;='Hoja De Calculo'!CO13,IF(CO$18=100,($AM$21*CO$18*$B$2)-SUM($I59:CN59),IF(CO$18&gt;CN$19,((CO$18-CN$19+1)*$B$2*$AM$21),IF(CO$18&gt;=CN$19,$AM$21*$B$2))),0)</f>
        <v>0</v>
      </c>
      <c r="CP59" s="294" t="b">
        <f>IF('Hoja De Calculo'!CQ13&gt;='Hoja De Calculo'!CP13,IF(CP$18=100,($AM$21*CP$18*$B$2)-SUM($I59:CO59),IF(CP$18&gt;CO$19,((CP$18-CO$19+1)*$B$2*$AM$21),IF(CP$18&gt;=CO$19,$AM$21*$B$2))),0)</f>
        <v>0</v>
      </c>
      <c r="CQ59" s="294" t="b">
        <f>IF('Hoja De Calculo'!CR13&gt;='Hoja De Calculo'!CQ13,IF(CQ$18=100,($AM$21*CQ$18*$B$2)-SUM($I59:CP59),IF(CQ$18&gt;CP$19,((CQ$18-CP$19+1)*$B$2*$AM$21),IF(CQ$18&gt;=CP$19,$AM$21*$B$2))),0)</f>
        <v>0</v>
      </c>
      <c r="CR59" s="294" t="b">
        <f>IF('Hoja De Calculo'!CS13&gt;='Hoja De Calculo'!CR13,IF(CR$18=100,($AM$21*CR$18*$B$2)-SUM($I59:CQ59),IF(CR$18&gt;CQ$19,((CR$18-CQ$19+1)*$B$2*$AM$21),IF(CR$18&gt;=CQ$19,$AM$21*$B$2))),0)</f>
        <v>0</v>
      </c>
      <c r="CS59" s="294" t="b">
        <f>IF('Hoja De Calculo'!CT13&gt;='Hoja De Calculo'!CS13,IF(CS$18=100,($AM$21*CS$18*$B$2)-SUM($I59:CR59),IF(CS$18&gt;CR$19,((CS$18-CR$19+1)*$B$2*$AM$21),IF(CS$18&gt;=CR$19,$AM$21*$B$2))),0)</f>
        <v>0</v>
      </c>
      <c r="CT59" s="294" t="b">
        <f>IF('Hoja De Calculo'!CU13&gt;='Hoja De Calculo'!CT13,IF(CT$18=100,($AM$21*CT$18*$B$2)-SUM($I59:CS59),IF(CT$18&gt;CS$19,((CT$18-CS$19+1)*$B$2*$AM$21),IF(CT$18&gt;=CS$19,$AM$21*$B$2))),0)</f>
        <v>0</v>
      </c>
      <c r="CU59" s="294" t="b">
        <f>IF('Hoja De Calculo'!CV13&gt;='Hoja De Calculo'!CU13,IF(CU$18=100,($AM$21*CU$18*$B$2)-SUM($I59:CT59),IF(CU$18&gt;CT$19,((CU$18-CT$19+1)*$B$2*$AM$21),IF(CU$18&gt;=CT$19,$AM$21*$B$2))),0)</f>
        <v>0</v>
      </c>
      <c r="CV59" s="294" t="b">
        <f>IF('Hoja De Calculo'!CW13&gt;='Hoja De Calculo'!CV13,IF(CV$18=100,($AM$21*CV$18*$B$2)-SUM($I59:CU59),IF(CV$18&gt;CU$19,((CV$18-CU$19+1)*$B$2*$AM$21),IF(CV$18&gt;=CU$19,$AM$21*$B$2))),0)</f>
        <v>0</v>
      </c>
      <c r="CW59" s="294" t="b">
        <f>IF('Hoja De Calculo'!CX13&gt;='Hoja De Calculo'!CW13,IF(CW$18=100,($AM$21*CW$18*$B$2)-SUM($I59:CV59),IF(CW$18&gt;CV$19,((CW$18-CV$19+1)*$B$2*$AM$21),IF(CW$18&gt;=CV$19,$AM$21*$B$2))),0)</f>
        <v>0</v>
      </c>
    </row>
    <row r="60" spans="1:101" x14ac:dyDescent="0.3">
      <c r="A60" t="s">
        <v>197</v>
      </c>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81">
        <f>(AN$21*$B$2*(AN$19+(IF(AN$19=100,0,1))))</f>
        <v>0</v>
      </c>
      <c r="AO60" s="294" t="b">
        <f>IF('Hoja De Calculo'!AP13&gt;='Hoja De Calculo'!AO13,IF(AO$18=100,($AN$21*AO$18*$B$2)-SUM($I60:AN60),IF(AO$18&gt;AN$19,((AO$18-AN$19+1)*$B$2*$AN$21),IF(AO$18&gt;=AN$19,$AN$21*$B$2))),0)</f>
        <v>0</v>
      </c>
      <c r="AP60" s="294" t="b">
        <f>IF('Hoja De Calculo'!AQ13&gt;='Hoja De Calculo'!AP13,IF(AP$18=100,($AN$21*AP$18*$B$2)-SUM($I60:AO60),IF(AP$18&gt;AO$19,((AP$18-AO$19+1)*$B$2*$AN$21),IF(AP$18&gt;=AO$19,$AN$21*$B$2))),0)</f>
        <v>0</v>
      </c>
      <c r="AQ60" s="294" t="b">
        <f>IF('Hoja De Calculo'!AR13&gt;='Hoja De Calculo'!AQ13,IF(AQ$18=100,($AN$21*AQ$18*$B$2)-SUM($I60:AP60),IF(AQ$18&gt;AP$19,((AQ$18-AP$19+1)*$B$2*$AN$21),IF(AQ$18&gt;=AP$19,$AN$21*$B$2))),0)</f>
        <v>0</v>
      </c>
      <c r="AR60" s="294" t="b">
        <f>IF('Hoja De Calculo'!AS13&gt;='Hoja De Calculo'!AR13,IF(AR$18=100,($AN$21*AR$18*$B$2)-SUM($I60:AQ60),IF(AR$18&gt;AQ$19,((AR$18-AQ$19+1)*$B$2*$AN$21),IF(AR$18&gt;=AQ$19,$AN$21*$B$2))),0)</f>
        <v>0</v>
      </c>
      <c r="AS60" s="294" t="b">
        <f>IF('Hoja De Calculo'!AT13&gt;='Hoja De Calculo'!AS13,IF(AS$18=100,($AN$21*AS$18*$B$2)-SUM($I60:AR60),IF(AS$18&gt;AR$19,((AS$18-AR$19+1)*$B$2*$AN$21),IF(AS$18&gt;=AR$19,$AN$21*$B$2))),0)</f>
        <v>0</v>
      </c>
      <c r="AT60" s="294" t="b">
        <f>IF('Hoja De Calculo'!AU13&gt;='Hoja De Calculo'!AT13,IF(AT$18=100,($AN$21*AT$18*$B$2)-SUM($I60:AS60),IF(AT$18&gt;AS$19,((AT$18-AS$19+1)*$B$2*$AN$21),IF(AT$18&gt;=AS$19,$AN$21*$B$2))),0)</f>
        <v>0</v>
      </c>
      <c r="AU60" s="294" t="b">
        <f>IF('Hoja De Calculo'!AV13&gt;='Hoja De Calculo'!AU13,IF(AU$18=100,($AN$21*AU$18*$B$2)-SUM($I60:AT60),IF(AU$18&gt;AT$19,((AU$18-AT$19+1)*$B$2*$AN$21),IF(AU$18&gt;=AT$19,$AN$21*$B$2))),0)</f>
        <v>0</v>
      </c>
      <c r="AV60" s="294" t="b">
        <f>IF('Hoja De Calculo'!AW13&gt;='Hoja De Calculo'!AV13,IF(AV$18=100,($AN$21*AV$18*$B$2)-SUM($I60:AU60),IF(AV$18&gt;AU$19,((AV$18-AU$19+1)*$B$2*$AN$21),IF(AV$18&gt;=AU$19,$AN$21*$B$2))),0)</f>
        <v>0</v>
      </c>
      <c r="AW60" s="294" t="b">
        <f>IF('Hoja De Calculo'!AX13&gt;='Hoja De Calculo'!AW13,IF(AW$18=100,($AN$21*AW$18*$B$2)-SUM($I60:AV60),IF(AW$18&gt;AV$19,((AW$18-AV$19+1)*$B$2*$AN$21),IF(AW$18&gt;=AV$19,$AN$21*$B$2))),0)</f>
        <v>0</v>
      </c>
      <c r="AX60" s="294" t="b">
        <f>IF('Hoja De Calculo'!AY13&gt;='Hoja De Calculo'!AX13,IF(AX$18=100,($AN$21*AX$18*$B$2)-SUM($I60:AW60),IF(AX$18&gt;AW$19,((AX$18-AW$19+1)*$B$2*$AN$21),IF(AX$18&gt;=AW$19,$AN$21*$B$2))),0)</f>
        <v>0</v>
      </c>
      <c r="AY60" s="294" t="b">
        <f>IF('Hoja De Calculo'!AZ13&gt;='Hoja De Calculo'!AY13,IF(AY$18=100,($AN$21*AY$18*$B$2)-SUM($I60:AX60),IF(AY$18&gt;AX$19,((AY$18-AX$19+1)*$B$2*$AN$21),IF(AY$18&gt;=AX$19,$AN$21*$B$2))),0)</f>
        <v>0</v>
      </c>
      <c r="AZ60" s="294" t="b">
        <f>IF('Hoja De Calculo'!BA13&gt;='Hoja De Calculo'!AZ13,IF(AZ$18=100,($AN$21*AZ$18*$B$2)-SUM($I60:AY60),IF(AZ$18&gt;AY$19,((AZ$18-AY$19+1)*$B$2*$AN$21),IF(AZ$18&gt;=AY$19,$AN$21*$B$2))),0)</f>
        <v>0</v>
      </c>
      <c r="BA60" s="294" t="b">
        <f>IF('Hoja De Calculo'!BB13&gt;='Hoja De Calculo'!BA13,IF(BA$18=100,($AN$21*BA$18*$B$2)-SUM($I60:AZ60),IF(BA$18&gt;AZ$19,((BA$18-AZ$19+1)*$B$2*$AN$21),IF(BA$18&gt;=AZ$19,$AN$21*$B$2))),0)</f>
        <v>0</v>
      </c>
      <c r="BB60" s="294" t="b">
        <f>IF('Hoja De Calculo'!BC13&gt;='Hoja De Calculo'!BB13,IF(BB$18=100,($AN$21*BB$18*$B$2)-SUM($I60:BA60),IF(BB$18&gt;BA$19,((BB$18-BA$19+1)*$B$2*$AN$21),IF(BB$18&gt;=BA$19,$AN$21*$B$2))),0)</f>
        <v>0</v>
      </c>
      <c r="BC60" s="294" t="b">
        <f>IF('Hoja De Calculo'!BD13&gt;='Hoja De Calculo'!BC13,IF(BC$18=100,($AN$21*BC$18*$B$2)-SUM($I60:BB60),IF(BC$18&gt;BB$19,((BC$18-BB$19+1)*$B$2*$AN$21),IF(BC$18&gt;=BB$19,$AN$21*$B$2))),0)</f>
        <v>0</v>
      </c>
      <c r="BD60" s="294" t="b">
        <f>IF('Hoja De Calculo'!BE13&gt;='Hoja De Calculo'!BD13,IF(BD$18=100,($AN$21*BD$18*$B$2)-SUM($I60:BC60),IF(BD$18&gt;BC$19,((BD$18-BC$19+1)*$B$2*$AN$21),IF(BD$18&gt;=BC$19,$AN$21*$B$2))),0)</f>
        <v>0</v>
      </c>
      <c r="BE60" s="294" t="b">
        <f>IF('Hoja De Calculo'!BF13&gt;='Hoja De Calculo'!BE13,IF(BE$18=100,($AN$21*BE$18*$B$2)-SUM($I60:BD60),IF(BE$18&gt;BD$19,((BE$18-BD$19+1)*$B$2*$AN$21),IF(BE$18&gt;=BD$19,$AN$21*$B$2))),0)</f>
        <v>0</v>
      </c>
      <c r="BF60" s="294" t="b">
        <f>IF('Hoja De Calculo'!BG13&gt;='Hoja De Calculo'!BF13,IF(BF$18=100,($AN$21*BF$18*$B$2)-SUM($I60:BE60),IF(BF$18&gt;BE$19,((BF$18-BE$19+1)*$B$2*$AN$21),IF(BF$18&gt;=BE$19,$AN$21*$B$2))),0)</f>
        <v>0</v>
      </c>
      <c r="BG60" s="294" t="b">
        <f>IF('Hoja De Calculo'!BH13&gt;='Hoja De Calculo'!BG13,IF(BG$18=100,($AN$21*BG$18*$B$2)-SUM($I60:BF60),IF(BG$18&gt;BF$19,((BG$18-BF$19+1)*$B$2*$AN$21),IF(BG$18&gt;=BF$19,$AN$21*$B$2))),0)</f>
        <v>0</v>
      </c>
      <c r="BH60" s="294" t="b">
        <f>IF('Hoja De Calculo'!BI13&gt;='Hoja De Calculo'!BH13,IF(BH$18=100,($AN$21*BH$18*$B$2)-SUM($I60:BG60),IF(BH$18&gt;BG$19,((BH$18-BG$19+1)*$B$2*$AN$21),IF(BH$18&gt;=BG$19,$AN$21*$B$2))),0)</f>
        <v>0</v>
      </c>
      <c r="BI60" s="294" t="b">
        <f>IF('Hoja De Calculo'!BJ13&gt;='Hoja De Calculo'!BI13,IF(BI$18=100,($AN$21*BI$18*$B$2)-SUM($I60:BH60),IF(BI$18&gt;BH$19,((BI$18-BH$19+1)*$B$2*$AN$21),IF(BI$18&gt;=BH$19,$AN$21*$B$2))),0)</f>
        <v>0</v>
      </c>
      <c r="BJ60" s="294" t="b">
        <f>IF('Hoja De Calculo'!BK13&gt;='Hoja De Calculo'!BJ13,IF(BJ$18=100,($AN$21*BJ$18*$B$2)-SUM($I60:BI60),IF(BJ$18&gt;BI$19,((BJ$18-BI$19+1)*$B$2*$AN$21),IF(BJ$18&gt;=BI$19,$AN$21*$B$2))),0)</f>
        <v>0</v>
      </c>
      <c r="BK60" s="294" t="b">
        <f>IF('Hoja De Calculo'!BL13&gt;='Hoja De Calculo'!BK13,IF(BK$18=100,($AN$21*BK$18*$B$2)-SUM($I60:BJ60),IF(BK$18&gt;BJ$19,((BK$18-BJ$19+1)*$B$2*$AN$21),IF(BK$18&gt;=BJ$19,$AN$21*$B$2))),0)</f>
        <v>0</v>
      </c>
      <c r="BL60" s="294" t="b">
        <f>IF('Hoja De Calculo'!BM13&gt;='Hoja De Calculo'!BL13,IF(BL$18=100,($AN$21*BL$18*$B$2)-SUM($I60:BK60),IF(BL$18&gt;BK$19,((BL$18-BK$19+1)*$B$2*$AN$21),IF(BL$18&gt;=BK$19,$AN$21*$B$2))),0)</f>
        <v>0</v>
      </c>
      <c r="BM60" s="294" t="b">
        <f>IF('Hoja De Calculo'!BN13&gt;='Hoja De Calculo'!BM13,IF(BM$18=100,($AN$21*BM$18*$B$2)-SUM($I60:BL60),IF(BM$18&gt;BL$19,((BM$18-BL$19+1)*$B$2*$AN$21),IF(BM$18&gt;=BL$19,$AN$21*$B$2))),0)</f>
        <v>0</v>
      </c>
      <c r="BN60" s="294" t="b">
        <f>IF('Hoja De Calculo'!BO13&gt;='Hoja De Calculo'!BN13,IF(BN$18=100,($AN$21*BN$18*$B$2)-SUM($I60:BM60),IF(BN$18&gt;BM$19,((BN$18-BM$19+1)*$B$2*$AN$21),IF(BN$18&gt;=BM$19,$AN$21*$B$2))),0)</f>
        <v>0</v>
      </c>
      <c r="BO60" s="294" t="b">
        <f>IF('Hoja De Calculo'!BP13&gt;='Hoja De Calculo'!BO13,IF(BO$18=100,($AN$21*BO$18*$B$2)-SUM($I60:BN60),IF(BO$18&gt;BN$19,((BO$18-BN$19+1)*$B$2*$AN$21),IF(BO$18&gt;=BN$19,$AN$21*$B$2))),0)</f>
        <v>0</v>
      </c>
      <c r="BP60" s="294" t="b">
        <f>IF('Hoja De Calculo'!BQ13&gt;='Hoja De Calculo'!BP13,IF(BP$18=100,($AN$21*BP$18*$B$2)-SUM($I60:BO60),IF(BP$18&gt;BO$19,((BP$18-BO$19+1)*$B$2*$AN$21),IF(BP$18&gt;=BO$19,$AN$21*$B$2))),0)</f>
        <v>0</v>
      </c>
      <c r="BQ60" s="294" t="b">
        <f>IF('Hoja De Calculo'!BR13&gt;='Hoja De Calculo'!BQ13,IF(BQ$18=100,($AN$21*BQ$18*$B$2)-SUM($I60:BP60),IF(BQ$18&gt;BP$19,((BQ$18-BP$19+1)*$B$2*$AN$21),IF(BQ$18&gt;=BP$19,$AN$21*$B$2))),0)</f>
        <v>0</v>
      </c>
      <c r="BR60" s="294" t="b">
        <f>IF('Hoja De Calculo'!BS13&gt;='Hoja De Calculo'!BR13,IF(BR$18=100,($AN$21*BR$18*$B$2)-SUM($I60:BQ60),IF(BR$18&gt;BQ$19,((BR$18-BQ$19+1)*$B$2*$AN$21),IF(BR$18&gt;=BQ$19,$AN$21*$B$2))),0)</f>
        <v>0</v>
      </c>
      <c r="BS60" s="294" t="b">
        <f>IF('Hoja De Calculo'!BT13&gt;='Hoja De Calculo'!BS13,IF(BS$18=100,($AN$21*BS$18*$B$2)-SUM($I60:BR60),IF(BS$18&gt;BR$19,((BS$18-BR$19+1)*$B$2*$AN$21),IF(BS$18&gt;=BR$19,$AN$21*$B$2))),0)</f>
        <v>0</v>
      </c>
      <c r="BT60" s="294" t="b">
        <f>IF('Hoja De Calculo'!BU13&gt;='Hoja De Calculo'!BT13,IF(BT$18=100,($AN$21*BT$18*$B$2)-SUM($I60:BS60),IF(BT$18&gt;BS$19,((BT$18-BS$19+1)*$B$2*$AN$21),IF(BT$18&gt;=BS$19,$AN$21*$B$2))),0)</f>
        <v>0</v>
      </c>
      <c r="BU60" s="294" t="b">
        <f>IF('Hoja De Calculo'!BV13&gt;='Hoja De Calculo'!BU13,IF(BU$18=100,($AN$21*BU$18*$B$2)-SUM($I60:BT60),IF(BU$18&gt;BT$19,((BU$18-BT$19+1)*$B$2*$AN$21),IF(BU$18&gt;=BT$19,$AN$21*$B$2))),0)</f>
        <v>0</v>
      </c>
      <c r="BV60" s="294" t="b">
        <f>IF('Hoja De Calculo'!BW13&gt;='Hoja De Calculo'!BV13,IF(BV$18=100,($AN$21*BV$18*$B$2)-SUM($I60:BU60),IF(BV$18&gt;BU$19,((BV$18-BU$19+1)*$B$2*$AN$21),IF(BV$18&gt;=BU$19,$AN$21*$B$2))),0)</f>
        <v>0</v>
      </c>
      <c r="BW60" s="294" t="b">
        <f>IF('Hoja De Calculo'!BX13&gt;='Hoja De Calculo'!BW13,IF(BW$18=100,($AN$21*BW$18*$B$2)-SUM($I60:BV60),IF(BW$18&gt;BV$19,((BW$18-BV$19+1)*$B$2*$AN$21),IF(BW$18&gt;=BV$19,$AN$21*$B$2))),0)</f>
        <v>0</v>
      </c>
      <c r="BX60" s="294" t="b">
        <f>IF('Hoja De Calculo'!BY13&gt;='Hoja De Calculo'!BX13,IF(BX$18=100,($AN$21*BX$18*$B$2)-SUM($I60:BW60),IF(BX$18&gt;BW$19,((BX$18-BW$19+1)*$B$2*$AN$21),IF(BX$18&gt;=BW$19,$AN$21*$B$2))),0)</f>
        <v>0</v>
      </c>
      <c r="BY60" s="294" t="b">
        <f>IF('Hoja De Calculo'!BZ13&gt;='Hoja De Calculo'!BY13,IF(BY$18=100,($AN$21*BY$18*$B$2)-SUM($I60:BX60),IF(BY$18&gt;BX$19,((BY$18-BX$19+1)*$B$2*$AN$21),IF(BY$18&gt;=BX$19,$AN$21*$B$2))),0)</f>
        <v>0</v>
      </c>
      <c r="BZ60" s="294" t="b">
        <f>IF('Hoja De Calculo'!CA13&gt;='Hoja De Calculo'!BZ13,IF(BZ$18=100,($AN$21*BZ$18*$B$2)-SUM($I60:BY60),IF(BZ$18&gt;BY$19,((BZ$18-BY$19+1)*$B$2*$AN$21),IF(BZ$18&gt;=BY$19,$AN$21*$B$2))),0)</f>
        <v>0</v>
      </c>
      <c r="CA60" s="294" t="b">
        <f>IF('Hoja De Calculo'!CB13&gt;='Hoja De Calculo'!CA13,IF(CA$18=100,($AN$21*CA$18*$B$2)-SUM($I60:BZ60),IF(CA$18&gt;BZ$19,((CA$18-BZ$19+1)*$B$2*$AN$21),IF(CA$18&gt;=BZ$19,$AN$21*$B$2))),0)</f>
        <v>0</v>
      </c>
      <c r="CB60" s="294" t="b">
        <f>IF('Hoja De Calculo'!CC13&gt;='Hoja De Calculo'!CB13,IF(CB$18=100,($AN$21*CB$18*$B$2)-SUM($I60:CA60),IF(CB$18&gt;CA$19,((CB$18-CA$19+1)*$B$2*$AN$21),IF(CB$18&gt;=CA$19,$AN$21*$B$2))),0)</f>
        <v>0</v>
      </c>
      <c r="CC60" s="294" t="b">
        <f>IF('Hoja De Calculo'!CD13&gt;='Hoja De Calculo'!CC13,IF(CC$18=100,($AN$21*CC$18*$B$2)-SUM($I60:CB60),IF(CC$18&gt;CB$19,((CC$18-CB$19+1)*$B$2*$AN$21),IF(CC$18&gt;=CB$19,$AN$21*$B$2))),0)</f>
        <v>0</v>
      </c>
      <c r="CD60" s="294" t="b">
        <f>IF('Hoja De Calculo'!CE13&gt;='Hoja De Calculo'!CD13,IF(CD$18=100,($AN$21*CD$18*$B$2)-SUM($I60:CC60),IF(CD$18&gt;CC$19,((CD$18-CC$19+1)*$B$2*$AN$21),IF(CD$18&gt;=CC$19,$AN$21*$B$2))),0)</f>
        <v>0</v>
      </c>
      <c r="CE60" s="294" t="b">
        <f>IF('Hoja De Calculo'!CF13&gt;='Hoja De Calculo'!CE13,IF(CE$18=100,($AN$21*CE$18*$B$2)-SUM($I60:CD60),IF(CE$18&gt;CD$19,((CE$18-CD$19+1)*$B$2*$AN$21),IF(CE$18&gt;=CD$19,$AN$21*$B$2))),0)</f>
        <v>0</v>
      </c>
      <c r="CF60" s="294" t="b">
        <f>IF('Hoja De Calculo'!CG13&gt;='Hoja De Calculo'!CF13,IF(CF$18=100,($AN$21*CF$18*$B$2)-SUM($I60:CE60),IF(CF$18&gt;CE$19,((CF$18-CE$19+1)*$B$2*$AN$21),IF(CF$18&gt;=CE$19,$AN$21*$B$2))),0)</f>
        <v>0</v>
      </c>
      <c r="CG60" s="294" t="b">
        <f>IF('Hoja De Calculo'!CH13&gt;='Hoja De Calculo'!CG13,IF(CG$18=100,($AN$21*CG$18*$B$2)-SUM($I60:CF60),IF(CG$18&gt;CF$19,((CG$18-CF$19+1)*$B$2*$AN$21),IF(CG$18&gt;=CF$19,$AN$21*$B$2))),0)</f>
        <v>0</v>
      </c>
      <c r="CH60" s="294" t="b">
        <f>IF('Hoja De Calculo'!CI13&gt;='Hoja De Calculo'!CH13,IF(CH$18=100,($AN$21*CH$18*$B$2)-SUM($I60:CG60),IF(CH$18&gt;CG$19,((CH$18-CG$19+1)*$B$2*$AN$21),IF(CH$18&gt;=CG$19,$AN$21*$B$2))),0)</f>
        <v>0</v>
      </c>
      <c r="CI60" s="294" t="b">
        <f>IF('Hoja De Calculo'!CJ13&gt;='Hoja De Calculo'!CI13,IF(CI$18=100,($AN$21*CI$18*$B$2)-SUM($I60:CH60),IF(CI$18&gt;CH$19,((CI$18-CH$19+1)*$B$2*$AN$21),IF(CI$18&gt;=CH$19,$AN$21*$B$2))),0)</f>
        <v>0</v>
      </c>
      <c r="CJ60" s="294" t="b">
        <f>IF('Hoja De Calculo'!CK13&gt;='Hoja De Calculo'!CJ13,IF(CJ$18=100,($AN$21*CJ$18*$B$2)-SUM($I60:CI60),IF(CJ$18&gt;CI$19,((CJ$18-CI$19+1)*$B$2*$AN$21),IF(CJ$18&gt;=CI$19,$AN$21*$B$2))),0)</f>
        <v>0</v>
      </c>
      <c r="CK60" s="294" t="b">
        <f>IF('Hoja De Calculo'!CL13&gt;='Hoja De Calculo'!CK13,IF(CK$18=100,($AN$21*CK$18*$B$2)-SUM($I60:CJ60),IF(CK$18&gt;CJ$19,((CK$18-CJ$19+1)*$B$2*$AN$21),IF(CK$18&gt;=CJ$19,$AN$21*$B$2))),0)</f>
        <v>0</v>
      </c>
      <c r="CL60" s="294" t="b">
        <f>IF('Hoja De Calculo'!CM13&gt;='Hoja De Calculo'!CL13,IF(CL$18=100,($AN$21*CL$18*$B$2)-SUM($I60:CK60),IF(CL$18&gt;CK$19,((CL$18-CK$19+1)*$B$2*$AN$21),IF(CL$18&gt;=CK$19,$AN$21*$B$2))),0)</f>
        <v>0</v>
      </c>
      <c r="CM60" s="294" t="b">
        <f>IF('Hoja De Calculo'!CN13&gt;='Hoja De Calculo'!CM13,IF(CM$18=100,($AN$21*CM$18*$B$2)-SUM($I60:CL60),IF(CM$18&gt;CL$19,((CM$18-CL$19+1)*$B$2*$AN$21),IF(CM$18&gt;=CL$19,$AN$21*$B$2))),0)</f>
        <v>0</v>
      </c>
      <c r="CN60" s="294" t="b">
        <f>IF('Hoja De Calculo'!CO13&gt;='Hoja De Calculo'!CN13,IF(CN$18=100,($AN$21*CN$18*$B$2)-SUM($I60:CM60),IF(CN$18&gt;CM$19,((CN$18-CM$19+1)*$B$2*$AN$21),IF(CN$18&gt;=CM$19,$AN$21*$B$2))),0)</f>
        <v>0</v>
      </c>
      <c r="CO60" s="294" t="b">
        <f>IF('Hoja De Calculo'!CP13&gt;='Hoja De Calculo'!CO13,IF(CO$18=100,($AN$21*CO$18*$B$2)-SUM($I60:CN60),IF(CO$18&gt;CN$19,((CO$18-CN$19+1)*$B$2*$AN$21),IF(CO$18&gt;=CN$19,$AN$21*$B$2))),0)</f>
        <v>0</v>
      </c>
      <c r="CP60" s="294" t="b">
        <f>IF('Hoja De Calculo'!CQ13&gt;='Hoja De Calculo'!CP13,IF(CP$18=100,($AN$21*CP$18*$B$2)-SUM($I60:CO60),IF(CP$18&gt;CO$19,((CP$18-CO$19+1)*$B$2*$AN$21),IF(CP$18&gt;=CO$19,$AN$21*$B$2))),0)</f>
        <v>0</v>
      </c>
      <c r="CQ60" s="294" t="b">
        <f>IF('Hoja De Calculo'!CR13&gt;='Hoja De Calculo'!CQ13,IF(CQ$18=100,($AN$21*CQ$18*$B$2)-SUM($I60:CP60),IF(CQ$18&gt;CP$19,((CQ$18-CP$19+1)*$B$2*$AN$21),IF(CQ$18&gt;=CP$19,$AN$21*$B$2))),0)</f>
        <v>0</v>
      </c>
      <c r="CR60" s="294" t="b">
        <f>IF('Hoja De Calculo'!CS13&gt;='Hoja De Calculo'!CR13,IF(CR$18=100,($AN$21*CR$18*$B$2)-SUM($I60:CQ60),IF(CR$18&gt;CQ$19,((CR$18-CQ$19+1)*$B$2*$AN$21),IF(CR$18&gt;=CQ$19,$AN$21*$B$2))),0)</f>
        <v>0</v>
      </c>
      <c r="CS60" s="294" t="b">
        <f>IF('Hoja De Calculo'!CT13&gt;='Hoja De Calculo'!CS13,IF(CS$18=100,($AN$21*CS$18*$B$2)-SUM($I60:CR60),IF(CS$18&gt;CR$19,((CS$18-CR$19+1)*$B$2*$AN$21),IF(CS$18&gt;=CR$19,$AN$21*$B$2))),0)</f>
        <v>0</v>
      </c>
      <c r="CT60" s="294" t="b">
        <f>IF('Hoja De Calculo'!CU13&gt;='Hoja De Calculo'!CT13,IF(CT$18=100,($AN$21*CT$18*$B$2)-SUM($I60:CS60),IF(CT$18&gt;CS$19,((CT$18-CS$19+1)*$B$2*$AN$21),IF(CT$18&gt;=CS$19,$AN$21*$B$2))),0)</f>
        <v>0</v>
      </c>
      <c r="CU60" s="294" t="b">
        <f>IF('Hoja De Calculo'!CV13&gt;='Hoja De Calculo'!CU13,IF(CU$18=100,($AN$21*CU$18*$B$2)-SUM($I60:CT60),IF(CU$18&gt;CT$19,((CU$18-CT$19+1)*$B$2*$AN$21),IF(CU$18&gt;=CT$19,$AN$21*$B$2))),0)</f>
        <v>0</v>
      </c>
      <c r="CV60" s="294" t="b">
        <f>IF('Hoja De Calculo'!CW13&gt;='Hoja De Calculo'!CV13,IF(CV$18=100,($AN$21*CV$18*$B$2)-SUM($I60:CU60),IF(CV$18&gt;CU$19,((CV$18-CU$19+1)*$B$2*$AN$21),IF(CV$18&gt;=CU$19,$AN$21*$B$2))),0)</f>
        <v>0</v>
      </c>
      <c r="CW60" s="294" t="b">
        <f>IF('Hoja De Calculo'!CX13&gt;='Hoja De Calculo'!CW13,IF(CW$18=100,($AN$21*CW$18*$B$2)-SUM($I60:CV60),IF(CW$18&gt;CV$19,((CW$18-CV$19+1)*$B$2*$AN$21),IF(CW$18&gt;=CV$19,$AN$21*$B$2))),0)</f>
        <v>0</v>
      </c>
    </row>
    <row r="61" spans="1:101" x14ac:dyDescent="0.3">
      <c r="A61" t="s">
        <v>198</v>
      </c>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81">
        <f>(AO$21*$B$2*(AO$19+(IF(AO$19=100,0,1))))</f>
        <v>0</v>
      </c>
      <c r="AP61" s="294" t="b">
        <f>IF('Hoja De Calculo'!AQ13&gt;='Hoja De Calculo'!AP13,IF(AP$18=100,($AO$21*AP$18*$B$2)-SUM($I61:AO61),IF(AP$18&gt;AO$19,((AP$18-AO$19+1)*$B$2*$AO$21),IF(AP$18&gt;=AO$19,$AO$21*$B$2))),0)</f>
        <v>0</v>
      </c>
      <c r="AQ61" s="294" t="b">
        <f>IF('Hoja De Calculo'!AR13&gt;='Hoja De Calculo'!AQ13,IF(AQ$18=100,($AO$21*AQ$18*$B$2)-SUM($I61:AP61),IF(AQ$18&gt;AP$19,((AQ$18-AP$19+1)*$B$2*$AO$21),IF(AQ$18&gt;=AP$19,$AO$21*$B$2))),0)</f>
        <v>0</v>
      </c>
      <c r="AR61" s="294" t="b">
        <f>IF('Hoja De Calculo'!AS13&gt;='Hoja De Calculo'!AR13,IF(AR$18=100,($AO$21*AR$18*$B$2)-SUM($I61:AQ61),IF(AR$18&gt;AQ$19,((AR$18-AQ$19+1)*$B$2*$AO$21),IF(AR$18&gt;=AQ$19,$AO$21*$B$2))),0)</f>
        <v>0</v>
      </c>
      <c r="AS61" s="294" t="b">
        <f>IF('Hoja De Calculo'!AT13&gt;='Hoja De Calculo'!AS13,IF(AS$18=100,($AO$21*AS$18*$B$2)-SUM($I61:AR61),IF(AS$18&gt;AR$19,((AS$18-AR$19+1)*$B$2*$AO$21),IF(AS$18&gt;=AR$19,$AO$21*$B$2))),0)</f>
        <v>0</v>
      </c>
      <c r="AT61" s="294" t="b">
        <f>IF('Hoja De Calculo'!AU13&gt;='Hoja De Calculo'!AT13,IF(AT$18=100,($AO$21*AT$18*$B$2)-SUM($I61:AS61),IF(AT$18&gt;AS$19,((AT$18-AS$19+1)*$B$2*$AO$21),IF(AT$18&gt;=AS$19,$AO$21*$B$2))),0)</f>
        <v>0</v>
      </c>
      <c r="AU61" s="294" t="b">
        <f>IF('Hoja De Calculo'!AV13&gt;='Hoja De Calculo'!AU13,IF(AU$18=100,($AO$21*AU$18*$B$2)-SUM($I61:AT61),IF(AU$18&gt;AT$19,((AU$18-AT$19+1)*$B$2*$AO$21),IF(AU$18&gt;=AT$19,$AO$21*$B$2))),0)</f>
        <v>0</v>
      </c>
      <c r="AV61" s="294" t="b">
        <f>IF('Hoja De Calculo'!AW13&gt;='Hoja De Calculo'!AV13,IF(AV$18=100,($AO$21*AV$18*$B$2)-SUM($I61:AU61),IF(AV$18&gt;AU$19,((AV$18-AU$19+1)*$B$2*$AO$21),IF(AV$18&gt;=AU$19,$AO$21*$B$2))),0)</f>
        <v>0</v>
      </c>
      <c r="AW61" s="294" t="b">
        <f>IF('Hoja De Calculo'!AX13&gt;='Hoja De Calculo'!AW13,IF(AW$18=100,($AO$21*AW$18*$B$2)-SUM($I61:AV61),IF(AW$18&gt;AV$19,((AW$18-AV$19+1)*$B$2*$AO$21),IF(AW$18&gt;=AV$19,$AO$21*$B$2))),0)</f>
        <v>0</v>
      </c>
      <c r="AX61" s="294" t="b">
        <f>IF('Hoja De Calculo'!AY13&gt;='Hoja De Calculo'!AX13,IF(AX$18=100,($AO$21*AX$18*$B$2)-SUM($I61:AW61),IF(AX$18&gt;AW$19,((AX$18-AW$19+1)*$B$2*$AO$21),IF(AX$18&gt;=AW$19,$AO$21*$B$2))),0)</f>
        <v>0</v>
      </c>
      <c r="AY61" s="294" t="b">
        <f>IF('Hoja De Calculo'!AZ13&gt;='Hoja De Calculo'!AY13,IF(AY$18=100,($AO$21*AY$18*$B$2)-SUM($I61:AX61),IF(AY$18&gt;AX$19,((AY$18-AX$19+1)*$B$2*$AO$21),IF(AY$18&gt;=AX$19,$AO$21*$B$2))),0)</f>
        <v>0</v>
      </c>
      <c r="AZ61" s="294" t="b">
        <f>IF('Hoja De Calculo'!BA13&gt;='Hoja De Calculo'!AZ13,IF(AZ$18=100,($AO$21*AZ$18*$B$2)-SUM($I61:AY61),IF(AZ$18&gt;AY$19,((AZ$18-AY$19+1)*$B$2*$AO$21),IF(AZ$18&gt;=AY$19,$AO$21*$B$2))),0)</f>
        <v>0</v>
      </c>
      <c r="BA61" s="294" t="b">
        <f>IF('Hoja De Calculo'!BB13&gt;='Hoja De Calculo'!BA13,IF(BA$18=100,($AO$21*BA$18*$B$2)-SUM($I61:AZ61),IF(BA$18&gt;AZ$19,((BA$18-AZ$19+1)*$B$2*$AO$21),IF(BA$18&gt;=AZ$19,$AO$21*$B$2))),0)</f>
        <v>0</v>
      </c>
      <c r="BB61" s="294" t="b">
        <f>IF('Hoja De Calculo'!BC13&gt;='Hoja De Calculo'!BB13,IF(BB$18=100,($AO$21*BB$18*$B$2)-SUM($I61:BA61),IF(BB$18&gt;BA$19,((BB$18-BA$19+1)*$B$2*$AO$21),IF(BB$18&gt;=BA$19,$AO$21*$B$2))),0)</f>
        <v>0</v>
      </c>
      <c r="BC61" s="294" t="b">
        <f>IF('Hoja De Calculo'!BD13&gt;='Hoja De Calculo'!BC13,IF(BC$18=100,($AO$21*BC$18*$B$2)-SUM($I61:BB61),IF(BC$18&gt;BB$19,((BC$18-BB$19+1)*$B$2*$AO$21),IF(BC$18&gt;=BB$19,$AO$21*$B$2))),0)</f>
        <v>0</v>
      </c>
      <c r="BD61" s="294" t="b">
        <f>IF('Hoja De Calculo'!BE13&gt;='Hoja De Calculo'!BD13,IF(BD$18=100,($AO$21*BD$18*$B$2)-SUM($I61:BC61),IF(BD$18&gt;BC$19,((BD$18-BC$19+1)*$B$2*$AO$21),IF(BD$18&gt;=BC$19,$AO$21*$B$2))),0)</f>
        <v>0</v>
      </c>
      <c r="BE61" s="294" t="b">
        <f>IF('Hoja De Calculo'!BF13&gt;='Hoja De Calculo'!BE13,IF(BE$18=100,($AO$21*BE$18*$B$2)-SUM($I61:BD61),IF(BE$18&gt;BD$19,((BE$18-BD$19+1)*$B$2*$AO$21),IF(BE$18&gt;=BD$19,$AO$21*$B$2))),0)</f>
        <v>0</v>
      </c>
      <c r="BF61" s="294" t="b">
        <f>IF('Hoja De Calculo'!BG13&gt;='Hoja De Calculo'!BF13,IF(BF$18=100,($AO$21*BF$18*$B$2)-SUM($I61:BE61),IF(BF$18&gt;BE$19,((BF$18-BE$19+1)*$B$2*$AO$21),IF(BF$18&gt;=BE$19,$AO$21*$B$2))),0)</f>
        <v>0</v>
      </c>
      <c r="BG61" s="294" t="b">
        <f>IF('Hoja De Calculo'!BH13&gt;='Hoja De Calculo'!BG13,IF(BG$18=100,($AO$21*BG$18*$B$2)-SUM($I61:BF61),IF(BG$18&gt;BF$19,((BG$18-BF$19+1)*$B$2*$AO$21),IF(BG$18&gt;=BF$19,$AO$21*$B$2))),0)</f>
        <v>0</v>
      </c>
      <c r="BH61" s="294" t="b">
        <f>IF('Hoja De Calculo'!BI13&gt;='Hoja De Calculo'!BH13,IF(BH$18=100,($AO$21*BH$18*$B$2)-SUM($I61:BG61),IF(BH$18&gt;BG$19,((BH$18-BG$19+1)*$B$2*$AO$21),IF(BH$18&gt;=BG$19,$AO$21*$B$2))),0)</f>
        <v>0</v>
      </c>
      <c r="BI61" s="294" t="b">
        <f>IF('Hoja De Calculo'!BJ13&gt;='Hoja De Calculo'!BI13,IF(BI$18=100,($AO$21*BI$18*$B$2)-SUM($I61:BH61),IF(BI$18&gt;BH$19,((BI$18-BH$19+1)*$B$2*$AO$21),IF(BI$18&gt;=BH$19,$AO$21*$B$2))),0)</f>
        <v>0</v>
      </c>
      <c r="BJ61" s="294" t="b">
        <f>IF('Hoja De Calculo'!BK13&gt;='Hoja De Calculo'!BJ13,IF(BJ$18=100,($AO$21*BJ$18*$B$2)-SUM($I61:BI61),IF(BJ$18&gt;BI$19,((BJ$18-BI$19+1)*$B$2*$AO$21),IF(BJ$18&gt;=BI$19,$AO$21*$B$2))),0)</f>
        <v>0</v>
      </c>
      <c r="BK61" s="294" t="b">
        <f>IF('Hoja De Calculo'!BL13&gt;='Hoja De Calculo'!BK13,IF(BK$18=100,($AO$21*BK$18*$B$2)-SUM($I61:BJ61),IF(BK$18&gt;BJ$19,((BK$18-BJ$19+1)*$B$2*$AO$21),IF(BK$18&gt;=BJ$19,$AO$21*$B$2))),0)</f>
        <v>0</v>
      </c>
      <c r="BL61" s="294" t="b">
        <f>IF('Hoja De Calculo'!BM13&gt;='Hoja De Calculo'!BL13,IF(BL$18=100,($AO$21*BL$18*$B$2)-SUM($I61:BK61),IF(BL$18&gt;BK$19,((BL$18-BK$19+1)*$B$2*$AO$21),IF(BL$18&gt;=BK$19,$AO$21*$B$2))),0)</f>
        <v>0</v>
      </c>
      <c r="BM61" s="294" t="b">
        <f>IF('Hoja De Calculo'!BN13&gt;='Hoja De Calculo'!BM13,IF(BM$18=100,($AO$21*BM$18*$B$2)-SUM($I61:BL61),IF(BM$18&gt;BL$19,((BM$18-BL$19+1)*$B$2*$AO$21),IF(BM$18&gt;=BL$19,$AO$21*$B$2))),0)</f>
        <v>0</v>
      </c>
      <c r="BN61" s="294" t="b">
        <f>IF('Hoja De Calculo'!BO13&gt;='Hoja De Calculo'!BN13,IF(BN$18=100,($AO$21*BN$18*$B$2)-SUM($I61:BM61),IF(BN$18&gt;BM$19,((BN$18-BM$19+1)*$B$2*$AO$21),IF(BN$18&gt;=BM$19,$AO$21*$B$2))),0)</f>
        <v>0</v>
      </c>
      <c r="BO61" s="294" t="b">
        <f>IF('Hoja De Calculo'!BP13&gt;='Hoja De Calculo'!BO13,IF(BO$18=100,($AO$21*BO$18*$B$2)-SUM($I61:BN61),IF(BO$18&gt;BN$19,((BO$18-BN$19+1)*$B$2*$AO$21),IF(BO$18&gt;=BN$19,$AO$21*$B$2))),0)</f>
        <v>0</v>
      </c>
      <c r="BP61" s="294" t="b">
        <f>IF('Hoja De Calculo'!BQ13&gt;='Hoja De Calculo'!BP13,IF(BP$18=100,($AO$21*BP$18*$B$2)-SUM($I61:BO61),IF(BP$18&gt;BO$19,((BP$18-BO$19+1)*$B$2*$AO$21),IF(BP$18&gt;=BO$19,$AO$21*$B$2))),0)</f>
        <v>0</v>
      </c>
      <c r="BQ61" s="294" t="b">
        <f>IF('Hoja De Calculo'!BR13&gt;='Hoja De Calculo'!BQ13,IF(BQ$18=100,($AO$21*BQ$18*$B$2)-SUM($I61:BP61),IF(BQ$18&gt;BP$19,((BQ$18-BP$19+1)*$B$2*$AO$21),IF(BQ$18&gt;=BP$19,$AO$21*$B$2))),0)</f>
        <v>0</v>
      </c>
      <c r="BR61" s="294" t="b">
        <f>IF('Hoja De Calculo'!BS13&gt;='Hoja De Calculo'!BR13,IF(BR$18=100,($AO$21*BR$18*$B$2)-SUM($I61:BQ61),IF(BR$18&gt;BQ$19,((BR$18-BQ$19+1)*$B$2*$AO$21),IF(BR$18&gt;=BQ$19,$AO$21*$B$2))),0)</f>
        <v>0</v>
      </c>
      <c r="BS61" s="294" t="b">
        <f>IF('Hoja De Calculo'!BT13&gt;='Hoja De Calculo'!BS13,IF(BS$18=100,($AO$21*BS$18*$B$2)-SUM($I61:BR61),IF(BS$18&gt;BR$19,((BS$18-BR$19+1)*$B$2*$AO$21),IF(BS$18&gt;=BR$19,$AO$21*$B$2))),0)</f>
        <v>0</v>
      </c>
      <c r="BT61" s="294" t="b">
        <f>IF('Hoja De Calculo'!BU13&gt;='Hoja De Calculo'!BT13,IF(BT$18=100,($AO$21*BT$18*$B$2)-SUM($I61:BS61),IF(BT$18&gt;BS$19,((BT$18-BS$19+1)*$B$2*$AO$21),IF(BT$18&gt;=BS$19,$AO$21*$B$2))),0)</f>
        <v>0</v>
      </c>
      <c r="BU61" s="294" t="b">
        <f>IF('Hoja De Calculo'!BV13&gt;='Hoja De Calculo'!BU13,IF(BU$18=100,($AO$21*BU$18*$B$2)-SUM($I61:BT61),IF(BU$18&gt;BT$19,((BU$18-BT$19+1)*$B$2*$AO$21),IF(BU$18&gt;=BT$19,$AO$21*$B$2))),0)</f>
        <v>0</v>
      </c>
      <c r="BV61" s="294" t="b">
        <f>IF('Hoja De Calculo'!BW13&gt;='Hoja De Calculo'!BV13,IF(BV$18=100,($AO$21*BV$18*$B$2)-SUM($I61:BU61),IF(BV$18&gt;BU$19,((BV$18-BU$19+1)*$B$2*$AO$21),IF(BV$18&gt;=BU$19,$AO$21*$B$2))),0)</f>
        <v>0</v>
      </c>
      <c r="BW61" s="294" t="b">
        <f>IF('Hoja De Calculo'!BX13&gt;='Hoja De Calculo'!BW13,IF(BW$18=100,($AO$21*BW$18*$B$2)-SUM($I61:BV61),IF(BW$18&gt;BV$19,((BW$18-BV$19+1)*$B$2*$AO$21),IF(BW$18&gt;=BV$19,$AO$21*$B$2))),0)</f>
        <v>0</v>
      </c>
      <c r="BX61" s="294" t="b">
        <f>IF('Hoja De Calculo'!BY13&gt;='Hoja De Calculo'!BX13,IF(BX$18=100,($AO$21*BX$18*$B$2)-SUM($I61:BW61),IF(BX$18&gt;BW$19,((BX$18-BW$19+1)*$B$2*$AO$21),IF(BX$18&gt;=BW$19,$AO$21*$B$2))),0)</f>
        <v>0</v>
      </c>
      <c r="BY61" s="294" t="b">
        <f>IF('Hoja De Calculo'!BZ13&gt;='Hoja De Calculo'!BY13,IF(BY$18=100,($AO$21*BY$18*$B$2)-SUM($I61:BX61),IF(BY$18&gt;BX$19,((BY$18-BX$19+1)*$B$2*$AO$21),IF(BY$18&gt;=BX$19,$AO$21*$B$2))),0)</f>
        <v>0</v>
      </c>
      <c r="BZ61" s="294" t="b">
        <f>IF('Hoja De Calculo'!CA13&gt;='Hoja De Calculo'!BZ13,IF(BZ$18=100,($AO$21*BZ$18*$B$2)-SUM($I61:BY61),IF(BZ$18&gt;BY$19,((BZ$18-BY$19+1)*$B$2*$AO$21),IF(BZ$18&gt;=BY$19,$AO$21*$B$2))),0)</f>
        <v>0</v>
      </c>
      <c r="CA61" s="294" t="b">
        <f>IF('Hoja De Calculo'!CB13&gt;='Hoja De Calculo'!CA13,IF(CA$18=100,($AO$21*CA$18*$B$2)-SUM($I61:BZ61),IF(CA$18&gt;BZ$19,((CA$18-BZ$19+1)*$B$2*$AO$21),IF(CA$18&gt;=BZ$19,$AO$21*$B$2))),0)</f>
        <v>0</v>
      </c>
      <c r="CB61" s="294" t="b">
        <f>IF('Hoja De Calculo'!CC13&gt;='Hoja De Calculo'!CB13,IF(CB$18=100,($AO$21*CB$18*$B$2)-SUM($I61:CA61),IF(CB$18&gt;CA$19,((CB$18-CA$19+1)*$B$2*$AO$21),IF(CB$18&gt;=CA$19,$AO$21*$B$2))),0)</f>
        <v>0</v>
      </c>
      <c r="CC61" s="294" t="b">
        <f>IF('Hoja De Calculo'!CD13&gt;='Hoja De Calculo'!CC13,IF(CC$18=100,($AO$21*CC$18*$B$2)-SUM($I61:CB61),IF(CC$18&gt;CB$19,((CC$18-CB$19+1)*$B$2*$AO$21),IF(CC$18&gt;=CB$19,$AO$21*$B$2))),0)</f>
        <v>0</v>
      </c>
      <c r="CD61" s="294" t="b">
        <f>IF('Hoja De Calculo'!CE13&gt;='Hoja De Calculo'!CD13,IF(CD$18=100,($AO$21*CD$18*$B$2)-SUM($I61:CC61),IF(CD$18&gt;CC$19,((CD$18-CC$19+1)*$B$2*$AO$21),IF(CD$18&gt;=CC$19,$AO$21*$B$2))),0)</f>
        <v>0</v>
      </c>
      <c r="CE61" s="294" t="b">
        <f>IF('Hoja De Calculo'!CF13&gt;='Hoja De Calculo'!CE13,IF(CE$18=100,($AO$21*CE$18*$B$2)-SUM($I61:CD61),IF(CE$18&gt;CD$19,((CE$18-CD$19+1)*$B$2*$AO$21),IF(CE$18&gt;=CD$19,$AO$21*$B$2))),0)</f>
        <v>0</v>
      </c>
      <c r="CF61" s="294" t="b">
        <f>IF('Hoja De Calculo'!CG13&gt;='Hoja De Calculo'!CF13,IF(CF$18=100,($AO$21*CF$18*$B$2)-SUM($I61:CE61),IF(CF$18&gt;CE$19,((CF$18-CE$19+1)*$B$2*$AO$21),IF(CF$18&gt;=CE$19,$AO$21*$B$2))),0)</f>
        <v>0</v>
      </c>
      <c r="CG61" s="294" t="b">
        <f>IF('Hoja De Calculo'!CH13&gt;='Hoja De Calculo'!CG13,IF(CG$18=100,($AO$21*CG$18*$B$2)-SUM($I61:CF61),IF(CG$18&gt;CF$19,((CG$18-CF$19+1)*$B$2*$AO$21),IF(CG$18&gt;=CF$19,$AO$21*$B$2))),0)</f>
        <v>0</v>
      </c>
      <c r="CH61" s="294" t="b">
        <f>IF('Hoja De Calculo'!CI13&gt;='Hoja De Calculo'!CH13,IF(CH$18=100,($AO$21*CH$18*$B$2)-SUM($I61:CG61),IF(CH$18&gt;CG$19,((CH$18-CG$19+1)*$B$2*$AO$21),IF(CH$18&gt;=CG$19,$AO$21*$B$2))),0)</f>
        <v>0</v>
      </c>
      <c r="CI61" s="294" t="b">
        <f>IF('Hoja De Calculo'!CJ13&gt;='Hoja De Calculo'!CI13,IF(CI$18=100,($AO$21*CI$18*$B$2)-SUM($I61:CH61),IF(CI$18&gt;CH$19,((CI$18-CH$19+1)*$B$2*$AO$21),IF(CI$18&gt;=CH$19,$AO$21*$B$2))),0)</f>
        <v>0</v>
      </c>
      <c r="CJ61" s="294" t="b">
        <f>IF('Hoja De Calculo'!CK13&gt;='Hoja De Calculo'!CJ13,IF(CJ$18=100,($AO$21*CJ$18*$B$2)-SUM($I61:CI61),IF(CJ$18&gt;CI$19,((CJ$18-CI$19+1)*$B$2*$AO$21),IF(CJ$18&gt;=CI$19,$AO$21*$B$2))),0)</f>
        <v>0</v>
      </c>
      <c r="CK61" s="294" t="b">
        <f>IF('Hoja De Calculo'!CL13&gt;='Hoja De Calculo'!CK13,IF(CK$18=100,($AO$21*CK$18*$B$2)-SUM($I61:CJ61),IF(CK$18&gt;CJ$19,((CK$18-CJ$19+1)*$B$2*$AO$21),IF(CK$18&gt;=CJ$19,$AO$21*$B$2))),0)</f>
        <v>0</v>
      </c>
      <c r="CL61" s="294" t="b">
        <f>IF('Hoja De Calculo'!CM13&gt;='Hoja De Calculo'!CL13,IF(CL$18=100,($AO$21*CL$18*$B$2)-SUM($I61:CK61),IF(CL$18&gt;CK$19,((CL$18-CK$19+1)*$B$2*$AO$21),IF(CL$18&gt;=CK$19,$AO$21*$B$2))),0)</f>
        <v>0</v>
      </c>
      <c r="CM61" s="294" t="b">
        <f>IF('Hoja De Calculo'!CN13&gt;='Hoja De Calculo'!CM13,IF(CM$18=100,($AO$21*CM$18*$B$2)-SUM($I61:CL61),IF(CM$18&gt;CL$19,((CM$18-CL$19+1)*$B$2*$AO$21),IF(CM$18&gt;=CL$19,$AO$21*$B$2))),0)</f>
        <v>0</v>
      </c>
      <c r="CN61" s="294" t="b">
        <f>IF('Hoja De Calculo'!CO13&gt;='Hoja De Calculo'!CN13,IF(CN$18=100,($AO$21*CN$18*$B$2)-SUM($I61:CM61),IF(CN$18&gt;CM$19,((CN$18-CM$19+1)*$B$2*$AO$21),IF(CN$18&gt;=CM$19,$AO$21*$B$2))),0)</f>
        <v>0</v>
      </c>
      <c r="CO61" s="294" t="b">
        <f>IF('Hoja De Calculo'!CP13&gt;='Hoja De Calculo'!CO13,IF(CO$18=100,($AO$21*CO$18*$B$2)-SUM($I61:CN61),IF(CO$18&gt;CN$19,((CO$18-CN$19+1)*$B$2*$AO$21),IF(CO$18&gt;=CN$19,$AO$21*$B$2))),0)</f>
        <v>0</v>
      </c>
      <c r="CP61" s="294" t="b">
        <f>IF('Hoja De Calculo'!CQ13&gt;='Hoja De Calculo'!CP13,IF(CP$18=100,($AO$21*CP$18*$B$2)-SUM($I61:CO61),IF(CP$18&gt;CO$19,((CP$18-CO$19+1)*$B$2*$AO$21),IF(CP$18&gt;=CO$19,$AO$21*$B$2))),0)</f>
        <v>0</v>
      </c>
      <c r="CQ61" s="294" t="b">
        <f>IF('Hoja De Calculo'!CR13&gt;='Hoja De Calculo'!CQ13,IF(CQ$18=100,($AO$21*CQ$18*$B$2)-SUM($I61:CP61),IF(CQ$18&gt;CP$19,((CQ$18-CP$19+1)*$B$2*$AO$21),IF(CQ$18&gt;=CP$19,$AO$21*$B$2))),0)</f>
        <v>0</v>
      </c>
      <c r="CR61" s="294" t="b">
        <f>IF('Hoja De Calculo'!CS13&gt;='Hoja De Calculo'!CR13,IF(CR$18=100,($AO$21*CR$18*$B$2)-SUM($I61:CQ61),IF(CR$18&gt;CQ$19,((CR$18-CQ$19+1)*$B$2*$AO$21),IF(CR$18&gt;=CQ$19,$AO$21*$B$2))),0)</f>
        <v>0</v>
      </c>
      <c r="CS61" s="294" t="b">
        <f>IF('Hoja De Calculo'!CT13&gt;='Hoja De Calculo'!CS13,IF(CS$18=100,($AO$21*CS$18*$B$2)-SUM($I61:CR61),IF(CS$18&gt;CR$19,((CS$18-CR$19+1)*$B$2*$AO$21),IF(CS$18&gt;=CR$19,$AO$21*$B$2))),0)</f>
        <v>0</v>
      </c>
      <c r="CT61" s="294" t="b">
        <f>IF('Hoja De Calculo'!CU13&gt;='Hoja De Calculo'!CT13,IF(CT$18=100,($AO$21*CT$18*$B$2)-SUM($I61:CS61),IF(CT$18&gt;CS$19,((CT$18-CS$19+1)*$B$2*$AO$21),IF(CT$18&gt;=CS$19,$AO$21*$B$2))),0)</f>
        <v>0</v>
      </c>
      <c r="CU61" s="294" t="b">
        <f>IF('Hoja De Calculo'!CV13&gt;='Hoja De Calculo'!CU13,IF(CU$18=100,($AO$21*CU$18*$B$2)-SUM($I61:CT61),IF(CU$18&gt;CT$19,((CU$18-CT$19+1)*$B$2*$AO$21),IF(CU$18&gt;=CT$19,$AO$21*$B$2))),0)</f>
        <v>0</v>
      </c>
      <c r="CV61" s="294" t="b">
        <f>IF('Hoja De Calculo'!CW13&gt;='Hoja De Calculo'!CV13,IF(CV$18=100,($AO$21*CV$18*$B$2)-SUM($I61:CU61),IF(CV$18&gt;CU$19,((CV$18-CU$19+1)*$B$2*$AO$21),IF(CV$18&gt;=CU$19,$AO$21*$B$2))),0)</f>
        <v>0</v>
      </c>
      <c r="CW61" s="294" t="b">
        <f>IF('Hoja De Calculo'!CX13&gt;='Hoja De Calculo'!CW13,IF(CW$18=100,($AO$21*CW$18*$B$2)-SUM($I61:CV61),IF(CW$18&gt;CV$19,((CW$18-CV$19+1)*$B$2*$AO$21),IF(CW$18&gt;=CV$19,$AO$21*$B$2))),0)</f>
        <v>0</v>
      </c>
    </row>
    <row r="62" spans="1:101" x14ac:dyDescent="0.3">
      <c r="A62" t="s">
        <v>199</v>
      </c>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81">
        <f>(AP$21*$B$2*(AP$19+(IF(AP$19=100,0,1))))</f>
        <v>0</v>
      </c>
      <c r="AQ62" s="294" t="b">
        <f>IF('Hoja De Calculo'!AR13&gt;='Hoja De Calculo'!AQ13,IF(AQ$18=100,($AP$21*AQ$18*$B$2)-SUM($I62:AP62),IF(AQ$18&gt;AP$19,((AQ$18-AP$19+1)*$B$2*$AP$21),IF(AQ$18&gt;=AP$19,$AP$21*$B$2))),0)</f>
        <v>0</v>
      </c>
      <c r="AR62" s="294" t="b">
        <f>IF('Hoja De Calculo'!AS13&gt;='Hoja De Calculo'!AR13,IF(AR$18=100,($AP$21*AR$18*$B$2)-SUM($I62:AQ62),IF(AR$18&gt;AQ$19,((AR$18-AQ$19+1)*$B$2*$AP$21),IF(AR$18&gt;=AQ$19,$AP$21*$B$2))),0)</f>
        <v>0</v>
      </c>
      <c r="AS62" s="294" t="b">
        <f>IF('Hoja De Calculo'!AT13&gt;='Hoja De Calculo'!AS13,IF(AS$18=100,($AP$21*AS$18*$B$2)-SUM($I62:AR62),IF(AS$18&gt;AR$19,((AS$18-AR$19+1)*$B$2*$AP$21),IF(AS$18&gt;=AR$19,$AP$21*$B$2))),0)</f>
        <v>0</v>
      </c>
      <c r="AT62" s="294" t="b">
        <f>IF('Hoja De Calculo'!AU13&gt;='Hoja De Calculo'!AT13,IF(AT$18=100,($AP$21*AT$18*$B$2)-SUM($I62:AS62),IF(AT$18&gt;AS$19,((AT$18-AS$19+1)*$B$2*$AP$21),IF(AT$18&gt;=AS$19,$AP$21*$B$2))),0)</f>
        <v>0</v>
      </c>
      <c r="AU62" s="294" t="b">
        <f>IF('Hoja De Calculo'!AV13&gt;='Hoja De Calculo'!AU13,IF(AU$18=100,($AP$21*AU$18*$B$2)-SUM($I62:AT62),IF(AU$18&gt;AT$19,((AU$18-AT$19+1)*$B$2*$AP$21),IF(AU$18&gt;=AT$19,$AP$21*$B$2))),0)</f>
        <v>0</v>
      </c>
      <c r="AV62" s="294" t="b">
        <f>IF('Hoja De Calculo'!AW13&gt;='Hoja De Calculo'!AV13,IF(AV$18=100,($AP$21*AV$18*$B$2)-SUM($I62:AU62),IF(AV$18&gt;AU$19,((AV$18-AU$19+1)*$B$2*$AP$21),IF(AV$18&gt;=AU$19,$AP$21*$B$2))),0)</f>
        <v>0</v>
      </c>
      <c r="AW62" s="294" t="b">
        <f>IF('Hoja De Calculo'!AX13&gt;='Hoja De Calculo'!AW13,IF(AW$18=100,($AP$21*AW$18*$B$2)-SUM($I62:AV62),IF(AW$18&gt;AV$19,((AW$18-AV$19+1)*$B$2*$AP$21),IF(AW$18&gt;=AV$19,$AP$21*$B$2))),0)</f>
        <v>0</v>
      </c>
      <c r="AX62" s="294" t="b">
        <f>IF('Hoja De Calculo'!AY13&gt;='Hoja De Calculo'!AX13,IF(AX$18=100,($AP$21*AX$18*$B$2)-SUM($I62:AW62),IF(AX$18&gt;AW$19,((AX$18-AW$19+1)*$B$2*$AP$21),IF(AX$18&gt;=AW$19,$AP$21*$B$2))),0)</f>
        <v>0</v>
      </c>
      <c r="AY62" s="294" t="b">
        <f>IF('Hoja De Calculo'!AZ13&gt;='Hoja De Calculo'!AY13,IF(AY$18=100,($AP$21*AY$18*$B$2)-SUM($I62:AX62),IF(AY$18&gt;AX$19,((AY$18-AX$19+1)*$B$2*$AP$21),IF(AY$18&gt;=AX$19,$AP$21*$B$2))),0)</f>
        <v>0</v>
      </c>
      <c r="AZ62" s="294" t="b">
        <f>IF('Hoja De Calculo'!BA13&gt;='Hoja De Calculo'!AZ13,IF(AZ$18=100,($AP$21*AZ$18*$B$2)-SUM($I62:AY62),IF(AZ$18&gt;AY$19,((AZ$18-AY$19+1)*$B$2*$AP$21),IF(AZ$18&gt;=AY$19,$AP$21*$B$2))),0)</f>
        <v>0</v>
      </c>
      <c r="BA62" s="294" t="b">
        <f>IF('Hoja De Calculo'!BB13&gt;='Hoja De Calculo'!BA13,IF(BA$18=100,($AP$21*BA$18*$B$2)-SUM($I62:AZ62),IF(BA$18&gt;AZ$19,((BA$18-AZ$19+1)*$B$2*$AP$21),IF(BA$18&gt;=AZ$19,$AP$21*$B$2))),0)</f>
        <v>0</v>
      </c>
      <c r="BB62" s="294" t="b">
        <f>IF('Hoja De Calculo'!BC13&gt;='Hoja De Calculo'!BB13,IF(BB$18=100,($AP$21*BB$18*$B$2)-SUM($I62:BA62),IF(BB$18&gt;BA$19,((BB$18-BA$19+1)*$B$2*$AP$21),IF(BB$18&gt;=BA$19,$AP$21*$B$2))),0)</f>
        <v>0</v>
      </c>
      <c r="BC62" s="294" t="b">
        <f>IF('Hoja De Calculo'!BD13&gt;='Hoja De Calculo'!BC13,IF(BC$18=100,($AP$21*BC$18*$B$2)-SUM($I62:BB62),IF(BC$18&gt;BB$19,((BC$18-BB$19+1)*$B$2*$AP$21),IF(BC$18&gt;=BB$19,$AP$21*$B$2))),0)</f>
        <v>0</v>
      </c>
      <c r="BD62" s="294" t="b">
        <f>IF('Hoja De Calculo'!BE13&gt;='Hoja De Calculo'!BD13,IF(BD$18=100,($AP$21*BD$18*$B$2)-SUM($I62:BC62),IF(BD$18&gt;BC$19,((BD$18-BC$19+1)*$B$2*$AP$21),IF(BD$18&gt;=BC$19,$AP$21*$B$2))),0)</f>
        <v>0</v>
      </c>
      <c r="BE62" s="294" t="b">
        <f>IF('Hoja De Calculo'!BF13&gt;='Hoja De Calculo'!BE13,IF(BE$18=100,($AP$21*BE$18*$B$2)-SUM($I62:BD62),IF(BE$18&gt;BD$19,((BE$18-BD$19+1)*$B$2*$AP$21),IF(BE$18&gt;=BD$19,$AP$21*$B$2))),0)</f>
        <v>0</v>
      </c>
      <c r="BF62" s="294" t="b">
        <f>IF('Hoja De Calculo'!BG13&gt;='Hoja De Calculo'!BF13,IF(BF$18=100,($AP$21*BF$18*$B$2)-SUM($I62:BE62),IF(BF$18&gt;BE$19,((BF$18-BE$19+1)*$B$2*$AP$21),IF(BF$18&gt;=BE$19,$AP$21*$B$2))),0)</f>
        <v>0</v>
      </c>
      <c r="BG62" s="294" t="b">
        <f>IF('Hoja De Calculo'!BH13&gt;='Hoja De Calculo'!BG13,IF(BG$18=100,($AP$21*BG$18*$B$2)-SUM($I62:BF62),IF(BG$18&gt;BF$19,((BG$18-BF$19+1)*$B$2*$AP$21),IF(BG$18&gt;=BF$19,$AP$21*$B$2))),0)</f>
        <v>0</v>
      </c>
      <c r="BH62" s="294" t="b">
        <f>IF('Hoja De Calculo'!BI13&gt;='Hoja De Calculo'!BH13,IF(BH$18=100,($AP$21*BH$18*$B$2)-SUM($I62:BG62),IF(BH$18&gt;BG$19,((BH$18-BG$19+1)*$B$2*$AP$21),IF(BH$18&gt;=BG$19,$AP$21*$B$2))),0)</f>
        <v>0</v>
      </c>
      <c r="BI62" s="294" t="b">
        <f>IF('Hoja De Calculo'!BJ13&gt;='Hoja De Calculo'!BI13,IF(BI$18=100,($AP$21*BI$18*$B$2)-SUM($I62:BH62),IF(BI$18&gt;BH$19,((BI$18-BH$19+1)*$B$2*$AP$21),IF(BI$18&gt;=BH$19,$AP$21*$B$2))),0)</f>
        <v>0</v>
      </c>
      <c r="BJ62" s="294" t="b">
        <f>IF('Hoja De Calculo'!BK13&gt;='Hoja De Calculo'!BJ13,IF(BJ$18=100,($AP$21*BJ$18*$B$2)-SUM($I62:BI62),IF(BJ$18&gt;BI$19,((BJ$18-BI$19+1)*$B$2*$AP$21),IF(BJ$18&gt;=BI$19,$AP$21*$B$2))),0)</f>
        <v>0</v>
      </c>
      <c r="BK62" s="294" t="b">
        <f>IF('Hoja De Calculo'!BL13&gt;='Hoja De Calculo'!BK13,IF(BK$18=100,($AP$21*BK$18*$B$2)-SUM($I62:BJ62),IF(BK$18&gt;BJ$19,((BK$18-BJ$19+1)*$B$2*$AP$21),IF(BK$18&gt;=BJ$19,$AP$21*$B$2))),0)</f>
        <v>0</v>
      </c>
      <c r="BL62" s="294" t="b">
        <f>IF('Hoja De Calculo'!BM13&gt;='Hoja De Calculo'!BL13,IF(BL$18=100,($AP$21*BL$18*$B$2)-SUM($I62:BK62),IF(BL$18&gt;BK$19,((BL$18-BK$19+1)*$B$2*$AP$21),IF(BL$18&gt;=BK$19,$AP$21*$B$2))),0)</f>
        <v>0</v>
      </c>
      <c r="BM62" s="294" t="b">
        <f>IF('Hoja De Calculo'!BN13&gt;='Hoja De Calculo'!BM13,IF(BM$18=100,($AP$21*BM$18*$B$2)-SUM($I62:BL62),IF(BM$18&gt;BL$19,((BM$18-BL$19+1)*$B$2*$AP$21),IF(BM$18&gt;=BL$19,$AP$21*$B$2))),0)</f>
        <v>0</v>
      </c>
      <c r="BN62" s="294" t="b">
        <f>IF('Hoja De Calculo'!BO13&gt;='Hoja De Calculo'!BN13,IF(BN$18=100,($AP$21*BN$18*$B$2)-SUM($I62:BM62),IF(BN$18&gt;BM$19,((BN$18-BM$19+1)*$B$2*$AP$21),IF(BN$18&gt;=BM$19,$AP$21*$B$2))),0)</f>
        <v>0</v>
      </c>
      <c r="BO62" s="294" t="b">
        <f>IF('Hoja De Calculo'!BP13&gt;='Hoja De Calculo'!BO13,IF(BO$18=100,($AP$21*BO$18*$B$2)-SUM($I62:BN62),IF(BO$18&gt;BN$19,((BO$18-BN$19+1)*$B$2*$AP$21),IF(BO$18&gt;=BN$19,$AP$21*$B$2))),0)</f>
        <v>0</v>
      </c>
      <c r="BP62" s="294" t="b">
        <f>IF('Hoja De Calculo'!BQ13&gt;='Hoja De Calculo'!BP13,IF(BP$18=100,($AP$21*BP$18*$B$2)-SUM($I62:BO62),IF(BP$18&gt;BO$19,((BP$18-BO$19+1)*$B$2*$AP$21),IF(BP$18&gt;=BO$19,$AP$21*$B$2))),0)</f>
        <v>0</v>
      </c>
      <c r="BQ62" s="294" t="b">
        <f>IF('Hoja De Calculo'!BR13&gt;='Hoja De Calculo'!BQ13,IF(BQ$18=100,($AP$21*BQ$18*$B$2)-SUM($I62:BP62),IF(BQ$18&gt;BP$19,((BQ$18-BP$19+1)*$B$2*$AP$21),IF(BQ$18&gt;=BP$19,$AP$21*$B$2))),0)</f>
        <v>0</v>
      </c>
      <c r="BR62" s="294" t="b">
        <f>IF('Hoja De Calculo'!BS13&gt;='Hoja De Calculo'!BR13,IF(BR$18=100,($AP$21*BR$18*$B$2)-SUM($I62:BQ62),IF(BR$18&gt;BQ$19,((BR$18-BQ$19+1)*$B$2*$AP$21),IF(BR$18&gt;=BQ$19,$AP$21*$B$2))),0)</f>
        <v>0</v>
      </c>
      <c r="BS62" s="294" t="b">
        <f>IF('Hoja De Calculo'!BT13&gt;='Hoja De Calculo'!BS13,IF(BS$18=100,($AP$21*BS$18*$B$2)-SUM($I62:BR62),IF(BS$18&gt;BR$19,((BS$18-BR$19+1)*$B$2*$AP$21),IF(BS$18&gt;=BR$19,$AP$21*$B$2))),0)</f>
        <v>0</v>
      </c>
      <c r="BT62" s="294" t="b">
        <f>IF('Hoja De Calculo'!BU13&gt;='Hoja De Calculo'!BT13,IF(BT$18=100,($AP$21*BT$18*$B$2)-SUM($I62:BS62),IF(BT$18&gt;BS$19,((BT$18-BS$19+1)*$B$2*$AP$21),IF(BT$18&gt;=BS$19,$AP$21*$B$2))),0)</f>
        <v>0</v>
      </c>
      <c r="BU62" s="294" t="b">
        <f>IF('Hoja De Calculo'!BV13&gt;='Hoja De Calculo'!BU13,IF(BU$18=100,($AP$21*BU$18*$B$2)-SUM($I62:BT62),IF(BU$18&gt;BT$19,((BU$18-BT$19+1)*$B$2*$AP$21),IF(BU$18&gt;=BT$19,$AP$21*$B$2))),0)</f>
        <v>0</v>
      </c>
      <c r="BV62" s="294" t="b">
        <f>IF('Hoja De Calculo'!BW13&gt;='Hoja De Calculo'!BV13,IF(BV$18=100,($AP$21*BV$18*$B$2)-SUM($I62:BU62),IF(BV$18&gt;BU$19,((BV$18-BU$19+1)*$B$2*$AP$21),IF(BV$18&gt;=BU$19,$AP$21*$B$2))),0)</f>
        <v>0</v>
      </c>
      <c r="BW62" s="294" t="b">
        <f>IF('Hoja De Calculo'!BX13&gt;='Hoja De Calculo'!BW13,IF(BW$18=100,($AP$21*BW$18*$B$2)-SUM($I62:BV62),IF(BW$18&gt;BV$19,((BW$18-BV$19+1)*$B$2*$AP$21),IF(BW$18&gt;=BV$19,$AP$21*$B$2))),0)</f>
        <v>0</v>
      </c>
      <c r="BX62" s="294" t="b">
        <f>IF('Hoja De Calculo'!BY13&gt;='Hoja De Calculo'!BX13,IF(BX$18=100,($AP$21*BX$18*$B$2)-SUM($I62:BW62),IF(BX$18&gt;BW$19,((BX$18-BW$19+1)*$B$2*$AP$21),IF(BX$18&gt;=BW$19,$AP$21*$B$2))),0)</f>
        <v>0</v>
      </c>
      <c r="BY62" s="294" t="b">
        <f>IF('Hoja De Calculo'!BZ13&gt;='Hoja De Calculo'!BY13,IF(BY$18=100,($AP$21*BY$18*$B$2)-SUM($I62:BX62),IF(BY$18&gt;BX$19,((BY$18-BX$19+1)*$B$2*$AP$21),IF(BY$18&gt;=BX$19,$AP$21*$B$2))),0)</f>
        <v>0</v>
      </c>
      <c r="BZ62" s="294" t="b">
        <f>IF('Hoja De Calculo'!CA13&gt;='Hoja De Calculo'!BZ13,IF(BZ$18=100,($AP$21*BZ$18*$B$2)-SUM($I62:BY62),IF(BZ$18&gt;BY$19,((BZ$18-BY$19+1)*$B$2*$AP$21),IF(BZ$18&gt;=BY$19,$AP$21*$B$2))),0)</f>
        <v>0</v>
      </c>
      <c r="CA62" s="294" t="b">
        <f>IF('Hoja De Calculo'!CB13&gt;='Hoja De Calculo'!CA13,IF(CA$18=100,($AP$21*CA$18*$B$2)-SUM($I62:BZ62),IF(CA$18&gt;BZ$19,((CA$18-BZ$19+1)*$B$2*$AP$21),IF(CA$18&gt;=BZ$19,$AP$21*$B$2))),0)</f>
        <v>0</v>
      </c>
      <c r="CB62" s="294" t="b">
        <f>IF('Hoja De Calculo'!CC13&gt;='Hoja De Calculo'!CB13,IF(CB$18=100,($AP$21*CB$18*$B$2)-SUM($I62:CA62),IF(CB$18&gt;CA$19,((CB$18-CA$19+1)*$B$2*$AP$21),IF(CB$18&gt;=CA$19,$AP$21*$B$2))),0)</f>
        <v>0</v>
      </c>
      <c r="CC62" s="294" t="b">
        <f>IF('Hoja De Calculo'!CD13&gt;='Hoja De Calculo'!CC13,IF(CC$18=100,($AP$21*CC$18*$B$2)-SUM($I62:CB62),IF(CC$18&gt;CB$19,((CC$18-CB$19+1)*$B$2*$AP$21),IF(CC$18&gt;=CB$19,$AP$21*$B$2))),0)</f>
        <v>0</v>
      </c>
      <c r="CD62" s="294" t="b">
        <f>IF('Hoja De Calculo'!CE13&gt;='Hoja De Calculo'!CD13,IF(CD$18=100,($AP$21*CD$18*$B$2)-SUM($I62:CC62),IF(CD$18&gt;CC$19,((CD$18-CC$19+1)*$B$2*$AP$21),IF(CD$18&gt;=CC$19,$AP$21*$B$2))),0)</f>
        <v>0</v>
      </c>
      <c r="CE62" s="294" t="b">
        <f>IF('Hoja De Calculo'!CF13&gt;='Hoja De Calculo'!CE13,IF(CE$18=100,($AP$21*CE$18*$B$2)-SUM($I62:CD62),IF(CE$18&gt;CD$19,((CE$18-CD$19+1)*$B$2*$AP$21),IF(CE$18&gt;=CD$19,$AP$21*$B$2))),0)</f>
        <v>0</v>
      </c>
      <c r="CF62" s="294" t="b">
        <f>IF('Hoja De Calculo'!CG13&gt;='Hoja De Calculo'!CF13,IF(CF$18=100,($AP$21*CF$18*$B$2)-SUM($I62:CE62),IF(CF$18&gt;CE$19,((CF$18-CE$19+1)*$B$2*$AP$21),IF(CF$18&gt;=CE$19,$AP$21*$B$2))),0)</f>
        <v>0</v>
      </c>
      <c r="CG62" s="294" t="b">
        <f>IF('Hoja De Calculo'!CH13&gt;='Hoja De Calculo'!CG13,IF(CG$18=100,($AP$21*CG$18*$B$2)-SUM($I62:CF62),IF(CG$18&gt;CF$19,((CG$18-CF$19+1)*$B$2*$AP$21),IF(CG$18&gt;=CF$19,$AP$21*$B$2))),0)</f>
        <v>0</v>
      </c>
      <c r="CH62" s="294" t="b">
        <f>IF('Hoja De Calculo'!CI13&gt;='Hoja De Calculo'!CH13,IF(CH$18=100,($AP$21*CH$18*$B$2)-SUM($I62:CG62),IF(CH$18&gt;CG$19,((CH$18-CG$19+1)*$B$2*$AP$21),IF(CH$18&gt;=CG$19,$AP$21*$B$2))),0)</f>
        <v>0</v>
      </c>
      <c r="CI62" s="294" t="b">
        <f>IF('Hoja De Calculo'!CJ13&gt;='Hoja De Calculo'!CI13,IF(CI$18=100,($AP$21*CI$18*$B$2)-SUM($I62:CH62),IF(CI$18&gt;CH$19,((CI$18-CH$19+1)*$B$2*$AP$21),IF(CI$18&gt;=CH$19,$AP$21*$B$2))),0)</f>
        <v>0</v>
      </c>
      <c r="CJ62" s="294" t="b">
        <f>IF('Hoja De Calculo'!CK13&gt;='Hoja De Calculo'!CJ13,IF(CJ$18=100,($AP$21*CJ$18*$B$2)-SUM($I62:CI62),IF(CJ$18&gt;CI$19,((CJ$18-CI$19+1)*$B$2*$AP$21),IF(CJ$18&gt;=CI$19,$AP$21*$B$2))),0)</f>
        <v>0</v>
      </c>
      <c r="CK62" s="294" t="b">
        <f>IF('Hoja De Calculo'!CL13&gt;='Hoja De Calculo'!CK13,IF(CK$18=100,($AP$21*CK$18*$B$2)-SUM($I62:CJ62),IF(CK$18&gt;CJ$19,((CK$18-CJ$19+1)*$B$2*$AP$21),IF(CK$18&gt;=CJ$19,$AP$21*$B$2))),0)</f>
        <v>0</v>
      </c>
      <c r="CL62" s="294" t="b">
        <f>IF('Hoja De Calculo'!CM13&gt;='Hoja De Calculo'!CL13,IF(CL$18=100,($AP$21*CL$18*$B$2)-SUM($I62:CK62),IF(CL$18&gt;CK$19,((CL$18-CK$19+1)*$B$2*$AP$21),IF(CL$18&gt;=CK$19,$AP$21*$B$2))),0)</f>
        <v>0</v>
      </c>
      <c r="CM62" s="294" t="b">
        <f>IF('Hoja De Calculo'!CN13&gt;='Hoja De Calculo'!CM13,IF(CM$18=100,($AP$21*CM$18*$B$2)-SUM($I62:CL62),IF(CM$18&gt;CL$19,((CM$18-CL$19+1)*$B$2*$AP$21),IF(CM$18&gt;=CL$19,$AP$21*$B$2))),0)</f>
        <v>0</v>
      </c>
      <c r="CN62" s="294" t="b">
        <f>IF('Hoja De Calculo'!CO13&gt;='Hoja De Calculo'!CN13,IF(CN$18=100,($AP$21*CN$18*$B$2)-SUM($I62:CM62),IF(CN$18&gt;CM$19,((CN$18-CM$19+1)*$B$2*$AP$21),IF(CN$18&gt;=CM$19,$AP$21*$B$2))),0)</f>
        <v>0</v>
      </c>
      <c r="CO62" s="294" t="b">
        <f>IF('Hoja De Calculo'!CP13&gt;='Hoja De Calculo'!CO13,IF(CO$18=100,($AP$21*CO$18*$B$2)-SUM($I62:CN62),IF(CO$18&gt;CN$19,((CO$18-CN$19+1)*$B$2*$AP$21),IF(CO$18&gt;=CN$19,$AP$21*$B$2))),0)</f>
        <v>0</v>
      </c>
      <c r="CP62" s="294" t="b">
        <f>IF('Hoja De Calculo'!CQ13&gt;='Hoja De Calculo'!CP13,IF(CP$18=100,($AP$21*CP$18*$B$2)-SUM($I62:CO62),IF(CP$18&gt;CO$19,((CP$18-CO$19+1)*$B$2*$AP$21),IF(CP$18&gt;=CO$19,$AP$21*$B$2))),0)</f>
        <v>0</v>
      </c>
      <c r="CQ62" s="294" t="b">
        <f>IF('Hoja De Calculo'!CR13&gt;='Hoja De Calculo'!CQ13,IF(CQ$18=100,($AP$21*CQ$18*$B$2)-SUM($I62:CP62),IF(CQ$18&gt;CP$19,((CQ$18-CP$19+1)*$B$2*$AP$21),IF(CQ$18&gt;=CP$19,$AP$21*$B$2))),0)</f>
        <v>0</v>
      </c>
      <c r="CR62" s="294" t="b">
        <f>IF('Hoja De Calculo'!CS13&gt;='Hoja De Calculo'!CR13,IF(CR$18=100,($AP$21*CR$18*$B$2)-SUM($I62:CQ62),IF(CR$18&gt;CQ$19,((CR$18-CQ$19+1)*$B$2*$AP$21),IF(CR$18&gt;=CQ$19,$AP$21*$B$2))),0)</f>
        <v>0</v>
      </c>
      <c r="CS62" s="294" t="b">
        <f>IF('Hoja De Calculo'!CT13&gt;='Hoja De Calculo'!CS13,IF(CS$18=100,($AP$21*CS$18*$B$2)-SUM($I62:CR62),IF(CS$18&gt;CR$19,((CS$18-CR$19+1)*$B$2*$AP$21),IF(CS$18&gt;=CR$19,$AP$21*$B$2))),0)</f>
        <v>0</v>
      </c>
      <c r="CT62" s="294" t="b">
        <f>IF('Hoja De Calculo'!CU13&gt;='Hoja De Calculo'!CT13,IF(CT$18=100,($AP$21*CT$18*$B$2)-SUM($I62:CS62),IF(CT$18&gt;CS$19,((CT$18-CS$19+1)*$B$2*$AP$21),IF(CT$18&gt;=CS$19,$AP$21*$B$2))),0)</f>
        <v>0</v>
      </c>
      <c r="CU62" s="294" t="b">
        <f>IF('Hoja De Calculo'!CV13&gt;='Hoja De Calculo'!CU13,IF(CU$18=100,($AP$21*CU$18*$B$2)-SUM($I62:CT62),IF(CU$18&gt;CT$19,((CU$18-CT$19+1)*$B$2*$AP$21),IF(CU$18&gt;=CT$19,$AP$21*$B$2))),0)</f>
        <v>0</v>
      </c>
      <c r="CV62" s="294" t="b">
        <f>IF('Hoja De Calculo'!CW13&gt;='Hoja De Calculo'!CV13,IF(CV$18=100,($AP$21*CV$18*$B$2)-SUM($I62:CU62),IF(CV$18&gt;CU$19,((CV$18-CU$19+1)*$B$2*$AP$21),IF(CV$18&gt;=CU$19,$AP$21*$B$2))),0)</f>
        <v>0</v>
      </c>
      <c r="CW62" s="294" t="b">
        <f>IF('Hoja De Calculo'!CX13&gt;='Hoja De Calculo'!CW13,IF(CW$18=100,($AP$21*CW$18*$B$2)-SUM($I62:CV62),IF(CW$18&gt;CV$19,((CW$18-CV$19+1)*$B$2*$AP$21),IF(CW$18&gt;=CV$19,$AP$21*$B$2))),0)</f>
        <v>0</v>
      </c>
    </row>
    <row r="63" spans="1:101" x14ac:dyDescent="0.3">
      <c r="A63" t="s">
        <v>200</v>
      </c>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81">
        <f>(AQ$21*$B$2*(AQ$19+(IF(AQ$19=100,0,1))))</f>
        <v>0</v>
      </c>
      <c r="AR63" s="294" t="b">
        <f>IF('Hoja De Calculo'!AS13&gt;='Hoja De Calculo'!AR13,IF(AR$18=100,($AQ$21*AR$18*$B$2)-SUM($I63:AQ63),IF(AR$18&gt;AQ$19,((AR$18-AQ$19+1)*$B$2*$AQ$21),IF(AR$18&gt;=AQ$19,$AQ$21*$B$2))),0)</f>
        <v>0</v>
      </c>
      <c r="AS63" s="294" t="b">
        <f>IF('Hoja De Calculo'!AT13&gt;='Hoja De Calculo'!AS13,IF(AS$18=100,($AQ$21*AS$18*$B$2)-SUM($I63:AR63),IF(AS$18&gt;AR$19,((AS$18-AR$19+1)*$B$2*$AQ$21),IF(AS$18&gt;=AR$19,$AQ$21*$B$2))),0)</f>
        <v>0</v>
      </c>
      <c r="AT63" s="294" t="b">
        <f>IF('Hoja De Calculo'!AU13&gt;='Hoja De Calculo'!AT13,IF(AT$18=100,($AQ$21*AT$18*$B$2)-SUM($I63:AS63),IF(AT$18&gt;AS$19,((AT$18-AS$19+1)*$B$2*$AQ$21),IF(AT$18&gt;=AS$19,$AQ$21*$B$2))),0)</f>
        <v>0</v>
      </c>
      <c r="AU63" s="294" t="b">
        <f>IF('Hoja De Calculo'!AV13&gt;='Hoja De Calculo'!AU13,IF(AU$18=100,($AQ$21*AU$18*$B$2)-SUM($I63:AT63),IF(AU$18&gt;AT$19,((AU$18-AT$19+1)*$B$2*$AQ$21),IF(AU$18&gt;=AT$19,$AQ$21*$B$2))),0)</f>
        <v>0</v>
      </c>
      <c r="AV63" s="294" t="b">
        <f>IF('Hoja De Calculo'!AW13&gt;='Hoja De Calculo'!AV13,IF(AV$18=100,($AQ$21*AV$18*$B$2)-SUM($I63:AU63),IF(AV$18&gt;AU$19,((AV$18-AU$19+1)*$B$2*$AQ$21),IF(AV$18&gt;=AU$19,$AQ$21*$B$2))),0)</f>
        <v>0</v>
      </c>
      <c r="AW63" s="294" t="b">
        <f>IF('Hoja De Calculo'!AX13&gt;='Hoja De Calculo'!AW13,IF(AW$18=100,($AQ$21*AW$18*$B$2)-SUM($I63:AV63),IF(AW$18&gt;AV$19,((AW$18-AV$19+1)*$B$2*$AQ$21),IF(AW$18&gt;=AV$19,$AQ$21*$B$2))),0)</f>
        <v>0</v>
      </c>
      <c r="AX63" s="294" t="b">
        <f>IF('Hoja De Calculo'!AY13&gt;='Hoja De Calculo'!AX13,IF(AX$18=100,($AQ$21*AX$18*$B$2)-SUM($I63:AW63),IF(AX$18&gt;AW$19,((AX$18-AW$19+1)*$B$2*$AQ$21),IF(AX$18&gt;=AW$19,$AQ$21*$B$2))),0)</f>
        <v>0</v>
      </c>
      <c r="AY63" s="294" t="b">
        <f>IF('Hoja De Calculo'!AZ13&gt;='Hoja De Calculo'!AY13,IF(AY$18=100,($AQ$21*AY$18*$B$2)-SUM($I63:AX63),IF(AY$18&gt;AX$19,((AY$18-AX$19+1)*$B$2*$AQ$21),IF(AY$18&gt;=AX$19,$AQ$21*$B$2))),0)</f>
        <v>0</v>
      </c>
      <c r="AZ63" s="294" t="b">
        <f>IF('Hoja De Calculo'!BA13&gt;='Hoja De Calculo'!AZ13,IF(AZ$18=100,($AQ$21*AZ$18*$B$2)-SUM($I63:AY63),IF(AZ$18&gt;AY$19,((AZ$18-AY$19+1)*$B$2*$AQ$21),IF(AZ$18&gt;=AY$19,$AQ$21*$B$2))),0)</f>
        <v>0</v>
      </c>
      <c r="BA63" s="294" t="b">
        <f>IF('Hoja De Calculo'!BB13&gt;='Hoja De Calculo'!BA13,IF(BA$18=100,($AQ$21*BA$18*$B$2)-SUM($I63:AZ63),IF(BA$18&gt;AZ$19,((BA$18-AZ$19+1)*$B$2*$AQ$21),IF(BA$18&gt;=AZ$19,$AQ$21*$B$2))),0)</f>
        <v>0</v>
      </c>
      <c r="BB63" s="294" t="b">
        <f>IF('Hoja De Calculo'!BC13&gt;='Hoja De Calculo'!BB13,IF(BB$18=100,($AQ$21*BB$18*$B$2)-SUM($I63:BA63),IF(BB$18&gt;BA$19,((BB$18-BA$19+1)*$B$2*$AQ$21),IF(BB$18&gt;=BA$19,$AQ$21*$B$2))),0)</f>
        <v>0</v>
      </c>
      <c r="BC63" s="294" t="b">
        <f>IF('Hoja De Calculo'!BD13&gt;='Hoja De Calculo'!BC13,IF(BC$18=100,($AQ$21*BC$18*$B$2)-SUM($I63:BB63),IF(BC$18&gt;BB$19,((BC$18-BB$19+1)*$B$2*$AQ$21),IF(BC$18&gt;=BB$19,$AQ$21*$B$2))),0)</f>
        <v>0</v>
      </c>
      <c r="BD63" s="294" t="b">
        <f>IF('Hoja De Calculo'!BE13&gt;='Hoja De Calculo'!BD13,IF(BD$18=100,($AQ$21*BD$18*$B$2)-SUM($I63:BC63),IF(BD$18&gt;BC$19,((BD$18-BC$19+1)*$B$2*$AQ$21),IF(BD$18&gt;=BC$19,$AQ$21*$B$2))),0)</f>
        <v>0</v>
      </c>
      <c r="BE63" s="294" t="b">
        <f>IF('Hoja De Calculo'!BF13&gt;='Hoja De Calculo'!BE13,IF(BE$18=100,($AQ$21*BE$18*$B$2)-SUM($I63:BD63),IF(BE$18&gt;BD$19,((BE$18-BD$19+1)*$B$2*$AQ$21),IF(BE$18&gt;=BD$19,$AQ$21*$B$2))),0)</f>
        <v>0</v>
      </c>
      <c r="BF63" s="294" t="b">
        <f>IF('Hoja De Calculo'!BG13&gt;='Hoja De Calculo'!BF13,IF(BF$18=100,($AQ$21*BF$18*$B$2)-SUM($I63:BE63),IF(BF$18&gt;BE$19,((BF$18-BE$19+1)*$B$2*$AQ$21),IF(BF$18&gt;=BE$19,$AQ$21*$B$2))),0)</f>
        <v>0</v>
      </c>
      <c r="BG63" s="294" t="b">
        <f>IF('Hoja De Calculo'!BH13&gt;='Hoja De Calculo'!BG13,IF(BG$18=100,($AQ$21*BG$18*$B$2)-SUM($I63:BF63),IF(BG$18&gt;BF$19,((BG$18-BF$19+1)*$B$2*$AQ$21),IF(BG$18&gt;=BF$19,$AQ$21*$B$2))),0)</f>
        <v>0</v>
      </c>
      <c r="BH63" s="294" t="b">
        <f>IF('Hoja De Calculo'!BI13&gt;='Hoja De Calculo'!BH13,IF(BH$18=100,($AQ$21*BH$18*$B$2)-SUM($I63:BG63),IF(BH$18&gt;BG$19,((BH$18-BG$19+1)*$B$2*$AQ$21),IF(BH$18&gt;=BG$19,$AQ$21*$B$2))),0)</f>
        <v>0</v>
      </c>
      <c r="BI63" s="294" t="b">
        <f>IF('Hoja De Calculo'!BJ13&gt;='Hoja De Calculo'!BI13,IF(BI$18=100,($AQ$21*BI$18*$B$2)-SUM($I63:BH63),IF(BI$18&gt;BH$19,((BI$18-BH$19+1)*$B$2*$AQ$21),IF(BI$18&gt;=BH$19,$AQ$21*$B$2))),0)</f>
        <v>0</v>
      </c>
      <c r="BJ63" s="294" t="b">
        <f>IF('Hoja De Calculo'!BK13&gt;='Hoja De Calculo'!BJ13,IF(BJ$18=100,($AQ$21*BJ$18*$B$2)-SUM($I63:BI63),IF(BJ$18&gt;BI$19,((BJ$18-BI$19+1)*$B$2*$AQ$21),IF(BJ$18&gt;=BI$19,$AQ$21*$B$2))),0)</f>
        <v>0</v>
      </c>
      <c r="BK63" s="294" t="b">
        <f>IF('Hoja De Calculo'!BL13&gt;='Hoja De Calculo'!BK13,IF(BK$18=100,($AQ$21*BK$18*$B$2)-SUM($I63:BJ63),IF(BK$18&gt;BJ$19,((BK$18-BJ$19+1)*$B$2*$AQ$21),IF(BK$18&gt;=BJ$19,$AQ$21*$B$2))),0)</f>
        <v>0</v>
      </c>
      <c r="BL63" s="294" t="b">
        <f>IF('Hoja De Calculo'!BM13&gt;='Hoja De Calculo'!BL13,IF(BL$18=100,($AQ$21*BL$18*$B$2)-SUM($I63:BK63),IF(BL$18&gt;BK$19,((BL$18-BK$19+1)*$B$2*$AQ$21),IF(BL$18&gt;=BK$19,$AQ$21*$B$2))),0)</f>
        <v>0</v>
      </c>
      <c r="BM63" s="294" t="b">
        <f>IF('Hoja De Calculo'!BN13&gt;='Hoja De Calculo'!BM13,IF(BM$18=100,($AQ$21*BM$18*$B$2)-SUM($I63:BL63),IF(BM$18&gt;BL$19,((BM$18-BL$19+1)*$B$2*$AQ$21),IF(BM$18&gt;=BL$19,$AQ$21*$B$2))),0)</f>
        <v>0</v>
      </c>
      <c r="BN63" s="294" t="b">
        <f>IF('Hoja De Calculo'!BO13&gt;='Hoja De Calculo'!BN13,IF(BN$18=100,($AQ$21*BN$18*$B$2)-SUM($I63:BM63),IF(BN$18&gt;BM$19,((BN$18-BM$19+1)*$B$2*$AQ$21),IF(BN$18&gt;=BM$19,$AQ$21*$B$2))),0)</f>
        <v>0</v>
      </c>
      <c r="BO63" s="294" t="b">
        <f>IF('Hoja De Calculo'!BP13&gt;='Hoja De Calculo'!BO13,IF(BO$18=100,($AQ$21*BO$18*$B$2)-SUM($I63:BN63),IF(BO$18&gt;BN$19,((BO$18-BN$19+1)*$B$2*$AQ$21),IF(BO$18&gt;=BN$19,$AQ$21*$B$2))),0)</f>
        <v>0</v>
      </c>
      <c r="BP63" s="294" t="b">
        <f>IF('Hoja De Calculo'!BQ13&gt;='Hoja De Calculo'!BP13,IF(BP$18=100,($AQ$21*BP$18*$B$2)-SUM($I63:BO63),IF(BP$18&gt;BO$19,((BP$18-BO$19+1)*$B$2*$AQ$21),IF(BP$18&gt;=BO$19,$AQ$21*$B$2))),0)</f>
        <v>0</v>
      </c>
      <c r="BQ63" s="294" t="b">
        <f>IF('Hoja De Calculo'!BR13&gt;='Hoja De Calculo'!BQ13,IF(BQ$18=100,($AQ$21*BQ$18*$B$2)-SUM($I63:BP63),IF(BQ$18&gt;BP$19,((BQ$18-BP$19+1)*$B$2*$AQ$21),IF(BQ$18&gt;=BP$19,$AQ$21*$B$2))),0)</f>
        <v>0</v>
      </c>
      <c r="BR63" s="294" t="b">
        <f>IF('Hoja De Calculo'!BS13&gt;='Hoja De Calculo'!BR13,IF(BR$18=100,($AQ$21*BR$18*$B$2)-SUM($I63:BQ63),IF(BR$18&gt;BQ$19,((BR$18-BQ$19+1)*$B$2*$AQ$21),IF(BR$18&gt;=BQ$19,$AQ$21*$B$2))),0)</f>
        <v>0</v>
      </c>
      <c r="BS63" s="294" t="b">
        <f>IF('Hoja De Calculo'!BT13&gt;='Hoja De Calculo'!BS13,IF(BS$18=100,($AQ$21*BS$18*$B$2)-SUM($I63:BR63),IF(BS$18&gt;BR$19,((BS$18-BR$19+1)*$B$2*$AQ$21),IF(BS$18&gt;=BR$19,$AQ$21*$B$2))),0)</f>
        <v>0</v>
      </c>
      <c r="BT63" s="294" t="b">
        <f>IF('Hoja De Calculo'!BU13&gt;='Hoja De Calculo'!BT13,IF(BT$18=100,($AQ$21*BT$18*$B$2)-SUM($I63:BS63),IF(BT$18&gt;BS$19,((BT$18-BS$19+1)*$B$2*$AQ$21),IF(BT$18&gt;=BS$19,$AQ$21*$B$2))),0)</f>
        <v>0</v>
      </c>
      <c r="BU63" s="294" t="b">
        <f>IF('Hoja De Calculo'!BV13&gt;='Hoja De Calculo'!BU13,IF(BU$18=100,($AQ$21*BU$18*$B$2)-SUM($I63:BT63),IF(BU$18&gt;BT$19,((BU$18-BT$19+1)*$B$2*$AQ$21),IF(BU$18&gt;=BT$19,$AQ$21*$B$2))),0)</f>
        <v>0</v>
      </c>
      <c r="BV63" s="294" t="b">
        <f>IF('Hoja De Calculo'!BW13&gt;='Hoja De Calculo'!BV13,IF(BV$18=100,($AQ$21*BV$18*$B$2)-SUM($I63:BU63),IF(BV$18&gt;BU$19,((BV$18-BU$19+1)*$B$2*$AQ$21),IF(BV$18&gt;=BU$19,$AQ$21*$B$2))),0)</f>
        <v>0</v>
      </c>
      <c r="BW63" s="294" t="b">
        <f>IF('Hoja De Calculo'!BX13&gt;='Hoja De Calculo'!BW13,IF(BW$18=100,($AQ$21*BW$18*$B$2)-SUM($I63:BV63),IF(BW$18&gt;BV$19,((BW$18-BV$19+1)*$B$2*$AQ$21),IF(BW$18&gt;=BV$19,$AQ$21*$B$2))),0)</f>
        <v>0</v>
      </c>
      <c r="BX63" s="294" t="b">
        <f>IF('Hoja De Calculo'!BY13&gt;='Hoja De Calculo'!BX13,IF(BX$18=100,($AQ$21*BX$18*$B$2)-SUM($I63:BW63),IF(BX$18&gt;BW$19,((BX$18-BW$19+1)*$B$2*$AQ$21),IF(BX$18&gt;=BW$19,$AQ$21*$B$2))),0)</f>
        <v>0</v>
      </c>
      <c r="BY63" s="294" t="b">
        <f>IF('Hoja De Calculo'!BZ13&gt;='Hoja De Calculo'!BY13,IF(BY$18=100,($AQ$21*BY$18*$B$2)-SUM($I63:BX63),IF(BY$18&gt;BX$19,((BY$18-BX$19+1)*$B$2*$AQ$21),IF(BY$18&gt;=BX$19,$AQ$21*$B$2))),0)</f>
        <v>0</v>
      </c>
      <c r="BZ63" s="294" t="b">
        <f>IF('Hoja De Calculo'!CA13&gt;='Hoja De Calculo'!BZ13,IF(BZ$18=100,($AQ$21*BZ$18*$B$2)-SUM($I63:BY63),IF(BZ$18&gt;BY$19,((BZ$18-BY$19+1)*$B$2*$AQ$21),IF(BZ$18&gt;=BY$19,$AQ$21*$B$2))),0)</f>
        <v>0</v>
      </c>
      <c r="CA63" s="294" t="b">
        <f>IF('Hoja De Calculo'!CB13&gt;='Hoja De Calculo'!CA13,IF(CA$18=100,($AQ$21*CA$18*$B$2)-SUM($I63:BZ63),IF(CA$18&gt;BZ$19,((CA$18-BZ$19+1)*$B$2*$AQ$21),IF(CA$18&gt;=BZ$19,$AQ$21*$B$2))),0)</f>
        <v>0</v>
      </c>
      <c r="CB63" s="294" t="b">
        <f>IF('Hoja De Calculo'!CC13&gt;='Hoja De Calculo'!CB13,IF(CB$18=100,($AQ$21*CB$18*$B$2)-SUM($I63:CA63),IF(CB$18&gt;CA$19,((CB$18-CA$19+1)*$B$2*$AQ$21),IF(CB$18&gt;=CA$19,$AQ$21*$B$2))),0)</f>
        <v>0</v>
      </c>
      <c r="CC63" s="294" t="b">
        <f>IF('Hoja De Calculo'!CD13&gt;='Hoja De Calculo'!CC13,IF(CC$18=100,($AQ$21*CC$18*$B$2)-SUM($I63:CB63),IF(CC$18&gt;CB$19,((CC$18-CB$19+1)*$B$2*$AQ$21),IF(CC$18&gt;=CB$19,$AQ$21*$B$2))),0)</f>
        <v>0</v>
      </c>
      <c r="CD63" s="294" t="b">
        <f>IF('Hoja De Calculo'!CE13&gt;='Hoja De Calculo'!CD13,IF(CD$18=100,($AQ$21*CD$18*$B$2)-SUM($I63:CC63),IF(CD$18&gt;CC$19,((CD$18-CC$19+1)*$B$2*$AQ$21),IF(CD$18&gt;=CC$19,$AQ$21*$B$2))),0)</f>
        <v>0</v>
      </c>
      <c r="CE63" s="294" t="b">
        <f>IF('Hoja De Calculo'!CF13&gt;='Hoja De Calculo'!CE13,IF(CE$18=100,($AQ$21*CE$18*$B$2)-SUM($I63:CD63),IF(CE$18&gt;CD$19,((CE$18-CD$19+1)*$B$2*$AQ$21),IF(CE$18&gt;=CD$19,$AQ$21*$B$2))),0)</f>
        <v>0</v>
      </c>
      <c r="CF63" s="294" t="b">
        <f>IF('Hoja De Calculo'!CG13&gt;='Hoja De Calculo'!CF13,IF(CF$18=100,($AQ$21*CF$18*$B$2)-SUM($I63:CE63),IF(CF$18&gt;CE$19,((CF$18-CE$19+1)*$B$2*$AQ$21),IF(CF$18&gt;=CE$19,$AQ$21*$B$2))),0)</f>
        <v>0</v>
      </c>
      <c r="CG63" s="294" t="b">
        <f>IF('Hoja De Calculo'!CH13&gt;='Hoja De Calculo'!CG13,IF(CG$18=100,($AQ$21*CG$18*$B$2)-SUM($I63:CF63),IF(CG$18&gt;CF$19,((CG$18-CF$19+1)*$B$2*$AQ$21),IF(CG$18&gt;=CF$19,$AQ$21*$B$2))),0)</f>
        <v>0</v>
      </c>
      <c r="CH63" s="294" t="b">
        <f>IF('Hoja De Calculo'!CI13&gt;='Hoja De Calculo'!CH13,IF(CH$18=100,($AQ$21*CH$18*$B$2)-SUM($I63:CG63),IF(CH$18&gt;CG$19,((CH$18-CG$19+1)*$B$2*$AQ$21),IF(CH$18&gt;=CG$19,$AQ$21*$B$2))),0)</f>
        <v>0</v>
      </c>
      <c r="CI63" s="294" t="b">
        <f>IF('Hoja De Calculo'!CJ13&gt;='Hoja De Calculo'!CI13,IF(CI$18=100,($AQ$21*CI$18*$B$2)-SUM($I63:CH63),IF(CI$18&gt;CH$19,((CI$18-CH$19+1)*$B$2*$AQ$21),IF(CI$18&gt;=CH$19,$AQ$21*$B$2))),0)</f>
        <v>0</v>
      </c>
      <c r="CJ63" s="294" t="b">
        <f>IF('Hoja De Calculo'!CK13&gt;='Hoja De Calculo'!CJ13,IF(CJ$18=100,($AQ$21*CJ$18*$B$2)-SUM($I63:CI63),IF(CJ$18&gt;CI$19,((CJ$18-CI$19+1)*$B$2*$AQ$21),IF(CJ$18&gt;=CI$19,$AQ$21*$B$2))),0)</f>
        <v>0</v>
      </c>
      <c r="CK63" s="294" t="b">
        <f>IF('Hoja De Calculo'!CL13&gt;='Hoja De Calculo'!CK13,IF(CK$18=100,($AQ$21*CK$18*$B$2)-SUM($I63:CJ63),IF(CK$18&gt;CJ$19,((CK$18-CJ$19+1)*$B$2*$AQ$21),IF(CK$18&gt;=CJ$19,$AQ$21*$B$2))),0)</f>
        <v>0</v>
      </c>
      <c r="CL63" s="294" t="b">
        <f>IF('Hoja De Calculo'!CM13&gt;='Hoja De Calculo'!CL13,IF(CL$18=100,($AQ$21*CL$18*$B$2)-SUM($I63:CK63),IF(CL$18&gt;CK$19,((CL$18-CK$19+1)*$B$2*$AQ$21),IF(CL$18&gt;=CK$19,$AQ$21*$B$2))),0)</f>
        <v>0</v>
      </c>
      <c r="CM63" s="294" t="b">
        <f>IF('Hoja De Calculo'!CN13&gt;='Hoja De Calculo'!CM13,IF(CM$18=100,($AQ$21*CM$18*$B$2)-SUM($I63:CL63),IF(CM$18&gt;CL$19,((CM$18-CL$19+1)*$B$2*$AQ$21),IF(CM$18&gt;=CL$19,$AQ$21*$B$2))),0)</f>
        <v>0</v>
      </c>
      <c r="CN63" s="294" t="b">
        <f>IF('Hoja De Calculo'!CO13&gt;='Hoja De Calculo'!CN13,IF(CN$18=100,($AQ$21*CN$18*$B$2)-SUM($I63:CM63),IF(CN$18&gt;CM$19,((CN$18-CM$19+1)*$B$2*$AQ$21),IF(CN$18&gt;=CM$19,$AQ$21*$B$2))),0)</f>
        <v>0</v>
      </c>
      <c r="CO63" s="294" t="b">
        <f>IF('Hoja De Calculo'!CP13&gt;='Hoja De Calculo'!CO13,IF(CO$18=100,($AQ$21*CO$18*$B$2)-SUM($I63:CN63),IF(CO$18&gt;CN$19,((CO$18-CN$19+1)*$B$2*$AQ$21),IF(CO$18&gt;=CN$19,$AQ$21*$B$2))),0)</f>
        <v>0</v>
      </c>
      <c r="CP63" s="294" t="b">
        <f>IF('Hoja De Calculo'!CQ13&gt;='Hoja De Calculo'!CP13,IF(CP$18=100,($AQ$21*CP$18*$B$2)-SUM($I63:CO63),IF(CP$18&gt;CO$19,((CP$18-CO$19+1)*$B$2*$AQ$21),IF(CP$18&gt;=CO$19,$AQ$21*$B$2))),0)</f>
        <v>0</v>
      </c>
      <c r="CQ63" s="294" t="b">
        <f>IF('Hoja De Calculo'!CR13&gt;='Hoja De Calculo'!CQ13,IF(CQ$18=100,($AQ$21*CQ$18*$B$2)-SUM($I63:CP63),IF(CQ$18&gt;CP$19,((CQ$18-CP$19+1)*$B$2*$AQ$21),IF(CQ$18&gt;=CP$19,$AQ$21*$B$2))),0)</f>
        <v>0</v>
      </c>
      <c r="CR63" s="294" t="b">
        <f>IF('Hoja De Calculo'!CS13&gt;='Hoja De Calculo'!CR13,IF(CR$18=100,($AQ$21*CR$18*$B$2)-SUM($I63:CQ63),IF(CR$18&gt;CQ$19,((CR$18-CQ$19+1)*$B$2*$AQ$21),IF(CR$18&gt;=CQ$19,$AQ$21*$B$2))),0)</f>
        <v>0</v>
      </c>
      <c r="CS63" s="294" t="b">
        <f>IF('Hoja De Calculo'!CT13&gt;='Hoja De Calculo'!CS13,IF(CS$18=100,($AQ$21*CS$18*$B$2)-SUM($I63:CR63),IF(CS$18&gt;CR$19,((CS$18-CR$19+1)*$B$2*$AQ$21),IF(CS$18&gt;=CR$19,$AQ$21*$B$2))),0)</f>
        <v>0</v>
      </c>
      <c r="CT63" s="294" t="b">
        <f>IF('Hoja De Calculo'!CU13&gt;='Hoja De Calculo'!CT13,IF(CT$18=100,($AQ$21*CT$18*$B$2)-SUM($I63:CS63),IF(CT$18&gt;CS$19,((CT$18-CS$19+1)*$B$2*$AQ$21),IF(CT$18&gt;=CS$19,$AQ$21*$B$2))),0)</f>
        <v>0</v>
      </c>
      <c r="CU63" s="294" t="b">
        <f>IF('Hoja De Calculo'!CV13&gt;='Hoja De Calculo'!CU13,IF(CU$18=100,($AQ$21*CU$18*$B$2)-SUM($I63:CT63),IF(CU$18&gt;CT$19,((CU$18-CT$19+1)*$B$2*$AQ$21),IF(CU$18&gt;=CT$19,$AQ$21*$B$2))),0)</f>
        <v>0</v>
      </c>
      <c r="CV63" s="294" t="b">
        <f>IF('Hoja De Calculo'!CW13&gt;='Hoja De Calculo'!CV13,IF(CV$18=100,($AQ$21*CV$18*$B$2)-SUM($I63:CU63),IF(CV$18&gt;CU$19,((CV$18-CU$19+1)*$B$2*$AQ$21),IF(CV$18&gt;=CU$19,$AQ$21*$B$2))),0)</f>
        <v>0</v>
      </c>
      <c r="CW63" s="294" t="b">
        <f>IF('Hoja De Calculo'!CX13&gt;='Hoja De Calculo'!CW13,IF(CW$18=100,($AQ$21*CW$18*$B$2)-SUM($I63:CV63),IF(CW$18&gt;CV$19,((CW$18-CV$19+1)*$B$2*$AQ$21),IF(CW$18&gt;=CV$19,$AQ$21*$B$2))),0)</f>
        <v>0</v>
      </c>
    </row>
    <row r="64" spans="1:101" x14ac:dyDescent="0.3">
      <c r="A64" t="s">
        <v>201</v>
      </c>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81">
        <f>(AR$21*$B$2*(AR$19+(IF(AR$19=100,0,1))))</f>
        <v>0</v>
      </c>
      <c r="AS64" s="294" t="b">
        <f>IF('Hoja De Calculo'!AT13&gt;='Hoja De Calculo'!AS13,IF(AS$18=100,($AR$21*AS$18*$B$2)-SUM($I64:AR64),IF(AS$18&gt;AR$19,((AS$18-AR$19+1)*$B$2*$AR$21),IF(AS$18&gt;=AR$19,$AR$21*$B$2))),0)</f>
        <v>0</v>
      </c>
      <c r="AT64" s="294" t="b">
        <f>IF('Hoja De Calculo'!AU13&gt;='Hoja De Calculo'!AT13,IF(AT$18=100,($AR$21*AT$18*$B$2)-SUM($I64:AS64),IF(AT$18&gt;AS$19,((AT$18-AS$19+1)*$B$2*$AR$21),IF(AT$18&gt;=AS$19,$AR$21*$B$2))),0)</f>
        <v>0</v>
      </c>
      <c r="AU64" s="294" t="b">
        <f>IF('Hoja De Calculo'!AV13&gt;='Hoja De Calculo'!AU13,IF(AU$18=100,($AR$21*AU$18*$B$2)-SUM($I64:AT64),IF(AU$18&gt;AT$19,((AU$18-AT$19+1)*$B$2*$AR$21),IF(AU$18&gt;=AT$19,$AR$21*$B$2))),0)</f>
        <v>0</v>
      </c>
      <c r="AV64" s="294" t="b">
        <f>IF('Hoja De Calculo'!AW13&gt;='Hoja De Calculo'!AV13,IF(AV$18=100,($AR$21*AV$18*$B$2)-SUM($I64:AU64),IF(AV$18&gt;AU$19,((AV$18-AU$19+1)*$B$2*$AR$21),IF(AV$18&gt;=AU$19,$AR$21*$B$2))),0)</f>
        <v>0</v>
      </c>
      <c r="AW64" s="294" t="b">
        <f>IF('Hoja De Calculo'!AX13&gt;='Hoja De Calculo'!AW13,IF(AW$18=100,($AR$21*AW$18*$B$2)-SUM($I64:AV64),IF(AW$18&gt;AV$19,((AW$18-AV$19+1)*$B$2*$AR$21),IF(AW$18&gt;=AV$19,$AR$21*$B$2))),0)</f>
        <v>0</v>
      </c>
      <c r="AX64" s="294" t="b">
        <f>IF('Hoja De Calculo'!AY13&gt;='Hoja De Calculo'!AX13,IF(AX$18=100,($AR$21*AX$18*$B$2)-SUM($I64:AW64),IF(AX$18&gt;AW$19,((AX$18-AW$19+1)*$B$2*$AR$21),IF(AX$18&gt;=AW$19,$AR$21*$B$2))),0)</f>
        <v>0</v>
      </c>
      <c r="AY64" s="294" t="b">
        <f>IF('Hoja De Calculo'!AZ13&gt;='Hoja De Calculo'!AY13,IF(AY$18=100,($AR$21*AY$18*$B$2)-SUM($I64:AX64),IF(AY$18&gt;AX$19,((AY$18-AX$19+1)*$B$2*$AR$21),IF(AY$18&gt;=AX$19,$AR$21*$B$2))),0)</f>
        <v>0</v>
      </c>
      <c r="AZ64" s="294" t="b">
        <f>IF('Hoja De Calculo'!BA13&gt;='Hoja De Calculo'!AZ13,IF(AZ$18=100,($AR$21*AZ$18*$B$2)-SUM($I64:AY64),IF(AZ$18&gt;AY$19,((AZ$18-AY$19+1)*$B$2*$AR$21),IF(AZ$18&gt;=AY$19,$AR$21*$B$2))),0)</f>
        <v>0</v>
      </c>
      <c r="BA64" s="294" t="b">
        <f>IF('Hoja De Calculo'!BB13&gt;='Hoja De Calculo'!BA13,IF(BA$18=100,($AR$21*BA$18*$B$2)-SUM($I64:AZ64),IF(BA$18&gt;AZ$19,((BA$18-AZ$19+1)*$B$2*$AR$21),IF(BA$18&gt;=AZ$19,$AR$21*$B$2))),0)</f>
        <v>0</v>
      </c>
      <c r="BB64" s="294" t="b">
        <f>IF('Hoja De Calculo'!BC13&gt;='Hoja De Calculo'!BB13,IF(BB$18=100,($AR$21*BB$18*$B$2)-SUM($I64:BA64),IF(BB$18&gt;BA$19,((BB$18-BA$19+1)*$B$2*$AR$21),IF(BB$18&gt;=BA$19,$AR$21*$B$2))),0)</f>
        <v>0</v>
      </c>
      <c r="BC64" s="294" t="b">
        <f>IF('Hoja De Calculo'!BD13&gt;='Hoja De Calculo'!BC13,IF(BC$18=100,($AR$21*BC$18*$B$2)-SUM($I64:BB64),IF(BC$18&gt;BB$19,((BC$18-BB$19+1)*$B$2*$AR$21),IF(BC$18&gt;=BB$19,$AR$21*$B$2))),0)</f>
        <v>0</v>
      </c>
      <c r="BD64" s="294" t="b">
        <f>IF('Hoja De Calculo'!BE13&gt;='Hoja De Calculo'!BD13,IF(BD$18=100,($AR$21*BD$18*$B$2)-SUM($I64:BC64),IF(BD$18&gt;BC$19,((BD$18-BC$19+1)*$B$2*$AR$21),IF(BD$18&gt;=BC$19,$AR$21*$B$2))),0)</f>
        <v>0</v>
      </c>
      <c r="BE64" s="294" t="b">
        <f>IF('Hoja De Calculo'!BF13&gt;='Hoja De Calculo'!BE13,IF(BE$18=100,($AR$21*BE$18*$B$2)-SUM($I64:BD64),IF(BE$18&gt;BD$19,((BE$18-BD$19+1)*$B$2*$AR$21),IF(BE$18&gt;=BD$19,$AR$21*$B$2))),0)</f>
        <v>0</v>
      </c>
      <c r="BF64" s="294" t="b">
        <f>IF('Hoja De Calculo'!BG13&gt;='Hoja De Calculo'!BF13,IF(BF$18=100,($AR$21*BF$18*$B$2)-SUM($I64:BE64),IF(BF$18&gt;BE$19,((BF$18-BE$19+1)*$B$2*$AR$21),IF(BF$18&gt;=BE$19,$AR$21*$B$2))),0)</f>
        <v>0</v>
      </c>
      <c r="BG64" s="294" t="b">
        <f>IF('Hoja De Calculo'!BH13&gt;='Hoja De Calculo'!BG13,IF(BG$18=100,($AR$21*BG$18*$B$2)-SUM($I64:BF64),IF(BG$18&gt;BF$19,((BG$18-BF$19+1)*$B$2*$AR$21),IF(BG$18&gt;=BF$19,$AR$21*$B$2))),0)</f>
        <v>0</v>
      </c>
      <c r="BH64" s="294" t="b">
        <f>IF('Hoja De Calculo'!BI13&gt;='Hoja De Calculo'!BH13,IF(BH$18=100,($AR$21*BH$18*$B$2)-SUM($I64:BG64),IF(BH$18&gt;BG$19,((BH$18-BG$19+1)*$B$2*$AR$21),IF(BH$18&gt;=BG$19,$AR$21*$B$2))),0)</f>
        <v>0</v>
      </c>
      <c r="BI64" s="294" t="b">
        <f>IF('Hoja De Calculo'!BJ13&gt;='Hoja De Calculo'!BI13,IF(BI$18=100,($AR$21*BI$18*$B$2)-SUM($I64:BH64),IF(BI$18&gt;BH$19,((BI$18-BH$19+1)*$B$2*$AR$21),IF(BI$18&gt;=BH$19,$AR$21*$B$2))),0)</f>
        <v>0</v>
      </c>
      <c r="BJ64" s="294" t="b">
        <f>IF('Hoja De Calculo'!BK13&gt;='Hoja De Calculo'!BJ13,IF(BJ$18=100,($AR$21*BJ$18*$B$2)-SUM($I64:BI64),IF(BJ$18&gt;BI$19,((BJ$18-BI$19+1)*$B$2*$AR$21),IF(BJ$18&gt;=BI$19,$AR$21*$B$2))),0)</f>
        <v>0</v>
      </c>
      <c r="BK64" s="294" t="b">
        <f>IF('Hoja De Calculo'!BL13&gt;='Hoja De Calculo'!BK13,IF(BK$18=100,($AR$21*BK$18*$B$2)-SUM($I64:BJ64),IF(BK$18&gt;BJ$19,((BK$18-BJ$19+1)*$B$2*$AR$21),IF(BK$18&gt;=BJ$19,$AR$21*$B$2))),0)</f>
        <v>0</v>
      </c>
      <c r="BL64" s="294" t="b">
        <f>IF('Hoja De Calculo'!BM13&gt;='Hoja De Calculo'!BL13,IF(BL$18=100,($AR$21*BL$18*$B$2)-SUM($I64:BK64),IF(BL$18&gt;BK$19,((BL$18-BK$19+1)*$B$2*$AR$21),IF(BL$18&gt;=BK$19,$AR$21*$B$2))),0)</f>
        <v>0</v>
      </c>
      <c r="BM64" s="294" t="b">
        <f>IF('Hoja De Calculo'!BN13&gt;='Hoja De Calculo'!BM13,IF(BM$18=100,($AR$21*BM$18*$B$2)-SUM($I64:BL64),IF(BM$18&gt;BL$19,((BM$18-BL$19+1)*$B$2*$AR$21),IF(BM$18&gt;=BL$19,$AR$21*$B$2))),0)</f>
        <v>0</v>
      </c>
      <c r="BN64" s="294" t="b">
        <f>IF('Hoja De Calculo'!BO13&gt;='Hoja De Calculo'!BN13,IF(BN$18=100,($AR$21*BN$18*$B$2)-SUM($I64:BM64),IF(BN$18&gt;BM$19,((BN$18-BM$19+1)*$B$2*$AR$21),IF(BN$18&gt;=BM$19,$AR$21*$B$2))),0)</f>
        <v>0</v>
      </c>
      <c r="BO64" s="294" t="b">
        <f>IF('Hoja De Calculo'!BP13&gt;='Hoja De Calculo'!BO13,IF(BO$18=100,($AR$21*BO$18*$B$2)-SUM($I64:BN64),IF(BO$18&gt;BN$19,((BO$18-BN$19+1)*$B$2*$AR$21),IF(BO$18&gt;=BN$19,$AR$21*$B$2))),0)</f>
        <v>0</v>
      </c>
      <c r="BP64" s="294" t="b">
        <f>IF('Hoja De Calculo'!BQ13&gt;='Hoja De Calculo'!BP13,IF(BP$18=100,($AR$21*BP$18*$B$2)-SUM($I64:BO64),IF(BP$18&gt;BO$19,((BP$18-BO$19+1)*$B$2*$AR$21),IF(BP$18&gt;=BO$19,$AR$21*$B$2))),0)</f>
        <v>0</v>
      </c>
      <c r="BQ64" s="294" t="b">
        <f>IF('Hoja De Calculo'!BR13&gt;='Hoja De Calculo'!BQ13,IF(BQ$18=100,($AR$21*BQ$18*$B$2)-SUM($I64:BP64),IF(BQ$18&gt;BP$19,((BQ$18-BP$19+1)*$B$2*$AR$21),IF(BQ$18&gt;=BP$19,$AR$21*$B$2))),0)</f>
        <v>0</v>
      </c>
      <c r="BR64" s="294" t="b">
        <f>IF('Hoja De Calculo'!BS13&gt;='Hoja De Calculo'!BR13,IF(BR$18=100,($AR$21*BR$18*$B$2)-SUM($I64:BQ64),IF(BR$18&gt;BQ$19,((BR$18-BQ$19+1)*$B$2*$AR$21),IF(BR$18&gt;=BQ$19,$AR$21*$B$2))),0)</f>
        <v>0</v>
      </c>
      <c r="BS64" s="294" t="b">
        <f>IF('Hoja De Calculo'!BT13&gt;='Hoja De Calculo'!BS13,IF(BS$18=100,($AR$21*BS$18*$B$2)-SUM($I64:BR64),IF(BS$18&gt;BR$19,((BS$18-BR$19+1)*$B$2*$AR$21),IF(BS$18&gt;=BR$19,$AR$21*$B$2))),0)</f>
        <v>0</v>
      </c>
      <c r="BT64" s="294" t="b">
        <f>IF('Hoja De Calculo'!BU13&gt;='Hoja De Calculo'!BT13,IF(BT$18=100,($AR$21*BT$18*$B$2)-SUM($I64:BS64),IF(BT$18&gt;BS$19,((BT$18-BS$19+1)*$B$2*$AR$21),IF(BT$18&gt;=BS$19,$AR$21*$B$2))),0)</f>
        <v>0</v>
      </c>
      <c r="BU64" s="294" t="b">
        <f>IF('Hoja De Calculo'!BV13&gt;='Hoja De Calculo'!BU13,IF(BU$18=100,($AR$21*BU$18*$B$2)-SUM($I64:BT64),IF(BU$18&gt;BT$19,((BU$18-BT$19+1)*$B$2*$AR$21),IF(BU$18&gt;=BT$19,$AR$21*$B$2))),0)</f>
        <v>0</v>
      </c>
      <c r="BV64" s="294" t="b">
        <f>IF('Hoja De Calculo'!BW13&gt;='Hoja De Calculo'!BV13,IF(BV$18=100,($AR$21*BV$18*$B$2)-SUM($I64:BU64),IF(BV$18&gt;BU$19,((BV$18-BU$19+1)*$B$2*$AR$21),IF(BV$18&gt;=BU$19,$AR$21*$B$2))),0)</f>
        <v>0</v>
      </c>
      <c r="BW64" s="294" t="b">
        <f>IF('Hoja De Calculo'!BX13&gt;='Hoja De Calculo'!BW13,IF(BW$18=100,($AR$21*BW$18*$B$2)-SUM($I64:BV64),IF(BW$18&gt;BV$19,((BW$18-BV$19+1)*$B$2*$AR$21),IF(BW$18&gt;=BV$19,$AR$21*$B$2))),0)</f>
        <v>0</v>
      </c>
      <c r="BX64" s="294" t="b">
        <f>IF('Hoja De Calculo'!BY13&gt;='Hoja De Calculo'!BX13,IF(BX$18=100,($AR$21*BX$18*$B$2)-SUM($I64:BW64),IF(BX$18&gt;BW$19,((BX$18-BW$19+1)*$B$2*$AR$21),IF(BX$18&gt;=BW$19,$AR$21*$B$2))),0)</f>
        <v>0</v>
      </c>
      <c r="BY64" s="294" t="b">
        <f>IF('Hoja De Calculo'!BZ13&gt;='Hoja De Calculo'!BY13,IF(BY$18=100,($AR$21*BY$18*$B$2)-SUM($I64:BX64),IF(BY$18&gt;BX$19,((BY$18-BX$19+1)*$B$2*$AR$21),IF(BY$18&gt;=BX$19,$AR$21*$B$2))),0)</f>
        <v>0</v>
      </c>
      <c r="BZ64" s="294" t="b">
        <f>IF('Hoja De Calculo'!CA13&gt;='Hoja De Calculo'!BZ13,IF(BZ$18=100,($AR$21*BZ$18*$B$2)-SUM($I64:BY64),IF(BZ$18&gt;BY$19,((BZ$18-BY$19+1)*$B$2*$AR$21),IF(BZ$18&gt;=BY$19,$AR$21*$B$2))),0)</f>
        <v>0</v>
      </c>
      <c r="CA64" s="294" t="b">
        <f>IF('Hoja De Calculo'!CB13&gt;='Hoja De Calculo'!CA13,IF(CA$18=100,($AR$21*CA$18*$B$2)-SUM($I64:BZ64),IF(CA$18&gt;BZ$19,((CA$18-BZ$19+1)*$B$2*$AR$21),IF(CA$18&gt;=BZ$19,$AR$21*$B$2))),0)</f>
        <v>0</v>
      </c>
      <c r="CB64" s="294" t="b">
        <f>IF('Hoja De Calculo'!CC13&gt;='Hoja De Calculo'!CB13,IF(CB$18=100,($AR$21*CB$18*$B$2)-SUM($I64:CA64),IF(CB$18&gt;CA$19,((CB$18-CA$19+1)*$B$2*$AR$21),IF(CB$18&gt;=CA$19,$AR$21*$B$2))),0)</f>
        <v>0</v>
      </c>
      <c r="CC64" s="294" t="b">
        <f>IF('Hoja De Calculo'!CD13&gt;='Hoja De Calculo'!CC13,IF(CC$18=100,($AR$21*CC$18*$B$2)-SUM($I64:CB64),IF(CC$18&gt;CB$19,((CC$18-CB$19+1)*$B$2*$AR$21),IF(CC$18&gt;=CB$19,$AR$21*$B$2))),0)</f>
        <v>0</v>
      </c>
      <c r="CD64" s="294" t="b">
        <f>IF('Hoja De Calculo'!CE13&gt;='Hoja De Calculo'!CD13,IF(CD$18=100,($AR$21*CD$18*$B$2)-SUM($I64:CC64),IF(CD$18&gt;CC$19,((CD$18-CC$19+1)*$B$2*$AR$21),IF(CD$18&gt;=CC$19,$AR$21*$B$2))),0)</f>
        <v>0</v>
      </c>
      <c r="CE64" s="294" t="b">
        <f>IF('Hoja De Calculo'!CF13&gt;='Hoja De Calculo'!CE13,IF(CE$18=100,($AR$21*CE$18*$B$2)-SUM($I64:CD64),IF(CE$18&gt;CD$19,((CE$18-CD$19+1)*$B$2*$AR$21),IF(CE$18&gt;=CD$19,$AR$21*$B$2))),0)</f>
        <v>0</v>
      </c>
      <c r="CF64" s="294" t="b">
        <f>IF('Hoja De Calculo'!CG13&gt;='Hoja De Calculo'!CF13,IF(CF$18=100,($AR$21*CF$18*$B$2)-SUM($I64:CE64),IF(CF$18&gt;CE$19,((CF$18-CE$19+1)*$B$2*$AR$21),IF(CF$18&gt;=CE$19,$AR$21*$B$2))),0)</f>
        <v>0</v>
      </c>
      <c r="CG64" s="294" t="b">
        <f>IF('Hoja De Calculo'!CH13&gt;='Hoja De Calculo'!CG13,IF(CG$18=100,($AR$21*CG$18*$B$2)-SUM($I64:CF64),IF(CG$18&gt;CF$19,((CG$18-CF$19+1)*$B$2*$AR$21),IF(CG$18&gt;=CF$19,$AR$21*$B$2))),0)</f>
        <v>0</v>
      </c>
      <c r="CH64" s="294" t="b">
        <f>IF('Hoja De Calculo'!CI13&gt;='Hoja De Calculo'!CH13,IF(CH$18=100,($AR$21*CH$18*$B$2)-SUM($I64:CG64),IF(CH$18&gt;CG$19,((CH$18-CG$19+1)*$B$2*$AR$21),IF(CH$18&gt;=CG$19,$AR$21*$B$2))),0)</f>
        <v>0</v>
      </c>
      <c r="CI64" s="294" t="b">
        <f>IF('Hoja De Calculo'!CJ13&gt;='Hoja De Calculo'!CI13,IF(CI$18=100,($AR$21*CI$18*$B$2)-SUM($I64:CH64),IF(CI$18&gt;CH$19,((CI$18-CH$19+1)*$B$2*$AR$21),IF(CI$18&gt;=CH$19,$AR$21*$B$2))),0)</f>
        <v>0</v>
      </c>
      <c r="CJ64" s="294" t="b">
        <f>IF('Hoja De Calculo'!CK13&gt;='Hoja De Calculo'!CJ13,IF(CJ$18=100,($AR$21*CJ$18*$B$2)-SUM($I64:CI64),IF(CJ$18&gt;CI$19,((CJ$18-CI$19+1)*$B$2*$AR$21),IF(CJ$18&gt;=CI$19,$AR$21*$B$2))),0)</f>
        <v>0</v>
      </c>
      <c r="CK64" s="294" t="b">
        <f>IF('Hoja De Calculo'!CL13&gt;='Hoja De Calculo'!CK13,IF(CK$18=100,($AR$21*CK$18*$B$2)-SUM($I64:CJ64),IF(CK$18&gt;CJ$19,((CK$18-CJ$19+1)*$B$2*$AR$21),IF(CK$18&gt;=CJ$19,$AR$21*$B$2))),0)</f>
        <v>0</v>
      </c>
      <c r="CL64" s="294" t="b">
        <f>IF('Hoja De Calculo'!CM13&gt;='Hoja De Calculo'!CL13,IF(CL$18=100,($AR$21*CL$18*$B$2)-SUM($I64:CK64),IF(CL$18&gt;CK$19,((CL$18-CK$19+1)*$B$2*$AR$21),IF(CL$18&gt;=CK$19,$AR$21*$B$2))),0)</f>
        <v>0</v>
      </c>
      <c r="CM64" s="294" t="b">
        <f>IF('Hoja De Calculo'!CN13&gt;='Hoja De Calculo'!CM13,IF(CM$18=100,($AR$21*CM$18*$B$2)-SUM($I64:CL64),IF(CM$18&gt;CL$19,((CM$18-CL$19+1)*$B$2*$AR$21),IF(CM$18&gt;=CL$19,$AR$21*$B$2))),0)</f>
        <v>0</v>
      </c>
      <c r="CN64" s="294" t="b">
        <f>IF('Hoja De Calculo'!CO13&gt;='Hoja De Calculo'!CN13,IF(CN$18=100,($AR$21*CN$18*$B$2)-SUM($I64:CM64),IF(CN$18&gt;CM$19,((CN$18-CM$19+1)*$B$2*$AR$21),IF(CN$18&gt;=CM$19,$AR$21*$B$2))),0)</f>
        <v>0</v>
      </c>
      <c r="CO64" s="294" t="b">
        <f>IF('Hoja De Calculo'!CP13&gt;='Hoja De Calculo'!CO13,IF(CO$18=100,($AR$21*CO$18*$B$2)-SUM($I64:CN64),IF(CO$18&gt;CN$19,((CO$18-CN$19+1)*$B$2*$AR$21),IF(CO$18&gt;=CN$19,$AR$21*$B$2))),0)</f>
        <v>0</v>
      </c>
      <c r="CP64" s="294" t="b">
        <f>IF('Hoja De Calculo'!CQ13&gt;='Hoja De Calculo'!CP13,IF(CP$18=100,($AR$21*CP$18*$B$2)-SUM($I64:CO64),IF(CP$18&gt;CO$19,((CP$18-CO$19+1)*$B$2*$AR$21),IF(CP$18&gt;=CO$19,$AR$21*$B$2))),0)</f>
        <v>0</v>
      </c>
      <c r="CQ64" s="294" t="b">
        <f>IF('Hoja De Calculo'!CR13&gt;='Hoja De Calculo'!CQ13,IF(CQ$18=100,($AR$21*CQ$18*$B$2)-SUM($I64:CP64),IF(CQ$18&gt;CP$19,((CQ$18-CP$19+1)*$B$2*$AR$21),IF(CQ$18&gt;=CP$19,$AR$21*$B$2))),0)</f>
        <v>0</v>
      </c>
      <c r="CR64" s="294" t="b">
        <f>IF('Hoja De Calculo'!CS13&gt;='Hoja De Calculo'!CR13,IF(CR$18=100,($AR$21*CR$18*$B$2)-SUM($I64:CQ64),IF(CR$18&gt;CQ$19,((CR$18-CQ$19+1)*$B$2*$AR$21),IF(CR$18&gt;=CQ$19,$AR$21*$B$2))),0)</f>
        <v>0</v>
      </c>
      <c r="CS64" s="294" t="b">
        <f>IF('Hoja De Calculo'!CT13&gt;='Hoja De Calculo'!CS13,IF(CS$18=100,($AR$21*CS$18*$B$2)-SUM($I64:CR64),IF(CS$18&gt;CR$19,((CS$18-CR$19+1)*$B$2*$AR$21),IF(CS$18&gt;=CR$19,$AR$21*$B$2))),0)</f>
        <v>0</v>
      </c>
      <c r="CT64" s="294" t="b">
        <f>IF('Hoja De Calculo'!CU13&gt;='Hoja De Calculo'!CT13,IF(CT$18=100,($AR$21*CT$18*$B$2)-SUM($I64:CS64),IF(CT$18&gt;CS$19,((CT$18-CS$19+1)*$B$2*$AR$21),IF(CT$18&gt;=CS$19,$AR$21*$B$2))),0)</f>
        <v>0</v>
      </c>
      <c r="CU64" s="294" t="b">
        <f>IF('Hoja De Calculo'!CV13&gt;='Hoja De Calculo'!CU13,IF(CU$18=100,($AR$21*CU$18*$B$2)-SUM($I64:CT64),IF(CU$18&gt;CT$19,((CU$18-CT$19+1)*$B$2*$AR$21),IF(CU$18&gt;=CT$19,$AR$21*$B$2))),0)</f>
        <v>0</v>
      </c>
      <c r="CV64" s="294" t="b">
        <f>IF('Hoja De Calculo'!CW13&gt;='Hoja De Calculo'!CV13,IF(CV$18=100,($AR$21*CV$18*$B$2)-SUM($I64:CU64),IF(CV$18&gt;CU$19,((CV$18-CU$19+1)*$B$2*$AR$21),IF(CV$18&gt;=CU$19,$AR$21*$B$2))),0)</f>
        <v>0</v>
      </c>
      <c r="CW64" s="294" t="b">
        <f>IF('Hoja De Calculo'!CX13&gt;='Hoja De Calculo'!CW13,IF(CW$18=100,($AR$21*CW$18*$B$2)-SUM($I64:CV64),IF(CW$18&gt;CV$19,((CW$18-CV$19+1)*$B$2*$AR$21),IF(CW$18&gt;=CV$19,$AR$21*$B$2))),0)</f>
        <v>0</v>
      </c>
    </row>
    <row r="65" spans="1:101" x14ac:dyDescent="0.3">
      <c r="A65" t="s">
        <v>202</v>
      </c>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81">
        <f>(AS$21*$B$2*(AS$19+(IF(AS$19=100,0,1))))</f>
        <v>0</v>
      </c>
      <c r="AT65" s="294" t="b">
        <f>IF('Hoja De Calculo'!AU13&gt;='Hoja De Calculo'!AT13,IF(AT$18=100,($AS$21*AT$18*$B$2)-SUM($I65:AS65),IF(AT$18&gt;AS$19,((AT$18-AS$19+1)*$B$2*$AS$21),IF(AT$18&gt;=AS$19,$AS$21*$B$2))),0)</f>
        <v>0</v>
      </c>
      <c r="AU65" s="294" t="b">
        <f>IF('Hoja De Calculo'!AV13&gt;='Hoja De Calculo'!AU13,IF(AU$18=100,($AS$21*AU$18*$B$2)-SUM($I65:AT65),IF(AU$18&gt;AT$19,((AU$18-AT$19+1)*$B$2*$AS$21),IF(AU$18&gt;=AT$19,$AS$21*$B$2))),0)</f>
        <v>0</v>
      </c>
      <c r="AV65" s="294" t="b">
        <f>IF('Hoja De Calculo'!AW13&gt;='Hoja De Calculo'!AV13,IF(AV$18=100,($AS$21*AV$18*$B$2)-SUM($I65:AU65),IF(AV$18&gt;AU$19,((AV$18-AU$19+1)*$B$2*$AS$21),IF(AV$18&gt;=AU$19,$AS$21*$B$2))),0)</f>
        <v>0</v>
      </c>
      <c r="AW65" s="294" t="b">
        <f>IF('Hoja De Calculo'!AX13&gt;='Hoja De Calculo'!AW13,IF(AW$18=100,($AS$21*AW$18*$B$2)-SUM($I65:AV65),IF(AW$18&gt;AV$19,((AW$18-AV$19+1)*$B$2*$AS$21),IF(AW$18&gt;=AV$19,$AS$21*$B$2))),0)</f>
        <v>0</v>
      </c>
      <c r="AX65" s="294" t="b">
        <f>IF('Hoja De Calculo'!AY13&gt;='Hoja De Calculo'!AX13,IF(AX$18=100,($AS$21*AX$18*$B$2)-SUM($I65:AW65),IF(AX$18&gt;AW$19,((AX$18-AW$19+1)*$B$2*$AS$21),IF(AX$18&gt;=AW$19,$AS$21*$B$2))),0)</f>
        <v>0</v>
      </c>
      <c r="AY65" s="294" t="b">
        <f>IF('Hoja De Calculo'!AZ13&gt;='Hoja De Calculo'!AY13,IF(AY$18=100,($AS$21*AY$18*$B$2)-SUM($I65:AX65),IF(AY$18&gt;AX$19,((AY$18-AX$19+1)*$B$2*$AS$21),IF(AY$18&gt;=AX$19,$AS$21*$B$2))),0)</f>
        <v>0</v>
      </c>
      <c r="AZ65" s="294" t="b">
        <f>IF('Hoja De Calculo'!BA13&gt;='Hoja De Calculo'!AZ13,IF(AZ$18=100,($AS$21*AZ$18*$B$2)-SUM($I65:AY65),IF(AZ$18&gt;AY$19,((AZ$18-AY$19+1)*$B$2*$AS$21),IF(AZ$18&gt;=AY$19,$AS$21*$B$2))),0)</f>
        <v>0</v>
      </c>
      <c r="BA65" s="294" t="b">
        <f>IF('Hoja De Calculo'!BB13&gt;='Hoja De Calculo'!BA13,IF(BA$18=100,($AS$21*BA$18*$B$2)-SUM($I65:AZ65),IF(BA$18&gt;AZ$19,((BA$18-AZ$19+1)*$B$2*$AS$21),IF(BA$18&gt;=AZ$19,$AS$21*$B$2))),0)</f>
        <v>0</v>
      </c>
      <c r="BB65" s="294" t="b">
        <f>IF('Hoja De Calculo'!BC13&gt;='Hoja De Calculo'!BB13,IF(BB$18=100,($AS$21*BB$18*$B$2)-SUM($I65:BA65),IF(BB$18&gt;BA$19,((BB$18-BA$19+1)*$B$2*$AS$21),IF(BB$18&gt;=BA$19,$AS$21*$B$2))),0)</f>
        <v>0</v>
      </c>
      <c r="BC65" s="294" t="b">
        <f>IF('Hoja De Calculo'!BD13&gt;='Hoja De Calculo'!BC13,IF(BC$18=100,($AS$21*BC$18*$B$2)-SUM($I65:BB65),IF(BC$18&gt;BB$19,((BC$18-BB$19+1)*$B$2*$AS$21),IF(BC$18&gt;=BB$19,$AS$21*$B$2))),0)</f>
        <v>0</v>
      </c>
      <c r="BD65" s="294" t="b">
        <f>IF('Hoja De Calculo'!BE13&gt;='Hoja De Calculo'!BD13,IF(BD$18=100,($AS$21*BD$18*$B$2)-SUM($I65:BC65),IF(BD$18&gt;BC$19,((BD$18-BC$19+1)*$B$2*$AS$21),IF(BD$18&gt;=BC$19,$AS$21*$B$2))),0)</f>
        <v>0</v>
      </c>
      <c r="BE65" s="294" t="b">
        <f>IF('Hoja De Calculo'!BF13&gt;='Hoja De Calculo'!BE13,IF(BE$18=100,($AS$21*BE$18*$B$2)-SUM($I65:BD65),IF(BE$18&gt;BD$19,((BE$18-BD$19+1)*$B$2*$AS$21),IF(BE$18&gt;=BD$19,$AS$21*$B$2))),0)</f>
        <v>0</v>
      </c>
      <c r="BF65" s="294" t="b">
        <f>IF('Hoja De Calculo'!BG13&gt;='Hoja De Calculo'!BF13,IF(BF$18=100,($AS$21*BF$18*$B$2)-SUM($I65:BE65),IF(BF$18&gt;BE$19,((BF$18-BE$19+1)*$B$2*$AS$21),IF(BF$18&gt;=BE$19,$AS$21*$B$2))),0)</f>
        <v>0</v>
      </c>
      <c r="BG65" s="294" t="b">
        <f>IF('Hoja De Calculo'!BH13&gt;='Hoja De Calculo'!BG13,IF(BG$18=100,($AS$21*BG$18*$B$2)-SUM($I65:BF65),IF(BG$18&gt;BF$19,((BG$18-BF$19+1)*$B$2*$AS$21),IF(BG$18&gt;=BF$19,$AS$21*$B$2))),0)</f>
        <v>0</v>
      </c>
      <c r="BH65" s="294" t="b">
        <f>IF('Hoja De Calculo'!BI13&gt;='Hoja De Calculo'!BH13,IF(BH$18=100,($AS$21*BH$18*$B$2)-SUM($I65:BG65),IF(BH$18&gt;BG$19,((BH$18-BG$19+1)*$B$2*$AS$21),IF(BH$18&gt;=BG$19,$AS$21*$B$2))),0)</f>
        <v>0</v>
      </c>
      <c r="BI65" s="294" t="b">
        <f>IF('Hoja De Calculo'!BJ13&gt;='Hoja De Calculo'!BI13,IF(BI$18=100,($AS$21*BI$18*$B$2)-SUM($I65:BH65),IF(BI$18&gt;BH$19,((BI$18-BH$19+1)*$B$2*$AS$21),IF(BI$18&gt;=BH$19,$AS$21*$B$2))),0)</f>
        <v>0</v>
      </c>
      <c r="BJ65" s="294" t="b">
        <f>IF('Hoja De Calculo'!BK13&gt;='Hoja De Calculo'!BJ13,IF(BJ$18=100,($AS$21*BJ$18*$B$2)-SUM($I65:BI65),IF(BJ$18&gt;BI$19,((BJ$18-BI$19+1)*$B$2*$AS$21),IF(BJ$18&gt;=BI$19,$AS$21*$B$2))),0)</f>
        <v>0</v>
      </c>
      <c r="BK65" s="294" t="b">
        <f>IF('Hoja De Calculo'!BL13&gt;='Hoja De Calculo'!BK13,IF(BK$18=100,($AS$21*BK$18*$B$2)-SUM($I65:BJ65),IF(BK$18&gt;BJ$19,((BK$18-BJ$19+1)*$B$2*$AS$21),IF(BK$18&gt;=BJ$19,$AS$21*$B$2))),0)</f>
        <v>0</v>
      </c>
      <c r="BL65" s="294" t="b">
        <f>IF('Hoja De Calculo'!BM13&gt;='Hoja De Calculo'!BL13,IF(BL$18=100,($AS$21*BL$18*$B$2)-SUM($I65:BK65),IF(BL$18&gt;BK$19,((BL$18-BK$19+1)*$B$2*$AS$21),IF(BL$18&gt;=BK$19,$AS$21*$B$2))),0)</f>
        <v>0</v>
      </c>
      <c r="BM65" s="294" t="b">
        <f>IF('Hoja De Calculo'!BN13&gt;='Hoja De Calculo'!BM13,IF(BM$18=100,($AS$21*BM$18*$B$2)-SUM($I65:BL65),IF(BM$18&gt;BL$19,((BM$18-BL$19+1)*$B$2*$AS$21),IF(BM$18&gt;=BL$19,$AS$21*$B$2))),0)</f>
        <v>0</v>
      </c>
      <c r="BN65" s="294" t="b">
        <f>IF('Hoja De Calculo'!BO13&gt;='Hoja De Calculo'!BN13,IF(BN$18=100,($AS$21*BN$18*$B$2)-SUM($I65:BM65),IF(BN$18&gt;BM$19,((BN$18-BM$19+1)*$B$2*$AS$21),IF(BN$18&gt;=BM$19,$AS$21*$B$2))),0)</f>
        <v>0</v>
      </c>
      <c r="BO65" s="294" t="b">
        <f>IF('Hoja De Calculo'!BP13&gt;='Hoja De Calculo'!BO13,IF(BO$18=100,($AS$21*BO$18*$B$2)-SUM($I65:BN65),IF(BO$18&gt;BN$19,((BO$18-BN$19+1)*$B$2*$AS$21),IF(BO$18&gt;=BN$19,$AS$21*$B$2))),0)</f>
        <v>0</v>
      </c>
      <c r="BP65" s="294" t="b">
        <f>IF('Hoja De Calculo'!BQ13&gt;='Hoja De Calculo'!BP13,IF(BP$18=100,($AS$21*BP$18*$B$2)-SUM($I65:BO65),IF(BP$18&gt;BO$19,((BP$18-BO$19+1)*$B$2*$AS$21),IF(BP$18&gt;=BO$19,$AS$21*$B$2))),0)</f>
        <v>0</v>
      </c>
      <c r="BQ65" s="294" t="b">
        <f>IF('Hoja De Calculo'!BR13&gt;='Hoja De Calculo'!BQ13,IF(BQ$18=100,($AS$21*BQ$18*$B$2)-SUM($I65:BP65),IF(BQ$18&gt;BP$19,((BQ$18-BP$19+1)*$B$2*$AS$21),IF(BQ$18&gt;=BP$19,$AS$21*$B$2))),0)</f>
        <v>0</v>
      </c>
      <c r="BR65" s="294" t="b">
        <f>IF('Hoja De Calculo'!BS13&gt;='Hoja De Calculo'!BR13,IF(BR$18=100,($AS$21*BR$18*$B$2)-SUM($I65:BQ65),IF(BR$18&gt;BQ$19,((BR$18-BQ$19+1)*$B$2*$AS$21),IF(BR$18&gt;=BQ$19,$AS$21*$B$2))),0)</f>
        <v>0</v>
      </c>
      <c r="BS65" s="294" t="b">
        <f>IF('Hoja De Calculo'!BT13&gt;='Hoja De Calculo'!BS13,IF(BS$18=100,($AS$21*BS$18*$B$2)-SUM($I65:BR65),IF(BS$18&gt;BR$19,((BS$18-BR$19+1)*$B$2*$AS$21),IF(BS$18&gt;=BR$19,$AS$21*$B$2))),0)</f>
        <v>0</v>
      </c>
      <c r="BT65" s="294" t="b">
        <f>IF('Hoja De Calculo'!BU13&gt;='Hoja De Calculo'!BT13,IF(BT$18=100,($AS$21*BT$18*$B$2)-SUM($I65:BS65),IF(BT$18&gt;BS$19,((BT$18-BS$19+1)*$B$2*$AS$21),IF(BT$18&gt;=BS$19,$AS$21*$B$2))),0)</f>
        <v>0</v>
      </c>
      <c r="BU65" s="294" t="b">
        <f>IF('Hoja De Calculo'!BV13&gt;='Hoja De Calculo'!BU13,IF(BU$18=100,($AS$21*BU$18*$B$2)-SUM($I65:BT65),IF(BU$18&gt;BT$19,((BU$18-BT$19+1)*$B$2*$AS$21),IF(BU$18&gt;=BT$19,$AS$21*$B$2))),0)</f>
        <v>0</v>
      </c>
      <c r="BV65" s="294" t="b">
        <f>IF('Hoja De Calculo'!BW13&gt;='Hoja De Calculo'!BV13,IF(BV$18=100,($AS$21*BV$18*$B$2)-SUM($I65:BU65),IF(BV$18&gt;BU$19,((BV$18-BU$19+1)*$B$2*$AS$21),IF(BV$18&gt;=BU$19,$AS$21*$B$2))),0)</f>
        <v>0</v>
      </c>
      <c r="BW65" s="294" t="b">
        <f>IF('Hoja De Calculo'!BX13&gt;='Hoja De Calculo'!BW13,IF(BW$18=100,($AS$21*BW$18*$B$2)-SUM($I65:BV65),IF(BW$18&gt;BV$19,((BW$18-BV$19+1)*$B$2*$AS$21),IF(BW$18&gt;=BV$19,$AS$21*$B$2))),0)</f>
        <v>0</v>
      </c>
      <c r="BX65" s="294" t="b">
        <f>IF('Hoja De Calculo'!BY13&gt;='Hoja De Calculo'!BX13,IF(BX$18=100,($AS$21*BX$18*$B$2)-SUM($I65:BW65),IF(BX$18&gt;BW$19,((BX$18-BW$19+1)*$B$2*$AS$21),IF(BX$18&gt;=BW$19,$AS$21*$B$2))),0)</f>
        <v>0</v>
      </c>
      <c r="BY65" s="294" t="b">
        <f>IF('Hoja De Calculo'!BZ13&gt;='Hoja De Calculo'!BY13,IF(BY$18=100,($AS$21*BY$18*$B$2)-SUM($I65:BX65),IF(BY$18&gt;BX$19,((BY$18-BX$19+1)*$B$2*$AS$21),IF(BY$18&gt;=BX$19,$AS$21*$B$2))),0)</f>
        <v>0</v>
      </c>
      <c r="BZ65" s="294" t="b">
        <f>IF('Hoja De Calculo'!CA13&gt;='Hoja De Calculo'!BZ13,IF(BZ$18=100,($AS$21*BZ$18*$B$2)-SUM($I65:BY65),IF(BZ$18&gt;BY$19,((BZ$18-BY$19+1)*$B$2*$AS$21),IF(BZ$18&gt;=BY$19,$AS$21*$B$2))),0)</f>
        <v>0</v>
      </c>
      <c r="CA65" s="294" t="b">
        <f>IF('Hoja De Calculo'!CB13&gt;='Hoja De Calculo'!CA13,IF(CA$18=100,($AS$21*CA$18*$B$2)-SUM($I65:BZ65),IF(CA$18&gt;BZ$19,((CA$18-BZ$19+1)*$B$2*$AS$21),IF(CA$18&gt;=BZ$19,$AS$21*$B$2))),0)</f>
        <v>0</v>
      </c>
      <c r="CB65" s="294" t="b">
        <f>IF('Hoja De Calculo'!CC13&gt;='Hoja De Calculo'!CB13,IF(CB$18=100,($AS$21*CB$18*$B$2)-SUM($I65:CA65),IF(CB$18&gt;CA$19,((CB$18-CA$19+1)*$B$2*$AS$21),IF(CB$18&gt;=CA$19,$AS$21*$B$2))),0)</f>
        <v>0</v>
      </c>
      <c r="CC65" s="294" t="b">
        <f>IF('Hoja De Calculo'!CD13&gt;='Hoja De Calculo'!CC13,IF(CC$18=100,($AS$21*CC$18*$B$2)-SUM($I65:CB65),IF(CC$18&gt;CB$19,((CC$18-CB$19+1)*$B$2*$AS$21),IF(CC$18&gt;=CB$19,$AS$21*$B$2))),0)</f>
        <v>0</v>
      </c>
      <c r="CD65" s="294" t="b">
        <f>IF('Hoja De Calculo'!CE13&gt;='Hoja De Calculo'!CD13,IF(CD$18=100,($AS$21*CD$18*$B$2)-SUM($I65:CC65),IF(CD$18&gt;CC$19,((CD$18-CC$19+1)*$B$2*$AS$21),IF(CD$18&gt;=CC$19,$AS$21*$B$2))),0)</f>
        <v>0</v>
      </c>
      <c r="CE65" s="294" t="b">
        <f>IF('Hoja De Calculo'!CF13&gt;='Hoja De Calculo'!CE13,IF(CE$18=100,($AS$21*CE$18*$B$2)-SUM($I65:CD65),IF(CE$18&gt;CD$19,((CE$18-CD$19+1)*$B$2*$AS$21),IF(CE$18&gt;=CD$19,$AS$21*$B$2))),0)</f>
        <v>0</v>
      </c>
      <c r="CF65" s="294" t="b">
        <f>IF('Hoja De Calculo'!CG13&gt;='Hoja De Calculo'!CF13,IF(CF$18=100,($AS$21*CF$18*$B$2)-SUM($I65:CE65),IF(CF$18&gt;CE$19,((CF$18-CE$19+1)*$B$2*$AS$21),IF(CF$18&gt;=CE$19,$AS$21*$B$2))),0)</f>
        <v>0</v>
      </c>
      <c r="CG65" s="294" t="b">
        <f>IF('Hoja De Calculo'!CH13&gt;='Hoja De Calculo'!CG13,IF(CG$18=100,($AS$21*CG$18*$B$2)-SUM($I65:CF65),IF(CG$18&gt;CF$19,((CG$18-CF$19+1)*$B$2*$AS$21),IF(CG$18&gt;=CF$19,$AS$21*$B$2))),0)</f>
        <v>0</v>
      </c>
      <c r="CH65" s="294" t="b">
        <f>IF('Hoja De Calculo'!CI13&gt;='Hoja De Calculo'!CH13,IF(CH$18=100,($AS$21*CH$18*$B$2)-SUM($I65:CG65),IF(CH$18&gt;CG$19,((CH$18-CG$19+1)*$B$2*$AS$21),IF(CH$18&gt;=CG$19,$AS$21*$B$2))),0)</f>
        <v>0</v>
      </c>
      <c r="CI65" s="294" t="b">
        <f>IF('Hoja De Calculo'!CJ13&gt;='Hoja De Calculo'!CI13,IF(CI$18=100,($AS$21*CI$18*$B$2)-SUM($I65:CH65),IF(CI$18&gt;CH$19,((CI$18-CH$19+1)*$B$2*$AS$21),IF(CI$18&gt;=CH$19,$AS$21*$B$2))),0)</f>
        <v>0</v>
      </c>
      <c r="CJ65" s="294" t="b">
        <f>IF('Hoja De Calculo'!CK13&gt;='Hoja De Calculo'!CJ13,IF(CJ$18=100,($AS$21*CJ$18*$B$2)-SUM($I65:CI65),IF(CJ$18&gt;CI$19,((CJ$18-CI$19+1)*$B$2*$AS$21),IF(CJ$18&gt;=CI$19,$AS$21*$B$2))),0)</f>
        <v>0</v>
      </c>
      <c r="CK65" s="294" t="b">
        <f>IF('Hoja De Calculo'!CL13&gt;='Hoja De Calculo'!CK13,IF(CK$18=100,($AS$21*CK$18*$B$2)-SUM($I65:CJ65),IF(CK$18&gt;CJ$19,((CK$18-CJ$19+1)*$B$2*$AS$21),IF(CK$18&gt;=CJ$19,$AS$21*$B$2))),0)</f>
        <v>0</v>
      </c>
      <c r="CL65" s="294" t="b">
        <f>IF('Hoja De Calculo'!CM13&gt;='Hoja De Calculo'!CL13,IF(CL$18=100,($AS$21*CL$18*$B$2)-SUM($I65:CK65),IF(CL$18&gt;CK$19,((CL$18-CK$19+1)*$B$2*$AS$21),IF(CL$18&gt;=CK$19,$AS$21*$B$2))),0)</f>
        <v>0</v>
      </c>
      <c r="CM65" s="294" t="b">
        <f>IF('Hoja De Calculo'!CN13&gt;='Hoja De Calculo'!CM13,IF(CM$18=100,($AS$21*CM$18*$B$2)-SUM($I65:CL65),IF(CM$18&gt;CL$19,((CM$18-CL$19+1)*$B$2*$AS$21),IF(CM$18&gt;=CL$19,$AS$21*$B$2))),0)</f>
        <v>0</v>
      </c>
      <c r="CN65" s="294" t="b">
        <f>IF('Hoja De Calculo'!CO13&gt;='Hoja De Calculo'!CN13,IF(CN$18=100,($AS$21*CN$18*$B$2)-SUM($I65:CM65),IF(CN$18&gt;CM$19,((CN$18-CM$19+1)*$B$2*$AS$21),IF(CN$18&gt;=CM$19,$AS$21*$B$2))),0)</f>
        <v>0</v>
      </c>
      <c r="CO65" s="294" t="b">
        <f>IF('Hoja De Calculo'!CP13&gt;='Hoja De Calculo'!CO13,IF(CO$18=100,($AS$21*CO$18*$B$2)-SUM($I65:CN65),IF(CO$18&gt;CN$19,((CO$18-CN$19+1)*$B$2*$AS$21),IF(CO$18&gt;=CN$19,$AS$21*$B$2))),0)</f>
        <v>0</v>
      </c>
      <c r="CP65" s="294" t="b">
        <f>IF('Hoja De Calculo'!CQ13&gt;='Hoja De Calculo'!CP13,IF(CP$18=100,($AS$21*CP$18*$B$2)-SUM($I65:CO65),IF(CP$18&gt;CO$19,((CP$18-CO$19+1)*$B$2*$AS$21),IF(CP$18&gt;=CO$19,$AS$21*$B$2))),0)</f>
        <v>0</v>
      </c>
      <c r="CQ65" s="294" t="b">
        <f>IF('Hoja De Calculo'!CR13&gt;='Hoja De Calculo'!CQ13,IF(CQ$18=100,($AS$21*CQ$18*$B$2)-SUM($I65:CP65),IF(CQ$18&gt;CP$19,((CQ$18-CP$19+1)*$B$2*$AS$21),IF(CQ$18&gt;=CP$19,$AS$21*$B$2))),0)</f>
        <v>0</v>
      </c>
      <c r="CR65" s="294" t="b">
        <f>IF('Hoja De Calculo'!CS13&gt;='Hoja De Calculo'!CR13,IF(CR$18=100,($AS$21*CR$18*$B$2)-SUM($I65:CQ65),IF(CR$18&gt;CQ$19,((CR$18-CQ$19+1)*$B$2*$AS$21),IF(CR$18&gt;=CQ$19,$AS$21*$B$2))),0)</f>
        <v>0</v>
      </c>
      <c r="CS65" s="294" t="b">
        <f>IF('Hoja De Calculo'!CT13&gt;='Hoja De Calculo'!CS13,IF(CS$18=100,($AS$21*CS$18*$B$2)-SUM($I65:CR65),IF(CS$18&gt;CR$19,((CS$18-CR$19+1)*$B$2*$AS$21),IF(CS$18&gt;=CR$19,$AS$21*$B$2))),0)</f>
        <v>0</v>
      </c>
      <c r="CT65" s="294" t="b">
        <f>IF('Hoja De Calculo'!CU13&gt;='Hoja De Calculo'!CT13,IF(CT$18=100,($AS$21*CT$18*$B$2)-SUM($I65:CS65),IF(CT$18&gt;CS$19,((CT$18-CS$19+1)*$B$2*$AS$21),IF(CT$18&gt;=CS$19,$AS$21*$B$2))),0)</f>
        <v>0</v>
      </c>
      <c r="CU65" s="294" t="b">
        <f>IF('Hoja De Calculo'!CV13&gt;='Hoja De Calculo'!CU13,IF(CU$18=100,($AS$21*CU$18*$B$2)-SUM($I65:CT65),IF(CU$18&gt;CT$19,((CU$18-CT$19+1)*$B$2*$AS$21),IF(CU$18&gt;=CT$19,$AS$21*$B$2))),0)</f>
        <v>0</v>
      </c>
      <c r="CV65" s="294" t="b">
        <f>IF('Hoja De Calculo'!CW13&gt;='Hoja De Calculo'!CV13,IF(CV$18=100,($AS$21*CV$18*$B$2)-SUM($I65:CU65),IF(CV$18&gt;CU$19,((CV$18-CU$19+1)*$B$2*$AS$21),IF(CV$18&gt;=CU$19,$AS$21*$B$2))),0)</f>
        <v>0</v>
      </c>
      <c r="CW65" s="294" t="b">
        <f>IF('Hoja De Calculo'!CX13&gt;='Hoja De Calculo'!CW13,IF(CW$18=100,($AS$21*CW$18*$B$2)-SUM($I65:CV65),IF(CW$18&gt;CV$19,((CW$18-CV$19+1)*$B$2*$AS$21),IF(CW$18&gt;=CV$19,$AS$21*$B$2))),0)</f>
        <v>0</v>
      </c>
    </row>
    <row r="66" spans="1:101" x14ac:dyDescent="0.3">
      <c r="A66" t="s">
        <v>203</v>
      </c>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81">
        <f>(AT$21*$B$2*(AT$19+(IF(AT$19=100,0,1))))</f>
        <v>0</v>
      </c>
      <c r="AU66" s="294" t="b">
        <f>IF('Hoja De Calculo'!AV13&gt;='Hoja De Calculo'!AU13,IF(AU$18=100,($AT$21*AU$18*$B$2)-SUM($I66:AT66),IF(AU$18&gt;AT$19,((AU$18-AT$19+1)*$B$2*$AT$21),IF(AU$18&gt;=AT$19,$AT$21*$B$2))),0)</f>
        <v>0</v>
      </c>
      <c r="AV66" s="294" t="b">
        <f>IF('Hoja De Calculo'!AW13&gt;='Hoja De Calculo'!AV13,IF(AV$18=100,($AT$21*AV$18*$B$2)-SUM($I66:AU66),IF(AV$18&gt;AU$19,((AV$18-AU$19+1)*$B$2*$AT$21),IF(AV$18&gt;=AU$19,$AT$21*$B$2))),0)</f>
        <v>0</v>
      </c>
      <c r="AW66" s="294" t="b">
        <f>IF('Hoja De Calculo'!AX13&gt;='Hoja De Calculo'!AW13,IF(AW$18=100,($AT$21*AW$18*$B$2)-SUM($I66:AV66),IF(AW$18&gt;AV$19,((AW$18-AV$19+1)*$B$2*$AT$21),IF(AW$18&gt;=AV$19,$AT$21*$B$2))),0)</f>
        <v>0</v>
      </c>
      <c r="AX66" s="294" t="b">
        <f>IF('Hoja De Calculo'!AY13&gt;='Hoja De Calculo'!AX13,IF(AX$18=100,($AT$21*AX$18*$B$2)-SUM($I66:AW66),IF(AX$18&gt;AW$19,((AX$18-AW$19+1)*$B$2*$AT$21),IF(AX$18&gt;=AW$19,$AT$21*$B$2))),0)</f>
        <v>0</v>
      </c>
      <c r="AY66" s="294" t="b">
        <f>IF('Hoja De Calculo'!AZ13&gt;='Hoja De Calculo'!AY13,IF(AY$18=100,($AT$21*AY$18*$B$2)-SUM($I66:AX66),IF(AY$18&gt;AX$19,((AY$18-AX$19+1)*$B$2*$AT$21),IF(AY$18&gt;=AX$19,$AT$21*$B$2))),0)</f>
        <v>0</v>
      </c>
      <c r="AZ66" s="294" t="b">
        <f>IF('Hoja De Calculo'!BA13&gt;='Hoja De Calculo'!AZ13,IF(AZ$18=100,($AT$21*AZ$18*$B$2)-SUM($I66:AY66),IF(AZ$18&gt;AY$19,((AZ$18-AY$19+1)*$B$2*$AT$21),IF(AZ$18&gt;=AY$19,$AT$21*$B$2))),0)</f>
        <v>0</v>
      </c>
      <c r="BA66" s="294" t="b">
        <f>IF('Hoja De Calculo'!BB13&gt;='Hoja De Calculo'!BA13,IF(BA$18=100,($AT$21*BA$18*$B$2)-SUM($I66:AZ66),IF(BA$18&gt;AZ$19,((BA$18-AZ$19+1)*$B$2*$AT$21),IF(BA$18&gt;=AZ$19,$AT$21*$B$2))),0)</f>
        <v>0</v>
      </c>
      <c r="BB66" s="294" t="b">
        <f>IF('Hoja De Calculo'!BC13&gt;='Hoja De Calculo'!BB13,IF(BB$18=100,($AT$21*BB$18*$B$2)-SUM($I66:BA66),IF(BB$18&gt;BA$19,((BB$18-BA$19+1)*$B$2*$AT$21),IF(BB$18&gt;=BA$19,$AT$21*$B$2))),0)</f>
        <v>0</v>
      </c>
      <c r="BC66" s="294" t="b">
        <f>IF('Hoja De Calculo'!BD13&gt;='Hoja De Calculo'!BC13,IF(BC$18=100,($AT$21*BC$18*$B$2)-SUM($I66:BB66),IF(BC$18&gt;BB$19,((BC$18-BB$19+1)*$B$2*$AT$21),IF(BC$18&gt;=BB$19,$AT$21*$B$2))),0)</f>
        <v>0</v>
      </c>
      <c r="BD66" s="294" t="b">
        <f>IF('Hoja De Calculo'!BE13&gt;='Hoja De Calculo'!BD13,IF(BD$18=100,($AT$21*BD$18*$B$2)-SUM($I66:BC66),IF(BD$18&gt;BC$19,((BD$18-BC$19+1)*$B$2*$AT$21),IF(BD$18&gt;=BC$19,$AT$21*$B$2))),0)</f>
        <v>0</v>
      </c>
      <c r="BE66" s="294" t="b">
        <f>IF('Hoja De Calculo'!BF13&gt;='Hoja De Calculo'!BE13,IF(BE$18=100,($AT$21*BE$18*$B$2)-SUM($I66:BD66),IF(BE$18&gt;BD$19,((BE$18-BD$19+1)*$B$2*$AT$21),IF(BE$18&gt;=BD$19,$AT$21*$B$2))),0)</f>
        <v>0</v>
      </c>
      <c r="BF66" s="294" t="b">
        <f>IF('Hoja De Calculo'!BG13&gt;='Hoja De Calculo'!BF13,IF(BF$18=100,($AT$21*BF$18*$B$2)-SUM($I66:BE66),IF(BF$18&gt;BE$19,((BF$18-BE$19+1)*$B$2*$AT$21),IF(BF$18&gt;=BE$19,$AT$21*$B$2))),0)</f>
        <v>0</v>
      </c>
      <c r="BG66" s="294" t="b">
        <f>IF('Hoja De Calculo'!BH13&gt;='Hoja De Calculo'!BG13,IF(BG$18=100,($AT$21*BG$18*$B$2)-SUM($I66:BF66),IF(BG$18&gt;BF$19,((BG$18-BF$19+1)*$B$2*$AT$21),IF(BG$18&gt;=BF$19,$AT$21*$B$2))),0)</f>
        <v>0</v>
      </c>
      <c r="BH66" s="294" t="b">
        <f>IF('Hoja De Calculo'!BI13&gt;='Hoja De Calculo'!BH13,IF(BH$18=100,($AT$21*BH$18*$B$2)-SUM($I66:BG66),IF(BH$18&gt;BG$19,((BH$18-BG$19+1)*$B$2*$AT$21),IF(BH$18&gt;=BG$19,$AT$21*$B$2))),0)</f>
        <v>0</v>
      </c>
      <c r="BI66" s="294" t="b">
        <f>IF('Hoja De Calculo'!BJ13&gt;='Hoja De Calculo'!BI13,IF(BI$18=100,($AT$21*BI$18*$B$2)-SUM($I66:BH66),IF(BI$18&gt;BH$19,((BI$18-BH$19+1)*$B$2*$AT$21),IF(BI$18&gt;=BH$19,$AT$21*$B$2))),0)</f>
        <v>0</v>
      </c>
      <c r="BJ66" s="294" t="b">
        <f>IF('Hoja De Calculo'!BK13&gt;='Hoja De Calculo'!BJ13,IF(BJ$18=100,($AT$21*BJ$18*$B$2)-SUM($I66:BI66),IF(BJ$18&gt;BI$19,((BJ$18-BI$19+1)*$B$2*$AT$21),IF(BJ$18&gt;=BI$19,$AT$21*$B$2))),0)</f>
        <v>0</v>
      </c>
      <c r="BK66" s="294" t="b">
        <f>IF('Hoja De Calculo'!BL13&gt;='Hoja De Calculo'!BK13,IF(BK$18=100,($AT$21*BK$18*$B$2)-SUM($I66:BJ66),IF(BK$18&gt;BJ$19,((BK$18-BJ$19+1)*$B$2*$AT$21),IF(BK$18&gt;=BJ$19,$AT$21*$B$2))),0)</f>
        <v>0</v>
      </c>
      <c r="BL66" s="294" t="b">
        <f>IF('Hoja De Calculo'!BM13&gt;='Hoja De Calculo'!BL13,IF(BL$18=100,($AT$21*BL$18*$B$2)-SUM($I66:BK66),IF(BL$18&gt;BK$19,((BL$18-BK$19+1)*$B$2*$AT$21),IF(BL$18&gt;=BK$19,$AT$21*$B$2))),0)</f>
        <v>0</v>
      </c>
      <c r="BM66" s="294" t="b">
        <f>IF('Hoja De Calculo'!BN13&gt;='Hoja De Calculo'!BM13,IF(BM$18=100,($AT$21*BM$18*$B$2)-SUM($I66:BL66),IF(BM$18&gt;BL$19,((BM$18-BL$19+1)*$B$2*$AT$21),IF(BM$18&gt;=BL$19,$AT$21*$B$2))),0)</f>
        <v>0</v>
      </c>
      <c r="BN66" s="294" t="b">
        <f>IF('Hoja De Calculo'!BO13&gt;='Hoja De Calculo'!BN13,IF(BN$18=100,($AT$21*BN$18*$B$2)-SUM($I66:BM66),IF(BN$18&gt;BM$19,((BN$18-BM$19+1)*$B$2*$AT$21),IF(BN$18&gt;=BM$19,$AT$21*$B$2))),0)</f>
        <v>0</v>
      </c>
      <c r="BO66" s="294" t="b">
        <f>IF('Hoja De Calculo'!BP13&gt;='Hoja De Calculo'!BO13,IF(BO$18=100,($AT$21*BO$18*$B$2)-SUM($I66:BN66),IF(BO$18&gt;BN$19,((BO$18-BN$19+1)*$B$2*$AT$21),IF(BO$18&gt;=BN$19,$AT$21*$B$2))),0)</f>
        <v>0</v>
      </c>
      <c r="BP66" s="294" t="b">
        <f>IF('Hoja De Calculo'!BQ13&gt;='Hoja De Calculo'!BP13,IF(BP$18=100,($AT$21*BP$18*$B$2)-SUM($I66:BO66),IF(BP$18&gt;BO$19,((BP$18-BO$19+1)*$B$2*$AT$21),IF(BP$18&gt;=BO$19,$AT$21*$B$2))),0)</f>
        <v>0</v>
      </c>
      <c r="BQ66" s="294" t="b">
        <f>IF('Hoja De Calculo'!BR13&gt;='Hoja De Calculo'!BQ13,IF(BQ$18=100,($AT$21*BQ$18*$B$2)-SUM($I66:BP66),IF(BQ$18&gt;BP$19,((BQ$18-BP$19+1)*$B$2*$AT$21),IF(BQ$18&gt;=BP$19,$AT$21*$B$2))),0)</f>
        <v>0</v>
      </c>
      <c r="BR66" s="294" t="b">
        <f>IF('Hoja De Calculo'!BS13&gt;='Hoja De Calculo'!BR13,IF(BR$18=100,($AT$21*BR$18*$B$2)-SUM($I66:BQ66),IF(BR$18&gt;BQ$19,((BR$18-BQ$19+1)*$B$2*$AT$21),IF(BR$18&gt;=BQ$19,$AT$21*$B$2))),0)</f>
        <v>0</v>
      </c>
      <c r="BS66" s="294" t="b">
        <f>IF('Hoja De Calculo'!BT13&gt;='Hoja De Calculo'!BS13,IF(BS$18=100,($AT$21*BS$18*$B$2)-SUM($I66:BR66),IF(BS$18&gt;BR$19,((BS$18-BR$19+1)*$B$2*$AT$21),IF(BS$18&gt;=BR$19,$AT$21*$B$2))),0)</f>
        <v>0</v>
      </c>
      <c r="BT66" s="294" t="b">
        <f>IF('Hoja De Calculo'!BU13&gt;='Hoja De Calculo'!BT13,IF(BT$18=100,($AT$21*BT$18*$B$2)-SUM($I66:BS66),IF(BT$18&gt;BS$19,((BT$18-BS$19+1)*$B$2*$AT$21),IF(BT$18&gt;=BS$19,$AT$21*$B$2))),0)</f>
        <v>0</v>
      </c>
      <c r="BU66" s="294" t="b">
        <f>IF('Hoja De Calculo'!BV13&gt;='Hoja De Calculo'!BU13,IF(BU$18=100,($AT$21*BU$18*$B$2)-SUM($I66:BT66),IF(BU$18&gt;BT$19,((BU$18-BT$19+1)*$B$2*$AT$21),IF(BU$18&gt;=BT$19,$AT$21*$B$2))),0)</f>
        <v>0</v>
      </c>
      <c r="BV66" s="294" t="b">
        <f>IF('Hoja De Calculo'!BW13&gt;='Hoja De Calculo'!BV13,IF(BV$18=100,($AT$21*BV$18*$B$2)-SUM($I66:BU66),IF(BV$18&gt;BU$19,((BV$18-BU$19+1)*$B$2*$AT$21),IF(BV$18&gt;=BU$19,$AT$21*$B$2))),0)</f>
        <v>0</v>
      </c>
      <c r="BW66" s="294" t="b">
        <f>IF('Hoja De Calculo'!BX13&gt;='Hoja De Calculo'!BW13,IF(BW$18=100,($AT$21*BW$18*$B$2)-SUM($I66:BV66),IF(BW$18&gt;BV$19,((BW$18-BV$19+1)*$B$2*$AT$21),IF(BW$18&gt;=BV$19,$AT$21*$B$2))),0)</f>
        <v>0</v>
      </c>
      <c r="BX66" s="294" t="b">
        <f>IF('Hoja De Calculo'!BY13&gt;='Hoja De Calculo'!BX13,IF(BX$18=100,($AT$21*BX$18*$B$2)-SUM($I66:BW66),IF(BX$18&gt;BW$19,((BX$18-BW$19+1)*$B$2*$AT$21),IF(BX$18&gt;=BW$19,$AT$21*$B$2))),0)</f>
        <v>0</v>
      </c>
      <c r="BY66" s="294" t="b">
        <f>IF('Hoja De Calculo'!BZ13&gt;='Hoja De Calculo'!BY13,IF(BY$18=100,($AT$21*BY$18*$B$2)-SUM($I66:BX66),IF(BY$18&gt;BX$19,((BY$18-BX$19+1)*$B$2*$AT$21),IF(BY$18&gt;=BX$19,$AT$21*$B$2))),0)</f>
        <v>0</v>
      </c>
      <c r="BZ66" s="294" t="b">
        <f>IF('Hoja De Calculo'!CA13&gt;='Hoja De Calculo'!BZ13,IF(BZ$18=100,($AT$21*BZ$18*$B$2)-SUM($I66:BY66),IF(BZ$18&gt;BY$19,((BZ$18-BY$19+1)*$B$2*$AT$21),IF(BZ$18&gt;=BY$19,$AT$21*$B$2))),0)</f>
        <v>0</v>
      </c>
      <c r="CA66" s="294" t="b">
        <f>IF('Hoja De Calculo'!CB13&gt;='Hoja De Calculo'!CA13,IF(CA$18=100,($AT$21*CA$18*$B$2)-SUM($I66:BZ66),IF(CA$18&gt;BZ$19,((CA$18-BZ$19+1)*$B$2*$AT$21),IF(CA$18&gt;=BZ$19,$AT$21*$B$2))),0)</f>
        <v>0</v>
      </c>
      <c r="CB66" s="294" t="b">
        <f>IF('Hoja De Calculo'!CC13&gt;='Hoja De Calculo'!CB13,IF(CB$18=100,($AT$21*CB$18*$B$2)-SUM($I66:CA66),IF(CB$18&gt;CA$19,((CB$18-CA$19+1)*$B$2*$AT$21),IF(CB$18&gt;=CA$19,$AT$21*$B$2))),0)</f>
        <v>0</v>
      </c>
      <c r="CC66" s="294" t="b">
        <f>IF('Hoja De Calculo'!CD13&gt;='Hoja De Calculo'!CC13,IF(CC$18=100,($AT$21*CC$18*$B$2)-SUM($I66:CB66),IF(CC$18&gt;CB$19,((CC$18-CB$19+1)*$B$2*$AT$21),IF(CC$18&gt;=CB$19,$AT$21*$B$2))),0)</f>
        <v>0</v>
      </c>
      <c r="CD66" s="294" t="b">
        <f>IF('Hoja De Calculo'!CE13&gt;='Hoja De Calculo'!CD13,IF(CD$18=100,($AT$21*CD$18*$B$2)-SUM($I66:CC66),IF(CD$18&gt;CC$19,((CD$18-CC$19+1)*$B$2*$AT$21),IF(CD$18&gt;=CC$19,$AT$21*$B$2))),0)</f>
        <v>0</v>
      </c>
      <c r="CE66" s="294" t="b">
        <f>IF('Hoja De Calculo'!CF13&gt;='Hoja De Calculo'!CE13,IF(CE$18=100,($AT$21*CE$18*$B$2)-SUM($I66:CD66),IF(CE$18&gt;CD$19,((CE$18-CD$19+1)*$B$2*$AT$21),IF(CE$18&gt;=CD$19,$AT$21*$B$2))),0)</f>
        <v>0</v>
      </c>
      <c r="CF66" s="294" t="b">
        <f>IF('Hoja De Calculo'!CG13&gt;='Hoja De Calculo'!CF13,IF(CF$18=100,($AT$21*CF$18*$B$2)-SUM($I66:CE66),IF(CF$18&gt;CE$19,((CF$18-CE$19+1)*$B$2*$AT$21),IF(CF$18&gt;=CE$19,$AT$21*$B$2))),0)</f>
        <v>0</v>
      </c>
      <c r="CG66" s="294" t="b">
        <f>IF('Hoja De Calculo'!CH13&gt;='Hoja De Calculo'!CG13,IF(CG$18=100,($AT$21*CG$18*$B$2)-SUM($I66:CF66),IF(CG$18&gt;CF$19,((CG$18-CF$19+1)*$B$2*$AT$21),IF(CG$18&gt;=CF$19,$AT$21*$B$2))),0)</f>
        <v>0</v>
      </c>
      <c r="CH66" s="294" t="b">
        <f>IF('Hoja De Calculo'!CI13&gt;='Hoja De Calculo'!CH13,IF(CH$18=100,($AT$21*CH$18*$B$2)-SUM($I66:CG66),IF(CH$18&gt;CG$19,((CH$18-CG$19+1)*$B$2*$AT$21),IF(CH$18&gt;=CG$19,$AT$21*$B$2))),0)</f>
        <v>0</v>
      </c>
      <c r="CI66" s="294" t="b">
        <f>IF('Hoja De Calculo'!CJ13&gt;='Hoja De Calculo'!CI13,IF(CI$18=100,($AT$21*CI$18*$B$2)-SUM($I66:CH66),IF(CI$18&gt;CH$19,((CI$18-CH$19+1)*$B$2*$AT$21),IF(CI$18&gt;=CH$19,$AT$21*$B$2))),0)</f>
        <v>0</v>
      </c>
      <c r="CJ66" s="294" t="b">
        <f>IF('Hoja De Calculo'!CK13&gt;='Hoja De Calculo'!CJ13,IF(CJ$18=100,($AT$21*CJ$18*$B$2)-SUM($I66:CI66),IF(CJ$18&gt;CI$19,((CJ$18-CI$19+1)*$B$2*$AT$21),IF(CJ$18&gt;=CI$19,$AT$21*$B$2))),0)</f>
        <v>0</v>
      </c>
      <c r="CK66" s="294" t="b">
        <f>IF('Hoja De Calculo'!CL13&gt;='Hoja De Calculo'!CK13,IF(CK$18=100,($AT$21*CK$18*$B$2)-SUM($I66:CJ66),IF(CK$18&gt;CJ$19,((CK$18-CJ$19+1)*$B$2*$AT$21),IF(CK$18&gt;=CJ$19,$AT$21*$B$2))),0)</f>
        <v>0</v>
      </c>
      <c r="CL66" s="294" t="b">
        <f>IF('Hoja De Calculo'!CM13&gt;='Hoja De Calculo'!CL13,IF(CL$18=100,($AT$21*CL$18*$B$2)-SUM($I66:CK66),IF(CL$18&gt;CK$19,((CL$18-CK$19+1)*$B$2*$AT$21),IF(CL$18&gt;=CK$19,$AT$21*$B$2))),0)</f>
        <v>0</v>
      </c>
      <c r="CM66" s="294" t="b">
        <f>IF('Hoja De Calculo'!CN13&gt;='Hoja De Calculo'!CM13,IF(CM$18=100,($AT$21*CM$18*$B$2)-SUM($I66:CL66),IF(CM$18&gt;CL$19,((CM$18-CL$19+1)*$B$2*$AT$21),IF(CM$18&gt;=CL$19,$AT$21*$B$2))),0)</f>
        <v>0</v>
      </c>
      <c r="CN66" s="294" t="b">
        <f>IF('Hoja De Calculo'!CO13&gt;='Hoja De Calculo'!CN13,IF(CN$18=100,($AT$21*CN$18*$B$2)-SUM($I66:CM66),IF(CN$18&gt;CM$19,((CN$18-CM$19+1)*$B$2*$AT$21),IF(CN$18&gt;=CM$19,$AT$21*$B$2))),0)</f>
        <v>0</v>
      </c>
      <c r="CO66" s="294" t="b">
        <f>IF('Hoja De Calculo'!CP13&gt;='Hoja De Calculo'!CO13,IF(CO$18=100,($AT$21*CO$18*$B$2)-SUM($I66:CN66),IF(CO$18&gt;CN$19,((CO$18-CN$19+1)*$B$2*$AT$21),IF(CO$18&gt;=CN$19,$AT$21*$B$2))),0)</f>
        <v>0</v>
      </c>
      <c r="CP66" s="294" t="b">
        <f>IF('Hoja De Calculo'!CQ13&gt;='Hoja De Calculo'!CP13,IF(CP$18=100,($AT$21*CP$18*$B$2)-SUM($I66:CO66),IF(CP$18&gt;CO$19,((CP$18-CO$19+1)*$B$2*$AT$21),IF(CP$18&gt;=CO$19,$AT$21*$B$2))),0)</f>
        <v>0</v>
      </c>
      <c r="CQ66" s="294" t="b">
        <f>IF('Hoja De Calculo'!CR13&gt;='Hoja De Calculo'!CQ13,IF(CQ$18=100,($AT$21*CQ$18*$B$2)-SUM($I66:CP66),IF(CQ$18&gt;CP$19,((CQ$18-CP$19+1)*$B$2*$AT$21),IF(CQ$18&gt;=CP$19,$AT$21*$B$2))),0)</f>
        <v>0</v>
      </c>
      <c r="CR66" s="294" t="b">
        <f>IF('Hoja De Calculo'!CS13&gt;='Hoja De Calculo'!CR13,IF(CR$18=100,($AT$21*CR$18*$B$2)-SUM($I66:CQ66),IF(CR$18&gt;CQ$19,((CR$18-CQ$19+1)*$B$2*$AT$21),IF(CR$18&gt;=CQ$19,$AT$21*$B$2))),0)</f>
        <v>0</v>
      </c>
      <c r="CS66" s="294" t="b">
        <f>IF('Hoja De Calculo'!CT13&gt;='Hoja De Calculo'!CS13,IF(CS$18=100,($AT$21*CS$18*$B$2)-SUM($I66:CR66),IF(CS$18&gt;CR$19,((CS$18-CR$19+1)*$B$2*$AT$21),IF(CS$18&gt;=CR$19,$AT$21*$B$2))),0)</f>
        <v>0</v>
      </c>
      <c r="CT66" s="294" t="b">
        <f>IF('Hoja De Calculo'!CU13&gt;='Hoja De Calculo'!CT13,IF(CT$18=100,($AT$21*CT$18*$B$2)-SUM($I66:CS66),IF(CT$18&gt;CS$19,((CT$18-CS$19+1)*$B$2*$AT$21),IF(CT$18&gt;=CS$19,$AT$21*$B$2))),0)</f>
        <v>0</v>
      </c>
      <c r="CU66" s="294" t="b">
        <f>IF('Hoja De Calculo'!CV13&gt;='Hoja De Calculo'!CU13,IF(CU$18=100,($AT$21*CU$18*$B$2)-SUM($I66:CT66),IF(CU$18&gt;CT$19,((CU$18-CT$19+1)*$B$2*$AT$21),IF(CU$18&gt;=CT$19,$AT$21*$B$2))),0)</f>
        <v>0</v>
      </c>
      <c r="CV66" s="294" t="b">
        <f>IF('Hoja De Calculo'!CW13&gt;='Hoja De Calculo'!CV13,IF(CV$18=100,($AT$21*CV$18*$B$2)-SUM($I66:CU66),IF(CV$18&gt;CU$19,((CV$18-CU$19+1)*$B$2*$AT$21),IF(CV$18&gt;=CU$19,$AT$21*$B$2))),0)</f>
        <v>0</v>
      </c>
      <c r="CW66" s="294" t="b">
        <f>IF('Hoja De Calculo'!CX13&gt;='Hoja De Calculo'!CW13,IF(CW$18=100,($AT$21*CW$18*$B$2)-SUM($I66:CV66),IF(CW$18&gt;CV$19,((CW$18-CV$19+1)*$B$2*$AT$21),IF(CW$18&gt;=CV$19,$AT$21*$B$2))),0)</f>
        <v>0</v>
      </c>
    </row>
    <row r="67" spans="1:101" x14ac:dyDescent="0.3">
      <c r="A67" t="s">
        <v>204</v>
      </c>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c r="AP67" s="259"/>
      <c r="AQ67" s="259"/>
      <c r="AR67" s="259"/>
      <c r="AS67" s="259"/>
      <c r="AT67" s="259"/>
      <c r="AU67" s="281">
        <f>(AU$21*$B$2*(AU$19+(IF(AU$19=100,0,1))))</f>
        <v>0</v>
      </c>
      <c r="AV67" s="294" t="b">
        <f>IF('Hoja De Calculo'!AW13&gt;='Hoja De Calculo'!AV13,IF(AV$18=100,($AU$21*AV$18*$B$2)-SUM($I67:AU67),IF(AV$18&gt;AU$19,((AV$18-AU$19+1)*$B$2*$AU$21),IF(AV$18&gt;=AU$19,$AU$21*$B$2))),0)</f>
        <v>0</v>
      </c>
      <c r="AW67" s="294" t="b">
        <f>IF('Hoja De Calculo'!AX13&gt;='Hoja De Calculo'!AW13,IF(AW$18=100,($AU$21*AW$18*$B$2)-SUM($I67:AV67),IF(AW$18&gt;AV$19,((AW$18-AV$19+1)*$B$2*$AU$21),IF(AW$18&gt;=AV$19,$AU$21*$B$2))),0)</f>
        <v>0</v>
      </c>
      <c r="AX67" s="294" t="b">
        <f>IF('Hoja De Calculo'!AY13&gt;='Hoja De Calculo'!AX13,IF(AX$18=100,($AU$21*AX$18*$B$2)-SUM($I67:AW67),IF(AX$18&gt;AW$19,((AX$18-AW$19+1)*$B$2*$AU$21),IF(AX$18&gt;=AW$19,$AU$21*$B$2))),0)</f>
        <v>0</v>
      </c>
      <c r="AY67" s="294" t="b">
        <f>IF('Hoja De Calculo'!AZ13&gt;='Hoja De Calculo'!AY13,IF(AY$18=100,($AU$21*AY$18*$B$2)-SUM($I67:AX67),IF(AY$18&gt;AX$19,((AY$18-AX$19+1)*$B$2*$AU$21),IF(AY$18&gt;=AX$19,$AU$21*$B$2))),0)</f>
        <v>0</v>
      </c>
      <c r="AZ67" s="294" t="b">
        <f>IF('Hoja De Calculo'!BA13&gt;='Hoja De Calculo'!AZ13,IF(AZ$18=100,($AU$21*AZ$18*$B$2)-SUM($I67:AY67),IF(AZ$18&gt;AY$19,((AZ$18-AY$19+1)*$B$2*$AU$21),IF(AZ$18&gt;=AY$19,$AU$21*$B$2))),0)</f>
        <v>0</v>
      </c>
      <c r="BA67" s="294" t="b">
        <f>IF('Hoja De Calculo'!BB13&gt;='Hoja De Calculo'!BA13,IF(BA$18=100,($AU$21*BA$18*$B$2)-SUM($I67:AZ67),IF(BA$18&gt;AZ$19,((BA$18-AZ$19+1)*$B$2*$AU$21),IF(BA$18&gt;=AZ$19,$AU$21*$B$2))),0)</f>
        <v>0</v>
      </c>
      <c r="BB67" s="294" t="b">
        <f>IF('Hoja De Calculo'!BC13&gt;='Hoja De Calculo'!BB13,IF(BB$18=100,($AU$21*BB$18*$B$2)-SUM($I67:BA67),IF(BB$18&gt;BA$19,((BB$18-BA$19+1)*$B$2*$AU$21),IF(BB$18&gt;=BA$19,$AU$21*$B$2))),0)</f>
        <v>0</v>
      </c>
      <c r="BC67" s="294" t="b">
        <f>IF('Hoja De Calculo'!BD13&gt;='Hoja De Calculo'!BC13,IF(BC$18=100,($AU$21*BC$18*$B$2)-SUM($I67:BB67),IF(BC$18&gt;BB$19,((BC$18-BB$19+1)*$B$2*$AU$21),IF(BC$18&gt;=BB$19,$AU$21*$B$2))),0)</f>
        <v>0</v>
      </c>
      <c r="BD67" s="294" t="b">
        <f>IF('Hoja De Calculo'!BE13&gt;='Hoja De Calculo'!BD13,IF(BD$18=100,($AU$21*BD$18*$B$2)-SUM($I67:BC67),IF(BD$18&gt;BC$19,((BD$18-BC$19+1)*$B$2*$AU$21),IF(BD$18&gt;=BC$19,$AU$21*$B$2))),0)</f>
        <v>0</v>
      </c>
      <c r="BE67" s="294" t="b">
        <f>IF('Hoja De Calculo'!BF13&gt;='Hoja De Calculo'!BE13,IF(BE$18=100,($AU$21*BE$18*$B$2)-SUM($I67:BD67),IF(BE$18&gt;BD$19,((BE$18-BD$19+1)*$B$2*$AU$21),IF(BE$18&gt;=BD$19,$AU$21*$B$2))),0)</f>
        <v>0</v>
      </c>
      <c r="BF67" s="294" t="b">
        <f>IF('Hoja De Calculo'!BG13&gt;='Hoja De Calculo'!BF13,IF(BF$18=100,($AU$21*BF$18*$B$2)-SUM($I67:BE67),IF(BF$18&gt;BE$19,((BF$18-BE$19+1)*$B$2*$AU$21),IF(BF$18&gt;=BE$19,$AU$21*$B$2))),0)</f>
        <v>0</v>
      </c>
      <c r="BG67" s="294" t="b">
        <f>IF('Hoja De Calculo'!BH13&gt;='Hoja De Calculo'!BG13,IF(BG$18=100,($AU$21*BG$18*$B$2)-SUM($I67:BF67),IF(BG$18&gt;BF$19,((BG$18-BF$19+1)*$B$2*$AU$21),IF(BG$18&gt;=BF$19,$AU$21*$B$2))),0)</f>
        <v>0</v>
      </c>
      <c r="BH67" s="294" t="b">
        <f>IF('Hoja De Calculo'!BI13&gt;='Hoja De Calculo'!BH13,IF(BH$18=100,($AU$21*BH$18*$B$2)-SUM($I67:BG67),IF(BH$18&gt;BG$19,((BH$18-BG$19+1)*$B$2*$AU$21),IF(BH$18&gt;=BG$19,$AU$21*$B$2))),0)</f>
        <v>0</v>
      </c>
      <c r="BI67" s="294" t="b">
        <f>IF('Hoja De Calculo'!BJ13&gt;='Hoja De Calculo'!BI13,IF(BI$18=100,($AU$21*BI$18*$B$2)-SUM($I67:BH67),IF(BI$18&gt;BH$19,((BI$18-BH$19+1)*$B$2*$AU$21),IF(BI$18&gt;=BH$19,$AU$21*$B$2))),0)</f>
        <v>0</v>
      </c>
      <c r="BJ67" s="294" t="b">
        <f>IF('Hoja De Calculo'!BK13&gt;='Hoja De Calculo'!BJ13,IF(BJ$18=100,($AU$21*BJ$18*$B$2)-SUM($I67:BI67),IF(BJ$18&gt;BI$19,((BJ$18-BI$19+1)*$B$2*$AU$21),IF(BJ$18&gt;=BI$19,$AU$21*$B$2))),0)</f>
        <v>0</v>
      </c>
      <c r="BK67" s="294" t="b">
        <f>IF('Hoja De Calculo'!BL13&gt;='Hoja De Calculo'!BK13,IF(BK$18=100,($AU$21*BK$18*$B$2)-SUM($I67:BJ67),IF(BK$18&gt;BJ$19,((BK$18-BJ$19+1)*$B$2*$AU$21),IF(BK$18&gt;=BJ$19,$AU$21*$B$2))),0)</f>
        <v>0</v>
      </c>
      <c r="BL67" s="294" t="b">
        <f>IF('Hoja De Calculo'!BM13&gt;='Hoja De Calculo'!BL13,IF(BL$18=100,($AU$21*BL$18*$B$2)-SUM($I67:BK67),IF(BL$18&gt;BK$19,((BL$18-BK$19+1)*$B$2*$AU$21),IF(BL$18&gt;=BK$19,$AU$21*$B$2))),0)</f>
        <v>0</v>
      </c>
      <c r="BM67" s="294" t="b">
        <f>IF('Hoja De Calculo'!BN13&gt;='Hoja De Calculo'!BM13,IF(BM$18=100,($AU$21*BM$18*$B$2)-SUM($I67:BL67),IF(BM$18&gt;BL$19,((BM$18-BL$19+1)*$B$2*$AU$21),IF(BM$18&gt;=BL$19,$AU$21*$B$2))),0)</f>
        <v>0</v>
      </c>
      <c r="BN67" s="294" t="b">
        <f>IF('Hoja De Calculo'!BO13&gt;='Hoja De Calculo'!BN13,IF(BN$18=100,($AU$21*BN$18*$B$2)-SUM($I67:BM67),IF(BN$18&gt;BM$19,((BN$18-BM$19+1)*$B$2*$AU$21),IF(BN$18&gt;=BM$19,$AU$21*$B$2))),0)</f>
        <v>0</v>
      </c>
      <c r="BO67" s="294" t="b">
        <f>IF('Hoja De Calculo'!BP13&gt;='Hoja De Calculo'!BO13,IF(BO$18=100,($AU$21*BO$18*$B$2)-SUM($I67:BN67),IF(BO$18&gt;BN$19,((BO$18-BN$19+1)*$B$2*$AU$21),IF(BO$18&gt;=BN$19,$AU$21*$B$2))),0)</f>
        <v>0</v>
      </c>
      <c r="BP67" s="294" t="b">
        <f>IF('Hoja De Calculo'!BQ13&gt;='Hoja De Calculo'!BP13,IF(BP$18=100,($AU$21*BP$18*$B$2)-SUM($I67:BO67),IF(BP$18&gt;BO$19,((BP$18-BO$19+1)*$B$2*$AU$21),IF(BP$18&gt;=BO$19,$AU$21*$B$2))),0)</f>
        <v>0</v>
      </c>
      <c r="BQ67" s="294" t="b">
        <f>IF('Hoja De Calculo'!BR13&gt;='Hoja De Calculo'!BQ13,IF(BQ$18=100,($AU$21*BQ$18*$B$2)-SUM($I67:BP67),IF(BQ$18&gt;BP$19,((BQ$18-BP$19+1)*$B$2*$AU$21),IF(BQ$18&gt;=BP$19,$AU$21*$B$2))),0)</f>
        <v>0</v>
      </c>
      <c r="BR67" s="294" t="b">
        <f>IF('Hoja De Calculo'!BS13&gt;='Hoja De Calculo'!BR13,IF(BR$18=100,($AU$21*BR$18*$B$2)-SUM($I67:BQ67),IF(BR$18&gt;BQ$19,((BR$18-BQ$19+1)*$B$2*$AU$21),IF(BR$18&gt;=BQ$19,$AU$21*$B$2))),0)</f>
        <v>0</v>
      </c>
      <c r="BS67" s="294" t="b">
        <f>IF('Hoja De Calculo'!BT13&gt;='Hoja De Calculo'!BS13,IF(BS$18=100,($AU$21*BS$18*$B$2)-SUM($I67:BR67),IF(BS$18&gt;BR$19,((BS$18-BR$19+1)*$B$2*$AU$21),IF(BS$18&gt;=BR$19,$AU$21*$B$2))),0)</f>
        <v>0</v>
      </c>
      <c r="BT67" s="294" t="b">
        <f>IF('Hoja De Calculo'!BU13&gt;='Hoja De Calculo'!BT13,IF(BT$18=100,($AU$21*BT$18*$B$2)-SUM($I67:BS67),IF(BT$18&gt;BS$19,((BT$18-BS$19+1)*$B$2*$AU$21),IF(BT$18&gt;=BS$19,$AU$21*$B$2))),0)</f>
        <v>0</v>
      </c>
      <c r="BU67" s="294" t="b">
        <f>IF('Hoja De Calculo'!BV13&gt;='Hoja De Calculo'!BU13,IF(BU$18=100,($AU$21*BU$18*$B$2)-SUM($I67:BT67),IF(BU$18&gt;BT$19,((BU$18-BT$19+1)*$B$2*$AU$21),IF(BU$18&gt;=BT$19,$AU$21*$B$2))),0)</f>
        <v>0</v>
      </c>
      <c r="BV67" s="294" t="b">
        <f>IF('Hoja De Calculo'!BW13&gt;='Hoja De Calculo'!BV13,IF(BV$18=100,($AU$21*BV$18*$B$2)-SUM($I67:BU67),IF(BV$18&gt;BU$19,((BV$18-BU$19+1)*$B$2*$AU$21),IF(BV$18&gt;=BU$19,$AU$21*$B$2))),0)</f>
        <v>0</v>
      </c>
      <c r="BW67" s="294" t="b">
        <f>IF('Hoja De Calculo'!BX13&gt;='Hoja De Calculo'!BW13,IF(BW$18=100,($AU$21*BW$18*$B$2)-SUM($I67:BV67),IF(BW$18&gt;BV$19,((BW$18-BV$19+1)*$B$2*$AU$21),IF(BW$18&gt;=BV$19,$AU$21*$B$2))),0)</f>
        <v>0</v>
      </c>
      <c r="BX67" s="294" t="b">
        <f>IF('Hoja De Calculo'!BY13&gt;='Hoja De Calculo'!BX13,IF(BX$18=100,($AU$21*BX$18*$B$2)-SUM($I67:BW67),IF(BX$18&gt;BW$19,((BX$18-BW$19+1)*$B$2*$AU$21),IF(BX$18&gt;=BW$19,$AU$21*$B$2))),0)</f>
        <v>0</v>
      </c>
      <c r="BY67" s="294" t="b">
        <f>IF('Hoja De Calculo'!BZ13&gt;='Hoja De Calculo'!BY13,IF(BY$18=100,($AU$21*BY$18*$B$2)-SUM($I67:BX67),IF(BY$18&gt;BX$19,((BY$18-BX$19+1)*$B$2*$AU$21),IF(BY$18&gt;=BX$19,$AU$21*$B$2))),0)</f>
        <v>0</v>
      </c>
      <c r="BZ67" s="294" t="b">
        <f>IF('Hoja De Calculo'!CA13&gt;='Hoja De Calculo'!BZ13,IF(BZ$18=100,($AU$21*BZ$18*$B$2)-SUM($I67:BY67),IF(BZ$18&gt;BY$19,((BZ$18-BY$19+1)*$B$2*$AU$21),IF(BZ$18&gt;=BY$19,$AU$21*$B$2))),0)</f>
        <v>0</v>
      </c>
      <c r="CA67" s="294" t="b">
        <f>IF('Hoja De Calculo'!CB13&gt;='Hoja De Calculo'!CA13,IF(CA$18=100,($AU$21*CA$18*$B$2)-SUM($I67:BZ67),IF(CA$18&gt;BZ$19,((CA$18-BZ$19+1)*$B$2*$AU$21),IF(CA$18&gt;=BZ$19,$AU$21*$B$2))),0)</f>
        <v>0</v>
      </c>
      <c r="CB67" s="294" t="b">
        <f>IF('Hoja De Calculo'!CC13&gt;='Hoja De Calculo'!CB13,IF(CB$18=100,($AU$21*CB$18*$B$2)-SUM($I67:CA67),IF(CB$18&gt;CA$19,((CB$18-CA$19+1)*$B$2*$AU$21),IF(CB$18&gt;=CA$19,$AU$21*$B$2))),0)</f>
        <v>0</v>
      </c>
      <c r="CC67" s="294" t="b">
        <f>IF('Hoja De Calculo'!CD13&gt;='Hoja De Calculo'!CC13,IF(CC$18=100,($AU$21*CC$18*$B$2)-SUM($I67:CB67),IF(CC$18&gt;CB$19,((CC$18-CB$19+1)*$B$2*$AU$21),IF(CC$18&gt;=CB$19,$AU$21*$B$2))),0)</f>
        <v>0</v>
      </c>
      <c r="CD67" s="294" t="b">
        <f>IF('Hoja De Calculo'!CE13&gt;='Hoja De Calculo'!CD13,IF(CD$18=100,($AU$21*CD$18*$B$2)-SUM($I67:CC67),IF(CD$18&gt;CC$19,((CD$18-CC$19+1)*$B$2*$AU$21),IF(CD$18&gt;=CC$19,$AU$21*$B$2))),0)</f>
        <v>0</v>
      </c>
      <c r="CE67" s="294" t="b">
        <f>IF('Hoja De Calculo'!CF13&gt;='Hoja De Calculo'!CE13,IF(CE$18=100,($AU$21*CE$18*$B$2)-SUM($I67:CD67),IF(CE$18&gt;CD$19,((CE$18-CD$19+1)*$B$2*$AU$21),IF(CE$18&gt;=CD$19,$AU$21*$B$2))),0)</f>
        <v>0</v>
      </c>
      <c r="CF67" s="294" t="b">
        <f>IF('Hoja De Calculo'!CG13&gt;='Hoja De Calculo'!CF13,IF(CF$18=100,($AU$21*CF$18*$B$2)-SUM($I67:CE67),IF(CF$18&gt;CE$19,((CF$18-CE$19+1)*$B$2*$AU$21),IF(CF$18&gt;=CE$19,$AU$21*$B$2))),0)</f>
        <v>0</v>
      </c>
      <c r="CG67" s="294" t="b">
        <f>IF('Hoja De Calculo'!CH13&gt;='Hoja De Calculo'!CG13,IF(CG$18=100,($AU$21*CG$18*$B$2)-SUM($I67:CF67),IF(CG$18&gt;CF$19,((CG$18-CF$19+1)*$B$2*$AU$21),IF(CG$18&gt;=CF$19,$AU$21*$B$2))),0)</f>
        <v>0</v>
      </c>
      <c r="CH67" s="294" t="b">
        <f>IF('Hoja De Calculo'!CI13&gt;='Hoja De Calculo'!CH13,IF(CH$18=100,($AU$21*CH$18*$B$2)-SUM($I67:CG67),IF(CH$18&gt;CG$19,((CH$18-CG$19+1)*$B$2*$AU$21),IF(CH$18&gt;=CG$19,$AU$21*$B$2))),0)</f>
        <v>0</v>
      </c>
      <c r="CI67" s="294" t="b">
        <f>IF('Hoja De Calculo'!CJ13&gt;='Hoja De Calculo'!CI13,IF(CI$18=100,($AU$21*CI$18*$B$2)-SUM($I67:CH67),IF(CI$18&gt;CH$19,((CI$18-CH$19+1)*$B$2*$AU$21),IF(CI$18&gt;=CH$19,$AU$21*$B$2))),0)</f>
        <v>0</v>
      </c>
      <c r="CJ67" s="294" t="b">
        <f>IF('Hoja De Calculo'!CK13&gt;='Hoja De Calculo'!CJ13,IF(CJ$18=100,($AU$21*CJ$18*$B$2)-SUM($I67:CI67),IF(CJ$18&gt;CI$19,((CJ$18-CI$19+1)*$B$2*$AU$21),IF(CJ$18&gt;=CI$19,$AU$21*$B$2))),0)</f>
        <v>0</v>
      </c>
      <c r="CK67" s="294" t="b">
        <f>IF('Hoja De Calculo'!CL13&gt;='Hoja De Calculo'!CK13,IF(CK$18=100,($AU$21*CK$18*$B$2)-SUM($I67:CJ67),IF(CK$18&gt;CJ$19,((CK$18-CJ$19+1)*$B$2*$AU$21),IF(CK$18&gt;=CJ$19,$AU$21*$B$2))),0)</f>
        <v>0</v>
      </c>
      <c r="CL67" s="294" t="b">
        <f>IF('Hoja De Calculo'!CM13&gt;='Hoja De Calculo'!CL13,IF(CL$18=100,($AU$21*CL$18*$B$2)-SUM($I67:CK67),IF(CL$18&gt;CK$19,((CL$18-CK$19+1)*$B$2*$AU$21),IF(CL$18&gt;=CK$19,$AU$21*$B$2))),0)</f>
        <v>0</v>
      </c>
      <c r="CM67" s="294" t="b">
        <f>IF('Hoja De Calculo'!CN13&gt;='Hoja De Calculo'!CM13,IF(CM$18=100,($AU$21*CM$18*$B$2)-SUM($I67:CL67),IF(CM$18&gt;CL$19,((CM$18-CL$19+1)*$B$2*$AU$21),IF(CM$18&gt;=CL$19,$AU$21*$B$2))),0)</f>
        <v>0</v>
      </c>
      <c r="CN67" s="294" t="b">
        <f>IF('Hoja De Calculo'!CO13&gt;='Hoja De Calculo'!CN13,IF(CN$18=100,($AU$21*CN$18*$B$2)-SUM($I67:CM67),IF(CN$18&gt;CM$19,((CN$18-CM$19+1)*$B$2*$AU$21),IF(CN$18&gt;=CM$19,$AU$21*$B$2))),0)</f>
        <v>0</v>
      </c>
      <c r="CO67" s="294" t="b">
        <f>IF('Hoja De Calculo'!CP13&gt;='Hoja De Calculo'!CO13,IF(CO$18=100,($AU$21*CO$18*$B$2)-SUM($I67:CN67),IF(CO$18&gt;CN$19,((CO$18-CN$19+1)*$B$2*$AU$21),IF(CO$18&gt;=CN$19,$AU$21*$B$2))),0)</f>
        <v>0</v>
      </c>
      <c r="CP67" s="294" t="b">
        <f>IF('Hoja De Calculo'!CQ13&gt;='Hoja De Calculo'!CP13,IF(CP$18=100,($AU$21*CP$18*$B$2)-SUM($I67:CO67),IF(CP$18&gt;CO$19,((CP$18-CO$19+1)*$B$2*$AU$21),IF(CP$18&gt;=CO$19,$AU$21*$B$2))),0)</f>
        <v>0</v>
      </c>
      <c r="CQ67" s="294" t="b">
        <f>IF('Hoja De Calculo'!CR13&gt;='Hoja De Calculo'!CQ13,IF(CQ$18=100,($AU$21*CQ$18*$B$2)-SUM($I67:CP67),IF(CQ$18&gt;CP$19,((CQ$18-CP$19+1)*$B$2*$AU$21),IF(CQ$18&gt;=CP$19,$AU$21*$B$2))),0)</f>
        <v>0</v>
      </c>
      <c r="CR67" s="294" t="b">
        <f>IF('Hoja De Calculo'!CS13&gt;='Hoja De Calculo'!CR13,IF(CR$18=100,($AU$21*CR$18*$B$2)-SUM($I67:CQ67),IF(CR$18&gt;CQ$19,((CR$18-CQ$19+1)*$B$2*$AU$21),IF(CR$18&gt;=CQ$19,$AU$21*$B$2))),0)</f>
        <v>0</v>
      </c>
      <c r="CS67" s="294" t="b">
        <f>IF('Hoja De Calculo'!CT13&gt;='Hoja De Calculo'!CS13,IF(CS$18=100,($AU$21*CS$18*$B$2)-SUM($I67:CR67),IF(CS$18&gt;CR$19,((CS$18-CR$19+1)*$B$2*$AU$21),IF(CS$18&gt;=CR$19,$AU$21*$B$2))),0)</f>
        <v>0</v>
      </c>
      <c r="CT67" s="294" t="b">
        <f>IF('Hoja De Calculo'!CU13&gt;='Hoja De Calculo'!CT13,IF(CT$18=100,($AU$21*CT$18*$B$2)-SUM($I67:CS67),IF(CT$18&gt;CS$19,((CT$18-CS$19+1)*$B$2*$AU$21),IF(CT$18&gt;=CS$19,$AU$21*$B$2))),0)</f>
        <v>0</v>
      </c>
      <c r="CU67" s="294" t="b">
        <f>IF('Hoja De Calculo'!CV13&gt;='Hoja De Calculo'!CU13,IF(CU$18=100,($AU$21*CU$18*$B$2)-SUM($I67:CT67),IF(CU$18&gt;CT$19,((CU$18-CT$19+1)*$B$2*$AU$21),IF(CU$18&gt;=CT$19,$AU$21*$B$2))),0)</f>
        <v>0</v>
      </c>
      <c r="CV67" s="294" t="b">
        <f>IF('Hoja De Calculo'!CW13&gt;='Hoja De Calculo'!CV13,IF(CV$18=100,($AU$21*CV$18*$B$2)-SUM($I67:CU67),IF(CV$18&gt;CU$19,((CV$18-CU$19+1)*$B$2*$AU$21),IF(CV$18&gt;=CU$19,$AU$21*$B$2))),0)</f>
        <v>0</v>
      </c>
      <c r="CW67" s="294" t="b">
        <f>IF('Hoja De Calculo'!CX13&gt;='Hoja De Calculo'!CW13,IF(CW$18=100,($AU$21*CW$18*$B$2)-SUM($I67:CV67),IF(CW$18&gt;CV$19,((CW$18-CV$19+1)*$B$2*$AU$21),IF(CW$18&gt;=CV$19,$AU$21*$B$2))),0)</f>
        <v>0</v>
      </c>
    </row>
    <row r="68" spans="1:101" x14ac:dyDescent="0.3">
      <c r="A68" t="s">
        <v>205</v>
      </c>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81">
        <f>(AV$21*$B$2*(AV$19+(IF(AV$19=100,0,1))))</f>
        <v>0</v>
      </c>
      <c r="AW68" s="294" t="b">
        <f>IF('Hoja De Calculo'!AX13&gt;='Hoja De Calculo'!AW13,IF(AW$18=100,($AV$21*AW$18*$B$2)-SUM($I68:AV68),IF(AW$18&gt;AV$19,((AW$18-AV$19+1)*$B$2*$AV$21),IF(AW$18&gt;=AV$19,$AV$21*$B$2))),0)</f>
        <v>0</v>
      </c>
      <c r="AX68" s="294" t="b">
        <f>IF('Hoja De Calculo'!AY13&gt;='Hoja De Calculo'!AX13,IF(AX$18=100,($AV$21*AX$18*$B$2)-SUM($I68:AW68),IF(AX$18&gt;AW$19,((AX$18-AW$19+1)*$B$2*$AV$21),IF(AX$18&gt;=AW$19,$AV$21*$B$2))),0)</f>
        <v>0</v>
      </c>
      <c r="AY68" s="294" t="b">
        <f>IF('Hoja De Calculo'!AZ13&gt;='Hoja De Calculo'!AY13,IF(AY$18=100,($AV$21*AY$18*$B$2)-SUM($I68:AX68),IF(AY$18&gt;AX$19,((AY$18-AX$19+1)*$B$2*$AV$21),IF(AY$18&gt;=AX$19,$AV$21*$B$2))),0)</f>
        <v>0</v>
      </c>
      <c r="AZ68" s="294" t="b">
        <f>IF('Hoja De Calculo'!BA13&gt;='Hoja De Calculo'!AZ13,IF(AZ$18=100,($AV$21*AZ$18*$B$2)-SUM($I68:AY68),IF(AZ$18&gt;AY$19,((AZ$18-AY$19+1)*$B$2*$AV$21),IF(AZ$18&gt;=AY$19,$AV$21*$B$2))),0)</f>
        <v>0</v>
      </c>
      <c r="BA68" s="294" t="b">
        <f>IF('Hoja De Calculo'!BB13&gt;='Hoja De Calculo'!BA13,IF(BA$18=100,($AV$21*BA$18*$B$2)-SUM($I68:AZ68),IF(BA$18&gt;AZ$19,((BA$18-AZ$19+1)*$B$2*$AV$21),IF(BA$18&gt;=AZ$19,$AV$21*$B$2))),0)</f>
        <v>0</v>
      </c>
      <c r="BB68" s="294" t="b">
        <f>IF('Hoja De Calculo'!BC13&gt;='Hoja De Calculo'!BB13,IF(BB$18=100,($AV$21*BB$18*$B$2)-SUM($I68:BA68),IF(BB$18&gt;BA$19,((BB$18-BA$19+1)*$B$2*$AV$21),IF(BB$18&gt;=BA$19,$AV$21*$B$2))),0)</f>
        <v>0</v>
      </c>
      <c r="BC68" s="294" t="b">
        <f>IF('Hoja De Calculo'!BD13&gt;='Hoja De Calculo'!BC13,IF(BC$18=100,($AV$21*BC$18*$B$2)-SUM($I68:BB68),IF(BC$18&gt;BB$19,((BC$18-BB$19+1)*$B$2*$AV$21),IF(BC$18&gt;=BB$19,$AV$21*$B$2))),0)</f>
        <v>0</v>
      </c>
      <c r="BD68" s="294" t="b">
        <f>IF('Hoja De Calculo'!BE13&gt;='Hoja De Calculo'!BD13,IF(BD$18=100,($AV$21*BD$18*$B$2)-SUM($I68:BC68),IF(BD$18&gt;BC$19,((BD$18-BC$19+1)*$B$2*$AV$21),IF(BD$18&gt;=BC$19,$AV$21*$B$2))),0)</f>
        <v>0</v>
      </c>
      <c r="BE68" s="294" t="b">
        <f>IF('Hoja De Calculo'!BF13&gt;='Hoja De Calculo'!BE13,IF(BE$18=100,($AV$21*BE$18*$B$2)-SUM($I68:BD68),IF(BE$18&gt;BD$19,((BE$18-BD$19+1)*$B$2*$AV$21),IF(BE$18&gt;=BD$19,$AV$21*$B$2))),0)</f>
        <v>0</v>
      </c>
      <c r="BF68" s="294" t="b">
        <f>IF('Hoja De Calculo'!BG13&gt;='Hoja De Calculo'!BF13,IF(BF$18=100,($AV$21*BF$18*$B$2)-SUM($I68:BE68),IF(BF$18&gt;BE$19,((BF$18-BE$19+1)*$B$2*$AV$21),IF(BF$18&gt;=BE$19,$AV$21*$B$2))),0)</f>
        <v>0</v>
      </c>
      <c r="BG68" s="294" t="b">
        <f>IF('Hoja De Calculo'!BH13&gt;='Hoja De Calculo'!BG13,IF(BG$18=100,($AV$21*BG$18*$B$2)-SUM($I68:BF68),IF(BG$18&gt;BF$19,((BG$18-BF$19+1)*$B$2*$AV$21),IF(BG$18&gt;=BF$19,$AV$21*$B$2))),0)</f>
        <v>0</v>
      </c>
      <c r="BH68" s="294" t="b">
        <f>IF('Hoja De Calculo'!BI13&gt;='Hoja De Calculo'!BH13,IF(BH$18=100,($AV$21*BH$18*$B$2)-SUM($I68:BG68),IF(BH$18&gt;BG$19,((BH$18-BG$19+1)*$B$2*$AV$21),IF(BH$18&gt;=BG$19,$AV$21*$B$2))),0)</f>
        <v>0</v>
      </c>
      <c r="BI68" s="294" t="b">
        <f>IF('Hoja De Calculo'!BJ13&gt;='Hoja De Calculo'!BI13,IF(BI$18=100,($AV$21*BI$18*$B$2)-SUM($I68:BH68),IF(BI$18&gt;BH$19,((BI$18-BH$19+1)*$B$2*$AV$21),IF(BI$18&gt;=BH$19,$AV$21*$B$2))),0)</f>
        <v>0</v>
      </c>
      <c r="BJ68" s="294" t="b">
        <f>IF('Hoja De Calculo'!BK13&gt;='Hoja De Calculo'!BJ13,IF(BJ$18=100,($AV$21*BJ$18*$B$2)-SUM($I68:BI68),IF(BJ$18&gt;BI$19,((BJ$18-BI$19+1)*$B$2*$AV$21),IF(BJ$18&gt;=BI$19,$AV$21*$B$2))),0)</f>
        <v>0</v>
      </c>
      <c r="BK68" s="294" t="b">
        <f>IF('Hoja De Calculo'!BL13&gt;='Hoja De Calculo'!BK13,IF(BK$18=100,($AV$21*BK$18*$B$2)-SUM($I68:BJ68),IF(BK$18&gt;BJ$19,((BK$18-BJ$19+1)*$B$2*$AV$21),IF(BK$18&gt;=BJ$19,$AV$21*$B$2))),0)</f>
        <v>0</v>
      </c>
      <c r="BL68" s="294" t="b">
        <f>IF('Hoja De Calculo'!BM13&gt;='Hoja De Calculo'!BL13,IF(BL$18=100,($AV$21*BL$18*$B$2)-SUM($I68:BK68),IF(BL$18&gt;BK$19,((BL$18-BK$19+1)*$B$2*$AV$21),IF(BL$18&gt;=BK$19,$AV$21*$B$2))),0)</f>
        <v>0</v>
      </c>
      <c r="BM68" s="294" t="b">
        <f>IF('Hoja De Calculo'!BN13&gt;='Hoja De Calculo'!BM13,IF(BM$18=100,($AV$21*BM$18*$B$2)-SUM($I68:BL68),IF(BM$18&gt;BL$19,((BM$18-BL$19+1)*$B$2*$AV$21),IF(BM$18&gt;=BL$19,$AV$21*$B$2))),0)</f>
        <v>0</v>
      </c>
      <c r="BN68" s="294" t="b">
        <f>IF('Hoja De Calculo'!BO13&gt;='Hoja De Calculo'!BN13,IF(BN$18=100,($AV$21*BN$18*$B$2)-SUM($I68:BM68),IF(BN$18&gt;BM$19,((BN$18-BM$19+1)*$B$2*$AV$21),IF(BN$18&gt;=BM$19,$AV$21*$B$2))),0)</f>
        <v>0</v>
      </c>
      <c r="BO68" s="294" t="b">
        <f>IF('Hoja De Calculo'!BP13&gt;='Hoja De Calculo'!BO13,IF(BO$18=100,($AV$21*BO$18*$B$2)-SUM($I68:BN68),IF(BO$18&gt;BN$19,((BO$18-BN$19+1)*$B$2*$AV$21),IF(BO$18&gt;=BN$19,$AV$21*$B$2))),0)</f>
        <v>0</v>
      </c>
      <c r="BP68" s="294" t="b">
        <f>IF('Hoja De Calculo'!BQ13&gt;='Hoja De Calculo'!BP13,IF(BP$18=100,($AV$21*BP$18*$B$2)-SUM($I68:BO68),IF(BP$18&gt;BO$19,((BP$18-BO$19+1)*$B$2*$AV$21),IF(BP$18&gt;=BO$19,$AV$21*$B$2))),0)</f>
        <v>0</v>
      </c>
      <c r="BQ68" s="294" t="b">
        <f>IF('Hoja De Calculo'!BR13&gt;='Hoja De Calculo'!BQ13,IF(BQ$18=100,($AV$21*BQ$18*$B$2)-SUM($I68:BP68),IF(BQ$18&gt;BP$19,((BQ$18-BP$19+1)*$B$2*$AV$21),IF(BQ$18&gt;=BP$19,$AV$21*$B$2))),0)</f>
        <v>0</v>
      </c>
      <c r="BR68" s="294" t="b">
        <f>IF('Hoja De Calculo'!BS13&gt;='Hoja De Calculo'!BR13,IF(BR$18=100,($AV$21*BR$18*$B$2)-SUM($I68:BQ68),IF(BR$18&gt;BQ$19,((BR$18-BQ$19+1)*$B$2*$AV$21),IF(BR$18&gt;=BQ$19,$AV$21*$B$2))),0)</f>
        <v>0</v>
      </c>
      <c r="BS68" s="294" t="b">
        <f>IF('Hoja De Calculo'!BT13&gt;='Hoja De Calculo'!BS13,IF(BS$18=100,($AV$21*BS$18*$B$2)-SUM($I68:BR68),IF(BS$18&gt;BR$19,((BS$18-BR$19+1)*$B$2*$AV$21),IF(BS$18&gt;=BR$19,$AV$21*$B$2))),0)</f>
        <v>0</v>
      </c>
      <c r="BT68" s="294" t="b">
        <f>IF('Hoja De Calculo'!BU13&gt;='Hoja De Calculo'!BT13,IF(BT$18=100,($AV$21*BT$18*$B$2)-SUM($I68:BS68),IF(BT$18&gt;BS$19,((BT$18-BS$19+1)*$B$2*$AV$21),IF(BT$18&gt;=BS$19,$AV$21*$B$2))),0)</f>
        <v>0</v>
      </c>
      <c r="BU68" s="294" t="b">
        <f>IF('Hoja De Calculo'!BV13&gt;='Hoja De Calculo'!BU13,IF(BU$18=100,($AV$21*BU$18*$B$2)-SUM($I68:BT68),IF(BU$18&gt;BT$19,((BU$18-BT$19+1)*$B$2*$AV$21),IF(BU$18&gt;=BT$19,$AV$21*$B$2))),0)</f>
        <v>0</v>
      </c>
      <c r="BV68" s="294" t="b">
        <f>IF('Hoja De Calculo'!BW13&gt;='Hoja De Calculo'!BV13,IF(BV$18=100,($AV$21*BV$18*$B$2)-SUM($I68:BU68),IF(BV$18&gt;BU$19,((BV$18-BU$19+1)*$B$2*$AV$21),IF(BV$18&gt;=BU$19,$AV$21*$B$2))),0)</f>
        <v>0</v>
      </c>
      <c r="BW68" s="294" t="b">
        <f>IF('Hoja De Calculo'!BX13&gt;='Hoja De Calculo'!BW13,IF(BW$18=100,($AV$21*BW$18*$B$2)-SUM($I68:BV68),IF(BW$18&gt;BV$19,((BW$18-BV$19+1)*$B$2*$AV$21),IF(BW$18&gt;=BV$19,$AV$21*$B$2))),0)</f>
        <v>0</v>
      </c>
      <c r="BX68" s="294" t="b">
        <f>IF('Hoja De Calculo'!BY13&gt;='Hoja De Calculo'!BX13,IF(BX$18=100,($AV$21*BX$18*$B$2)-SUM($I68:BW68),IF(BX$18&gt;BW$19,((BX$18-BW$19+1)*$B$2*$AV$21),IF(BX$18&gt;=BW$19,$AV$21*$B$2))),0)</f>
        <v>0</v>
      </c>
      <c r="BY68" s="294" t="b">
        <f>IF('Hoja De Calculo'!BZ13&gt;='Hoja De Calculo'!BY13,IF(BY$18=100,($AV$21*BY$18*$B$2)-SUM($I68:BX68),IF(BY$18&gt;BX$19,((BY$18-BX$19+1)*$B$2*$AV$21),IF(BY$18&gt;=BX$19,$AV$21*$B$2))),0)</f>
        <v>0</v>
      </c>
      <c r="BZ68" s="294" t="b">
        <f>IF('Hoja De Calculo'!CA13&gt;='Hoja De Calculo'!BZ13,IF(BZ$18=100,($AV$21*BZ$18*$B$2)-SUM($I68:BY68),IF(BZ$18&gt;BY$19,((BZ$18-BY$19+1)*$B$2*$AV$21),IF(BZ$18&gt;=BY$19,$AV$21*$B$2))),0)</f>
        <v>0</v>
      </c>
      <c r="CA68" s="294" t="b">
        <f>IF('Hoja De Calculo'!CB13&gt;='Hoja De Calculo'!CA13,IF(CA$18=100,($AV$21*CA$18*$B$2)-SUM($I68:BZ68),IF(CA$18&gt;BZ$19,((CA$18-BZ$19+1)*$B$2*$AV$21),IF(CA$18&gt;=BZ$19,$AV$21*$B$2))),0)</f>
        <v>0</v>
      </c>
      <c r="CB68" s="294" t="b">
        <f>IF('Hoja De Calculo'!CC13&gt;='Hoja De Calculo'!CB13,IF(CB$18=100,($AV$21*CB$18*$B$2)-SUM($I68:CA68),IF(CB$18&gt;CA$19,((CB$18-CA$19+1)*$B$2*$AV$21),IF(CB$18&gt;=CA$19,$AV$21*$B$2))),0)</f>
        <v>0</v>
      </c>
      <c r="CC68" s="294" t="b">
        <f>IF('Hoja De Calculo'!CD13&gt;='Hoja De Calculo'!CC13,IF(CC$18=100,($AV$21*CC$18*$B$2)-SUM($I68:CB68),IF(CC$18&gt;CB$19,((CC$18-CB$19+1)*$B$2*$AV$21),IF(CC$18&gt;=CB$19,$AV$21*$B$2))),0)</f>
        <v>0</v>
      </c>
      <c r="CD68" s="294" t="b">
        <f>IF('Hoja De Calculo'!CE13&gt;='Hoja De Calculo'!CD13,IF(CD$18=100,($AV$21*CD$18*$B$2)-SUM($I68:CC68),IF(CD$18&gt;CC$19,((CD$18-CC$19+1)*$B$2*$AV$21),IF(CD$18&gt;=CC$19,$AV$21*$B$2))),0)</f>
        <v>0</v>
      </c>
      <c r="CE68" s="294" t="b">
        <f>IF('Hoja De Calculo'!CF13&gt;='Hoja De Calculo'!CE13,IF(CE$18=100,($AV$21*CE$18*$B$2)-SUM($I68:CD68),IF(CE$18&gt;CD$19,((CE$18-CD$19+1)*$B$2*$AV$21),IF(CE$18&gt;=CD$19,$AV$21*$B$2))),0)</f>
        <v>0</v>
      </c>
      <c r="CF68" s="294" t="b">
        <f>IF('Hoja De Calculo'!CG13&gt;='Hoja De Calculo'!CF13,IF(CF$18=100,($AV$21*CF$18*$B$2)-SUM($I68:CE68),IF(CF$18&gt;CE$19,((CF$18-CE$19+1)*$B$2*$AV$21),IF(CF$18&gt;=CE$19,$AV$21*$B$2))),0)</f>
        <v>0</v>
      </c>
      <c r="CG68" s="294" t="b">
        <f>IF('Hoja De Calculo'!CH13&gt;='Hoja De Calculo'!CG13,IF(CG$18=100,($AV$21*CG$18*$B$2)-SUM($I68:CF68),IF(CG$18&gt;CF$19,((CG$18-CF$19+1)*$B$2*$AV$21),IF(CG$18&gt;=CF$19,$AV$21*$B$2))),0)</f>
        <v>0</v>
      </c>
      <c r="CH68" s="294" t="b">
        <f>IF('Hoja De Calculo'!CI13&gt;='Hoja De Calculo'!CH13,IF(CH$18=100,($AV$21*CH$18*$B$2)-SUM($I68:CG68),IF(CH$18&gt;CG$19,((CH$18-CG$19+1)*$B$2*$AV$21),IF(CH$18&gt;=CG$19,$AV$21*$B$2))),0)</f>
        <v>0</v>
      </c>
      <c r="CI68" s="294" t="b">
        <f>IF('Hoja De Calculo'!CJ13&gt;='Hoja De Calculo'!CI13,IF(CI$18=100,($AV$21*CI$18*$B$2)-SUM($I68:CH68),IF(CI$18&gt;CH$19,((CI$18-CH$19+1)*$B$2*$AV$21),IF(CI$18&gt;=CH$19,$AV$21*$B$2))),0)</f>
        <v>0</v>
      </c>
      <c r="CJ68" s="294" t="b">
        <f>IF('Hoja De Calculo'!CK13&gt;='Hoja De Calculo'!CJ13,IF(CJ$18=100,($AV$21*CJ$18*$B$2)-SUM($I68:CI68),IF(CJ$18&gt;CI$19,((CJ$18-CI$19+1)*$B$2*$AV$21),IF(CJ$18&gt;=CI$19,$AV$21*$B$2))),0)</f>
        <v>0</v>
      </c>
      <c r="CK68" s="294" t="b">
        <f>IF('Hoja De Calculo'!CL13&gt;='Hoja De Calculo'!CK13,IF(CK$18=100,($AV$21*CK$18*$B$2)-SUM($I68:CJ68),IF(CK$18&gt;CJ$19,((CK$18-CJ$19+1)*$B$2*$AV$21),IF(CK$18&gt;=CJ$19,$AV$21*$B$2))),0)</f>
        <v>0</v>
      </c>
      <c r="CL68" s="294" t="b">
        <f>IF('Hoja De Calculo'!CM13&gt;='Hoja De Calculo'!CL13,IF(CL$18=100,($AV$21*CL$18*$B$2)-SUM($I68:CK68),IF(CL$18&gt;CK$19,((CL$18-CK$19+1)*$B$2*$AV$21),IF(CL$18&gt;=CK$19,$AV$21*$B$2))),0)</f>
        <v>0</v>
      </c>
      <c r="CM68" s="294" t="b">
        <f>IF('Hoja De Calculo'!CN13&gt;='Hoja De Calculo'!CM13,IF(CM$18=100,($AV$21*CM$18*$B$2)-SUM($I68:CL68),IF(CM$18&gt;CL$19,((CM$18-CL$19+1)*$B$2*$AV$21),IF(CM$18&gt;=CL$19,$AV$21*$B$2))),0)</f>
        <v>0</v>
      </c>
      <c r="CN68" s="294" t="b">
        <f>IF('Hoja De Calculo'!CO13&gt;='Hoja De Calculo'!CN13,IF(CN$18=100,($AV$21*CN$18*$B$2)-SUM($I68:CM68),IF(CN$18&gt;CM$19,((CN$18-CM$19+1)*$B$2*$AV$21),IF(CN$18&gt;=CM$19,$AV$21*$B$2))),0)</f>
        <v>0</v>
      </c>
      <c r="CO68" s="294" t="b">
        <f>IF('Hoja De Calculo'!CP13&gt;='Hoja De Calculo'!CO13,IF(CO$18=100,($AV$21*CO$18*$B$2)-SUM($I68:CN68),IF(CO$18&gt;CN$19,((CO$18-CN$19+1)*$B$2*$AV$21),IF(CO$18&gt;=CN$19,$AV$21*$B$2))),0)</f>
        <v>0</v>
      </c>
      <c r="CP68" s="294" t="b">
        <f>IF('Hoja De Calculo'!CQ13&gt;='Hoja De Calculo'!CP13,IF(CP$18=100,($AV$21*CP$18*$B$2)-SUM($I68:CO68),IF(CP$18&gt;CO$19,((CP$18-CO$19+1)*$B$2*$AV$21),IF(CP$18&gt;=CO$19,$AV$21*$B$2))),0)</f>
        <v>0</v>
      </c>
      <c r="CQ68" s="294" t="b">
        <f>IF('Hoja De Calculo'!CR13&gt;='Hoja De Calculo'!CQ13,IF(CQ$18=100,($AV$21*CQ$18*$B$2)-SUM($I68:CP68),IF(CQ$18&gt;CP$19,((CQ$18-CP$19+1)*$B$2*$AV$21),IF(CQ$18&gt;=CP$19,$AV$21*$B$2))),0)</f>
        <v>0</v>
      </c>
      <c r="CR68" s="294" t="b">
        <f>IF('Hoja De Calculo'!CS13&gt;='Hoja De Calculo'!CR13,IF(CR$18=100,($AV$21*CR$18*$B$2)-SUM($I68:CQ68),IF(CR$18&gt;CQ$19,((CR$18-CQ$19+1)*$B$2*$AV$21),IF(CR$18&gt;=CQ$19,$AV$21*$B$2))),0)</f>
        <v>0</v>
      </c>
      <c r="CS68" s="294" t="b">
        <f>IF('Hoja De Calculo'!CT13&gt;='Hoja De Calculo'!CS13,IF(CS$18=100,($AV$21*CS$18*$B$2)-SUM($I68:CR68),IF(CS$18&gt;CR$19,((CS$18-CR$19+1)*$B$2*$AV$21),IF(CS$18&gt;=CR$19,$AV$21*$B$2))),0)</f>
        <v>0</v>
      </c>
      <c r="CT68" s="294" t="b">
        <f>IF('Hoja De Calculo'!CU13&gt;='Hoja De Calculo'!CT13,IF(CT$18=100,($AV$21*CT$18*$B$2)-SUM($I68:CS68),IF(CT$18&gt;CS$19,((CT$18-CS$19+1)*$B$2*$AV$21),IF(CT$18&gt;=CS$19,$AV$21*$B$2))),0)</f>
        <v>0</v>
      </c>
      <c r="CU68" s="294" t="b">
        <f>IF('Hoja De Calculo'!CV13&gt;='Hoja De Calculo'!CU13,IF(CU$18=100,($AV$21*CU$18*$B$2)-SUM($I68:CT68),IF(CU$18&gt;CT$19,((CU$18-CT$19+1)*$B$2*$AV$21),IF(CU$18&gt;=CT$19,$AV$21*$B$2))),0)</f>
        <v>0</v>
      </c>
      <c r="CV68" s="294" t="b">
        <f>IF('Hoja De Calculo'!CW13&gt;='Hoja De Calculo'!CV13,IF(CV$18=100,($AV$21*CV$18*$B$2)-SUM($I68:CU68),IF(CV$18&gt;CU$19,((CV$18-CU$19+1)*$B$2*$AV$21),IF(CV$18&gt;=CU$19,$AV$21*$B$2))),0)</f>
        <v>0</v>
      </c>
      <c r="CW68" s="294" t="b">
        <f>IF('Hoja De Calculo'!CX13&gt;='Hoja De Calculo'!CW13,IF(CW$18=100,($AV$21*CW$18*$B$2)-SUM($I68:CV68),IF(CW$18&gt;CV$19,((CW$18-CV$19+1)*$B$2*$AV$21),IF(CW$18&gt;=CV$19,$AV$21*$B$2))),0)</f>
        <v>0</v>
      </c>
    </row>
    <row r="69" spans="1:101" x14ac:dyDescent="0.3">
      <c r="A69" t="s">
        <v>206</v>
      </c>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81">
        <f>(AW$21*$B$2*(AW$19+(IF(AW$19=100,0,1))))</f>
        <v>0</v>
      </c>
      <c r="AX69" s="294" t="b">
        <f>IF('Hoja De Calculo'!AY13&gt;='Hoja De Calculo'!AX13,IF(AX$18=100,($AW$21*AX$18*$B$2)-SUM($I69:AW69),IF(AX$18&gt;AW$19,((AX$18-AW$19+1)*$B$2*$AW$21),IF(AX$18&gt;=AW$19,$AW$21*$B$2))),0)</f>
        <v>0</v>
      </c>
      <c r="AY69" s="294" t="b">
        <f>IF('Hoja De Calculo'!AZ13&gt;='Hoja De Calculo'!AY13,IF(AY$18=100,($AW$21*AY$18*$B$2)-SUM($I69:AX69),IF(AY$18&gt;AX$19,((AY$18-AX$19+1)*$B$2*$AW$21),IF(AY$18&gt;=AX$19,$AW$21*$B$2))),0)</f>
        <v>0</v>
      </c>
      <c r="AZ69" s="294" t="b">
        <f>IF('Hoja De Calculo'!BA13&gt;='Hoja De Calculo'!AZ13,IF(AZ$18=100,($AW$21*AZ$18*$B$2)-SUM($I69:AY69),IF(AZ$18&gt;AY$19,((AZ$18-AY$19+1)*$B$2*$AW$21),IF(AZ$18&gt;=AY$19,$AW$21*$B$2))),0)</f>
        <v>0</v>
      </c>
      <c r="BA69" s="294" t="b">
        <f>IF('Hoja De Calculo'!BB13&gt;='Hoja De Calculo'!BA13,IF(BA$18=100,($AW$21*BA$18*$B$2)-SUM($I69:AZ69),IF(BA$18&gt;AZ$19,((BA$18-AZ$19+1)*$B$2*$AW$21),IF(BA$18&gt;=AZ$19,$AW$21*$B$2))),0)</f>
        <v>0</v>
      </c>
      <c r="BB69" s="294" t="b">
        <f>IF('Hoja De Calculo'!BC13&gt;='Hoja De Calculo'!BB13,IF(BB$18=100,($AW$21*BB$18*$B$2)-SUM($I69:BA69),IF(BB$18&gt;BA$19,((BB$18-BA$19+1)*$B$2*$AW$21),IF(BB$18&gt;=BA$19,$AW$21*$B$2))),0)</f>
        <v>0</v>
      </c>
      <c r="BC69" s="294" t="b">
        <f>IF('Hoja De Calculo'!BD13&gt;='Hoja De Calculo'!BC13,IF(BC$18=100,($AW$21*BC$18*$B$2)-SUM($I69:BB69),IF(BC$18&gt;BB$19,((BC$18-BB$19+1)*$B$2*$AW$21),IF(BC$18&gt;=BB$19,$AW$21*$B$2))),0)</f>
        <v>0</v>
      </c>
      <c r="BD69" s="294" t="b">
        <f>IF('Hoja De Calculo'!BE13&gt;='Hoja De Calculo'!BD13,IF(BD$18=100,($AW$21*BD$18*$B$2)-SUM($I69:BC69),IF(BD$18&gt;BC$19,((BD$18-BC$19+1)*$B$2*$AW$21),IF(BD$18&gt;=BC$19,$AW$21*$B$2))),0)</f>
        <v>0</v>
      </c>
      <c r="BE69" s="294" t="b">
        <f>IF('Hoja De Calculo'!BF13&gt;='Hoja De Calculo'!BE13,IF(BE$18=100,($AW$21*BE$18*$B$2)-SUM($I69:BD69),IF(BE$18&gt;BD$19,((BE$18-BD$19+1)*$B$2*$AW$21),IF(BE$18&gt;=BD$19,$AW$21*$B$2))),0)</f>
        <v>0</v>
      </c>
      <c r="BF69" s="294" t="b">
        <f>IF('Hoja De Calculo'!BG13&gt;='Hoja De Calculo'!BF13,IF(BF$18=100,($AW$21*BF$18*$B$2)-SUM($I69:BE69),IF(BF$18&gt;BE$19,((BF$18-BE$19+1)*$B$2*$AW$21),IF(BF$18&gt;=BE$19,$AW$21*$B$2))),0)</f>
        <v>0</v>
      </c>
      <c r="BG69" s="294" t="b">
        <f>IF('Hoja De Calculo'!BH13&gt;='Hoja De Calculo'!BG13,IF(BG$18=100,($AW$21*BG$18*$B$2)-SUM($I69:BF69),IF(BG$18&gt;BF$19,((BG$18-BF$19+1)*$B$2*$AW$21),IF(BG$18&gt;=BF$19,$AW$21*$B$2))),0)</f>
        <v>0</v>
      </c>
      <c r="BH69" s="294" t="b">
        <f>IF('Hoja De Calculo'!BI13&gt;='Hoja De Calculo'!BH13,IF(BH$18=100,($AW$21*BH$18*$B$2)-SUM($I69:BG69),IF(BH$18&gt;BG$19,((BH$18-BG$19+1)*$B$2*$AW$21),IF(BH$18&gt;=BG$19,$AW$21*$B$2))),0)</f>
        <v>0</v>
      </c>
      <c r="BI69" s="294" t="b">
        <f>IF('Hoja De Calculo'!BJ13&gt;='Hoja De Calculo'!BI13,IF(BI$18=100,($AW$21*BI$18*$B$2)-SUM($I69:BH69),IF(BI$18&gt;BH$19,((BI$18-BH$19+1)*$B$2*$AW$21),IF(BI$18&gt;=BH$19,$AW$21*$B$2))),0)</f>
        <v>0</v>
      </c>
      <c r="BJ69" s="294" t="b">
        <f>IF('Hoja De Calculo'!BK13&gt;='Hoja De Calculo'!BJ13,IF(BJ$18=100,($AW$21*BJ$18*$B$2)-SUM($I69:BI69),IF(BJ$18&gt;BI$19,((BJ$18-BI$19+1)*$B$2*$AW$21),IF(BJ$18&gt;=BI$19,$AW$21*$B$2))),0)</f>
        <v>0</v>
      </c>
      <c r="BK69" s="294" t="b">
        <f>IF('Hoja De Calculo'!BL13&gt;='Hoja De Calculo'!BK13,IF(BK$18=100,($AW$21*BK$18*$B$2)-SUM($I69:BJ69),IF(BK$18&gt;BJ$19,((BK$18-BJ$19+1)*$B$2*$AW$21),IF(BK$18&gt;=BJ$19,$AW$21*$B$2))),0)</f>
        <v>0</v>
      </c>
      <c r="BL69" s="294" t="b">
        <f>IF('Hoja De Calculo'!BM13&gt;='Hoja De Calculo'!BL13,IF(BL$18=100,($AW$21*BL$18*$B$2)-SUM($I69:BK69),IF(BL$18&gt;BK$19,((BL$18-BK$19+1)*$B$2*$AW$21),IF(BL$18&gt;=BK$19,$AW$21*$B$2))),0)</f>
        <v>0</v>
      </c>
      <c r="BM69" s="294" t="b">
        <f>IF('Hoja De Calculo'!BN13&gt;='Hoja De Calculo'!BM13,IF(BM$18=100,($AW$21*BM$18*$B$2)-SUM($I69:BL69),IF(BM$18&gt;BL$19,((BM$18-BL$19+1)*$B$2*$AW$21),IF(BM$18&gt;=BL$19,$AW$21*$B$2))),0)</f>
        <v>0</v>
      </c>
      <c r="BN69" s="294" t="b">
        <f>IF('Hoja De Calculo'!BO13&gt;='Hoja De Calculo'!BN13,IF(BN$18=100,($AW$21*BN$18*$B$2)-SUM($I69:BM69),IF(BN$18&gt;BM$19,((BN$18-BM$19+1)*$B$2*$AW$21),IF(BN$18&gt;=BM$19,$AW$21*$B$2))),0)</f>
        <v>0</v>
      </c>
      <c r="BO69" s="294" t="b">
        <f>IF('Hoja De Calculo'!BP13&gt;='Hoja De Calculo'!BO13,IF(BO$18=100,($AW$21*BO$18*$B$2)-SUM($I69:BN69),IF(BO$18&gt;BN$19,((BO$18-BN$19+1)*$B$2*$AW$21),IF(BO$18&gt;=BN$19,$AW$21*$B$2))),0)</f>
        <v>0</v>
      </c>
      <c r="BP69" s="294" t="b">
        <f>IF('Hoja De Calculo'!BQ13&gt;='Hoja De Calculo'!BP13,IF(BP$18=100,($AW$21*BP$18*$B$2)-SUM($I69:BO69),IF(BP$18&gt;BO$19,((BP$18-BO$19+1)*$B$2*$AW$21),IF(BP$18&gt;=BO$19,$AW$21*$B$2))),0)</f>
        <v>0</v>
      </c>
      <c r="BQ69" s="294" t="b">
        <f>IF('Hoja De Calculo'!BR13&gt;='Hoja De Calculo'!BQ13,IF(BQ$18=100,($AW$21*BQ$18*$B$2)-SUM($I69:BP69),IF(BQ$18&gt;BP$19,((BQ$18-BP$19+1)*$B$2*$AW$21),IF(BQ$18&gt;=BP$19,$AW$21*$B$2))),0)</f>
        <v>0</v>
      </c>
      <c r="BR69" s="294" t="b">
        <f>IF('Hoja De Calculo'!BS13&gt;='Hoja De Calculo'!BR13,IF(BR$18=100,($AW$21*BR$18*$B$2)-SUM($I69:BQ69),IF(BR$18&gt;BQ$19,((BR$18-BQ$19+1)*$B$2*$AW$21),IF(BR$18&gt;=BQ$19,$AW$21*$B$2))),0)</f>
        <v>0</v>
      </c>
      <c r="BS69" s="294" t="b">
        <f>IF('Hoja De Calculo'!BT13&gt;='Hoja De Calculo'!BS13,IF(BS$18=100,($AW$21*BS$18*$B$2)-SUM($I69:BR69),IF(BS$18&gt;BR$19,((BS$18-BR$19+1)*$B$2*$AW$21),IF(BS$18&gt;=BR$19,$AW$21*$B$2))),0)</f>
        <v>0</v>
      </c>
      <c r="BT69" s="294" t="b">
        <f>IF('Hoja De Calculo'!BU13&gt;='Hoja De Calculo'!BT13,IF(BT$18=100,($AW$21*BT$18*$B$2)-SUM($I69:BS69),IF(BT$18&gt;BS$19,((BT$18-BS$19+1)*$B$2*$AW$21),IF(BT$18&gt;=BS$19,$AW$21*$B$2))),0)</f>
        <v>0</v>
      </c>
      <c r="BU69" s="294" t="b">
        <f>IF('Hoja De Calculo'!BV13&gt;='Hoja De Calculo'!BU13,IF(BU$18=100,($AW$21*BU$18*$B$2)-SUM($I69:BT69),IF(BU$18&gt;BT$19,((BU$18-BT$19+1)*$B$2*$AW$21),IF(BU$18&gt;=BT$19,$AW$21*$B$2))),0)</f>
        <v>0</v>
      </c>
      <c r="BV69" s="294" t="b">
        <f>IF('Hoja De Calculo'!BW13&gt;='Hoja De Calculo'!BV13,IF(BV$18=100,($AW$21*BV$18*$B$2)-SUM($I69:BU69),IF(BV$18&gt;BU$19,((BV$18-BU$19+1)*$B$2*$AW$21),IF(BV$18&gt;=BU$19,$AW$21*$B$2))),0)</f>
        <v>0</v>
      </c>
      <c r="BW69" s="294" t="b">
        <f>IF('Hoja De Calculo'!BX13&gt;='Hoja De Calculo'!BW13,IF(BW$18=100,($AW$21*BW$18*$B$2)-SUM($I69:BV69),IF(BW$18&gt;BV$19,((BW$18-BV$19+1)*$B$2*$AW$21),IF(BW$18&gt;=BV$19,$AW$21*$B$2))),0)</f>
        <v>0</v>
      </c>
      <c r="BX69" s="294" t="b">
        <f>IF('Hoja De Calculo'!BY13&gt;='Hoja De Calculo'!BX13,IF(BX$18=100,($AW$21*BX$18*$B$2)-SUM($I69:BW69),IF(BX$18&gt;BW$19,((BX$18-BW$19+1)*$B$2*$AW$21),IF(BX$18&gt;=BW$19,$AW$21*$B$2))),0)</f>
        <v>0</v>
      </c>
      <c r="BY69" s="294" t="b">
        <f>IF('Hoja De Calculo'!BZ13&gt;='Hoja De Calculo'!BY13,IF(BY$18=100,($AW$21*BY$18*$B$2)-SUM($I69:BX69),IF(BY$18&gt;BX$19,((BY$18-BX$19+1)*$B$2*$AW$21),IF(BY$18&gt;=BX$19,$AW$21*$B$2))),0)</f>
        <v>0</v>
      </c>
      <c r="BZ69" s="294" t="b">
        <f>IF('Hoja De Calculo'!CA13&gt;='Hoja De Calculo'!BZ13,IF(BZ$18=100,($AW$21*BZ$18*$B$2)-SUM($I69:BY69),IF(BZ$18&gt;BY$19,((BZ$18-BY$19+1)*$B$2*$AW$21),IF(BZ$18&gt;=BY$19,$AW$21*$B$2))),0)</f>
        <v>0</v>
      </c>
      <c r="CA69" s="294" t="b">
        <f>IF('Hoja De Calculo'!CB13&gt;='Hoja De Calculo'!CA13,IF(CA$18=100,($AW$21*CA$18*$B$2)-SUM($I69:BZ69),IF(CA$18&gt;BZ$19,((CA$18-BZ$19+1)*$B$2*$AW$21),IF(CA$18&gt;=BZ$19,$AW$21*$B$2))),0)</f>
        <v>0</v>
      </c>
      <c r="CB69" s="294" t="b">
        <f>IF('Hoja De Calculo'!CC13&gt;='Hoja De Calculo'!CB13,IF(CB$18=100,($AW$21*CB$18*$B$2)-SUM($I69:CA69),IF(CB$18&gt;CA$19,((CB$18-CA$19+1)*$B$2*$AW$21),IF(CB$18&gt;=CA$19,$AW$21*$B$2))),0)</f>
        <v>0</v>
      </c>
      <c r="CC69" s="294" t="b">
        <f>IF('Hoja De Calculo'!CD13&gt;='Hoja De Calculo'!CC13,IF(CC$18=100,($AW$21*CC$18*$B$2)-SUM($I69:CB69),IF(CC$18&gt;CB$19,((CC$18-CB$19+1)*$B$2*$AW$21),IF(CC$18&gt;=CB$19,$AW$21*$B$2))),0)</f>
        <v>0</v>
      </c>
      <c r="CD69" s="294" t="b">
        <f>IF('Hoja De Calculo'!CE13&gt;='Hoja De Calculo'!CD13,IF(CD$18=100,($AW$21*CD$18*$B$2)-SUM($I69:CC69),IF(CD$18&gt;CC$19,((CD$18-CC$19+1)*$B$2*$AW$21),IF(CD$18&gt;=CC$19,$AW$21*$B$2))),0)</f>
        <v>0</v>
      </c>
      <c r="CE69" s="294" t="b">
        <f>IF('Hoja De Calculo'!CF13&gt;='Hoja De Calculo'!CE13,IF(CE$18=100,($AW$21*CE$18*$B$2)-SUM($I69:CD69),IF(CE$18&gt;CD$19,((CE$18-CD$19+1)*$B$2*$AW$21),IF(CE$18&gt;=CD$19,$AW$21*$B$2))),0)</f>
        <v>0</v>
      </c>
      <c r="CF69" s="294" t="b">
        <f>IF('Hoja De Calculo'!CG13&gt;='Hoja De Calculo'!CF13,IF(CF$18=100,($AW$21*CF$18*$B$2)-SUM($I69:CE69),IF(CF$18&gt;CE$19,((CF$18-CE$19+1)*$B$2*$AW$21),IF(CF$18&gt;=CE$19,$AW$21*$B$2))),0)</f>
        <v>0</v>
      </c>
      <c r="CG69" s="294" t="b">
        <f>IF('Hoja De Calculo'!CH13&gt;='Hoja De Calculo'!CG13,IF(CG$18=100,($AW$21*CG$18*$B$2)-SUM($I69:CF69),IF(CG$18&gt;CF$19,((CG$18-CF$19+1)*$B$2*$AW$21),IF(CG$18&gt;=CF$19,$AW$21*$B$2))),0)</f>
        <v>0</v>
      </c>
      <c r="CH69" s="294" t="b">
        <f>IF('Hoja De Calculo'!CI13&gt;='Hoja De Calculo'!CH13,IF(CH$18=100,($AW$21*CH$18*$B$2)-SUM($I69:CG69),IF(CH$18&gt;CG$19,((CH$18-CG$19+1)*$B$2*$AW$21),IF(CH$18&gt;=CG$19,$AW$21*$B$2))),0)</f>
        <v>0</v>
      </c>
      <c r="CI69" s="294" t="b">
        <f>IF('Hoja De Calculo'!CJ13&gt;='Hoja De Calculo'!CI13,IF(CI$18=100,($AW$21*CI$18*$B$2)-SUM($I69:CH69),IF(CI$18&gt;CH$19,((CI$18-CH$19+1)*$B$2*$AW$21),IF(CI$18&gt;=CH$19,$AW$21*$B$2))),0)</f>
        <v>0</v>
      </c>
      <c r="CJ69" s="294" t="b">
        <f>IF('Hoja De Calculo'!CK13&gt;='Hoja De Calculo'!CJ13,IF(CJ$18=100,($AW$21*CJ$18*$B$2)-SUM($I69:CI69),IF(CJ$18&gt;CI$19,((CJ$18-CI$19+1)*$B$2*$AW$21),IF(CJ$18&gt;=CI$19,$AW$21*$B$2))),0)</f>
        <v>0</v>
      </c>
      <c r="CK69" s="294" t="b">
        <f>IF('Hoja De Calculo'!CL13&gt;='Hoja De Calculo'!CK13,IF(CK$18=100,($AW$21*CK$18*$B$2)-SUM($I69:CJ69),IF(CK$18&gt;CJ$19,((CK$18-CJ$19+1)*$B$2*$AW$21),IF(CK$18&gt;=CJ$19,$AW$21*$B$2))),0)</f>
        <v>0</v>
      </c>
      <c r="CL69" s="294" t="b">
        <f>IF('Hoja De Calculo'!CM13&gt;='Hoja De Calculo'!CL13,IF(CL$18=100,($AW$21*CL$18*$B$2)-SUM($I69:CK69),IF(CL$18&gt;CK$19,((CL$18-CK$19+1)*$B$2*$AW$21),IF(CL$18&gt;=CK$19,$AW$21*$B$2))),0)</f>
        <v>0</v>
      </c>
      <c r="CM69" s="294" t="b">
        <f>IF('Hoja De Calculo'!CN13&gt;='Hoja De Calculo'!CM13,IF(CM$18=100,($AW$21*CM$18*$B$2)-SUM($I69:CL69),IF(CM$18&gt;CL$19,((CM$18-CL$19+1)*$B$2*$AW$21),IF(CM$18&gt;=CL$19,$AW$21*$B$2))),0)</f>
        <v>0</v>
      </c>
      <c r="CN69" s="294" t="b">
        <f>IF('Hoja De Calculo'!CO13&gt;='Hoja De Calculo'!CN13,IF(CN$18=100,($AW$21*CN$18*$B$2)-SUM($I69:CM69),IF(CN$18&gt;CM$19,((CN$18-CM$19+1)*$B$2*$AW$21),IF(CN$18&gt;=CM$19,$AW$21*$B$2))),0)</f>
        <v>0</v>
      </c>
      <c r="CO69" s="294" t="b">
        <f>IF('Hoja De Calculo'!CP13&gt;='Hoja De Calculo'!CO13,IF(CO$18=100,($AW$21*CO$18*$B$2)-SUM($I69:CN69),IF(CO$18&gt;CN$19,((CO$18-CN$19+1)*$B$2*$AW$21),IF(CO$18&gt;=CN$19,$AW$21*$B$2))),0)</f>
        <v>0</v>
      </c>
      <c r="CP69" s="294" t="b">
        <f>IF('Hoja De Calculo'!CQ13&gt;='Hoja De Calculo'!CP13,IF(CP$18=100,($AW$21*CP$18*$B$2)-SUM($I69:CO69),IF(CP$18&gt;CO$19,((CP$18-CO$19+1)*$B$2*$AW$21),IF(CP$18&gt;=CO$19,$AW$21*$B$2))),0)</f>
        <v>0</v>
      </c>
      <c r="CQ69" s="294" t="b">
        <f>IF('Hoja De Calculo'!CR13&gt;='Hoja De Calculo'!CQ13,IF(CQ$18=100,($AW$21*CQ$18*$B$2)-SUM($I69:CP69),IF(CQ$18&gt;CP$19,((CQ$18-CP$19+1)*$B$2*$AW$21),IF(CQ$18&gt;=CP$19,$AW$21*$B$2))),0)</f>
        <v>0</v>
      </c>
      <c r="CR69" s="294" t="b">
        <f>IF('Hoja De Calculo'!CS13&gt;='Hoja De Calculo'!CR13,IF(CR$18=100,($AW$21*CR$18*$B$2)-SUM($I69:CQ69),IF(CR$18&gt;CQ$19,((CR$18-CQ$19+1)*$B$2*$AW$21),IF(CR$18&gt;=CQ$19,$AW$21*$B$2))),0)</f>
        <v>0</v>
      </c>
      <c r="CS69" s="294" t="b">
        <f>IF('Hoja De Calculo'!CT13&gt;='Hoja De Calculo'!CS13,IF(CS$18=100,($AW$21*CS$18*$B$2)-SUM($I69:CR69),IF(CS$18&gt;CR$19,((CS$18-CR$19+1)*$B$2*$AW$21),IF(CS$18&gt;=CR$19,$AW$21*$B$2))),0)</f>
        <v>0</v>
      </c>
      <c r="CT69" s="294" t="b">
        <f>IF('Hoja De Calculo'!CU13&gt;='Hoja De Calculo'!CT13,IF(CT$18=100,($AW$21*CT$18*$B$2)-SUM($I69:CS69),IF(CT$18&gt;CS$19,((CT$18-CS$19+1)*$B$2*$AW$21),IF(CT$18&gt;=CS$19,$AW$21*$B$2))),0)</f>
        <v>0</v>
      </c>
      <c r="CU69" s="294" t="b">
        <f>IF('Hoja De Calculo'!CV13&gt;='Hoja De Calculo'!CU13,IF(CU$18=100,($AW$21*CU$18*$B$2)-SUM($I69:CT69),IF(CU$18&gt;CT$19,((CU$18-CT$19+1)*$B$2*$AW$21),IF(CU$18&gt;=CT$19,$AW$21*$B$2))),0)</f>
        <v>0</v>
      </c>
      <c r="CV69" s="294" t="b">
        <f>IF('Hoja De Calculo'!CW13&gt;='Hoja De Calculo'!CV13,IF(CV$18=100,($AW$21*CV$18*$B$2)-SUM($I69:CU69),IF(CV$18&gt;CU$19,((CV$18-CU$19+1)*$B$2*$AW$21),IF(CV$18&gt;=CU$19,$AW$21*$B$2))),0)</f>
        <v>0</v>
      </c>
      <c r="CW69" s="294" t="b">
        <f>IF('Hoja De Calculo'!CX13&gt;='Hoja De Calculo'!CW13,IF(CW$18=100,($AW$21*CW$18*$B$2)-SUM($I69:CV69),IF(CW$18&gt;CV$19,((CW$18-CV$19+1)*$B$2*$AW$21),IF(CW$18&gt;=CV$19,$AW$21*$B$2))),0)</f>
        <v>0</v>
      </c>
    </row>
    <row r="70" spans="1:101" x14ac:dyDescent="0.3">
      <c r="A70" t="s">
        <v>207</v>
      </c>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259"/>
      <c r="AH70" s="259"/>
      <c r="AI70" s="259"/>
      <c r="AJ70" s="259"/>
      <c r="AK70" s="259"/>
      <c r="AL70" s="259"/>
      <c r="AM70" s="259"/>
      <c r="AN70" s="259"/>
      <c r="AO70" s="259"/>
      <c r="AP70" s="259"/>
      <c r="AQ70" s="259"/>
      <c r="AR70" s="259"/>
      <c r="AS70" s="259"/>
      <c r="AT70" s="259"/>
      <c r="AU70" s="259"/>
      <c r="AV70" s="259"/>
      <c r="AW70" s="259"/>
      <c r="AX70" s="281">
        <f>(AX$21*$B$2*(AX$19+(IF(AX$19=100,0,1))))</f>
        <v>0</v>
      </c>
      <c r="AY70" s="294" t="b">
        <f>IF('Hoja De Calculo'!AZ13&gt;='Hoja De Calculo'!AY13,IF(AY$18=100,($AX$21*AY$18*$B$2)-SUM($I70:AX70),IF(AY$18&gt;AX$19,((AY$18-AX$19+1)*$B$2*$AX$21),IF(AY$18&gt;=AX$19,$AX$21*$B$2))),0)</f>
        <v>0</v>
      </c>
      <c r="AZ70" s="294" t="b">
        <f>IF('Hoja De Calculo'!BA13&gt;='Hoja De Calculo'!AZ13,IF(AZ$18=100,($AX$21*AZ$18*$B$2)-SUM($I70:AY70),IF(AZ$18&gt;AY$19,((AZ$18-AY$19+1)*$B$2*$AX$21),IF(AZ$18&gt;=AY$19,$AX$21*$B$2))),0)</f>
        <v>0</v>
      </c>
      <c r="BA70" s="294" t="b">
        <f>IF('Hoja De Calculo'!BB13&gt;='Hoja De Calculo'!BA13,IF(BA$18=100,($AX$21*BA$18*$B$2)-SUM($I70:AZ70),IF(BA$18&gt;AZ$19,((BA$18-AZ$19+1)*$B$2*$AX$21),IF(BA$18&gt;=AZ$19,$AX$21*$B$2))),0)</f>
        <v>0</v>
      </c>
      <c r="BB70" s="294" t="b">
        <f>IF('Hoja De Calculo'!BC13&gt;='Hoja De Calculo'!BB13,IF(BB$18=100,($AX$21*BB$18*$B$2)-SUM($I70:BA70),IF(BB$18&gt;BA$19,((BB$18-BA$19+1)*$B$2*$AX$21),IF(BB$18&gt;=BA$19,$AX$21*$B$2))),0)</f>
        <v>0</v>
      </c>
      <c r="BC70" s="294" t="b">
        <f>IF('Hoja De Calculo'!BD13&gt;='Hoja De Calculo'!BC13,IF(BC$18=100,($AX$21*BC$18*$B$2)-SUM($I70:BB70),IF(BC$18&gt;BB$19,((BC$18-BB$19+1)*$B$2*$AX$21),IF(BC$18&gt;=BB$19,$AX$21*$B$2))),0)</f>
        <v>0</v>
      </c>
      <c r="BD70" s="294" t="b">
        <f>IF('Hoja De Calculo'!BE13&gt;='Hoja De Calculo'!BD13,IF(BD$18=100,($AX$21*BD$18*$B$2)-SUM($I70:BC70),IF(BD$18&gt;BC$19,((BD$18-BC$19+1)*$B$2*$AX$21),IF(BD$18&gt;=BC$19,$AX$21*$B$2))),0)</f>
        <v>0</v>
      </c>
      <c r="BE70" s="294" t="b">
        <f>IF('Hoja De Calculo'!BF13&gt;='Hoja De Calculo'!BE13,IF(BE$18=100,($AX$21*BE$18*$B$2)-SUM($I70:BD70),IF(BE$18&gt;BD$19,((BE$18-BD$19+1)*$B$2*$AX$21),IF(BE$18&gt;=BD$19,$AX$21*$B$2))),0)</f>
        <v>0</v>
      </c>
      <c r="BF70" s="294" t="b">
        <f>IF('Hoja De Calculo'!BG13&gt;='Hoja De Calculo'!BF13,IF(BF$18=100,($AX$21*BF$18*$B$2)-SUM($I70:BE70),IF(BF$18&gt;BE$19,((BF$18-BE$19+1)*$B$2*$AX$21),IF(BF$18&gt;=BE$19,$AX$21*$B$2))),0)</f>
        <v>0</v>
      </c>
      <c r="BG70" s="294" t="b">
        <f>IF('Hoja De Calculo'!BH13&gt;='Hoja De Calculo'!BG13,IF(BG$18=100,($AX$21*BG$18*$B$2)-SUM($I70:BF70),IF(BG$18&gt;BF$19,((BG$18-BF$19+1)*$B$2*$AX$21),IF(BG$18&gt;=BF$19,$AX$21*$B$2))),0)</f>
        <v>0</v>
      </c>
      <c r="BH70" s="294" t="b">
        <f>IF('Hoja De Calculo'!BI13&gt;='Hoja De Calculo'!BH13,IF(BH$18=100,($AX$21*BH$18*$B$2)-SUM($I70:BG70),IF(BH$18&gt;BG$19,((BH$18-BG$19+1)*$B$2*$AX$21),IF(BH$18&gt;=BG$19,$AX$21*$B$2))),0)</f>
        <v>0</v>
      </c>
      <c r="BI70" s="294" t="b">
        <f>IF('Hoja De Calculo'!BJ13&gt;='Hoja De Calculo'!BI13,IF(BI$18=100,($AX$21*BI$18*$B$2)-SUM($I70:BH70),IF(BI$18&gt;BH$19,((BI$18-BH$19+1)*$B$2*$AX$21),IF(BI$18&gt;=BH$19,$AX$21*$B$2))),0)</f>
        <v>0</v>
      </c>
      <c r="BJ70" s="294" t="b">
        <f>IF('Hoja De Calculo'!BK13&gt;='Hoja De Calculo'!BJ13,IF(BJ$18=100,($AX$21*BJ$18*$B$2)-SUM($I70:BI70),IF(BJ$18&gt;BI$19,((BJ$18-BI$19+1)*$B$2*$AX$21),IF(BJ$18&gt;=BI$19,$AX$21*$B$2))),0)</f>
        <v>0</v>
      </c>
      <c r="BK70" s="294" t="b">
        <f>IF('Hoja De Calculo'!BL13&gt;='Hoja De Calculo'!BK13,IF(BK$18=100,($AX$21*BK$18*$B$2)-SUM($I70:BJ70),IF(BK$18&gt;BJ$19,((BK$18-BJ$19+1)*$B$2*$AX$21),IF(BK$18&gt;=BJ$19,$AX$21*$B$2))),0)</f>
        <v>0</v>
      </c>
      <c r="BL70" s="294" t="b">
        <f>IF('Hoja De Calculo'!BM13&gt;='Hoja De Calculo'!BL13,IF(BL$18=100,($AX$21*BL$18*$B$2)-SUM($I70:BK70),IF(BL$18&gt;BK$19,((BL$18-BK$19+1)*$B$2*$AX$21),IF(BL$18&gt;=BK$19,$AX$21*$B$2))),0)</f>
        <v>0</v>
      </c>
      <c r="BM70" s="294" t="b">
        <f>IF('Hoja De Calculo'!BN13&gt;='Hoja De Calculo'!BM13,IF(BM$18=100,($AX$21*BM$18*$B$2)-SUM($I70:BL70),IF(BM$18&gt;BL$19,((BM$18-BL$19+1)*$B$2*$AX$21),IF(BM$18&gt;=BL$19,$AX$21*$B$2))),0)</f>
        <v>0</v>
      </c>
      <c r="BN70" s="294" t="b">
        <f>IF('Hoja De Calculo'!BO13&gt;='Hoja De Calculo'!BN13,IF(BN$18=100,($AX$21*BN$18*$B$2)-SUM($I70:BM70),IF(BN$18&gt;BM$19,((BN$18-BM$19+1)*$B$2*$AX$21),IF(BN$18&gt;=BM$19,$AX$21*$B$2))),0)</f>
        <v>0</v>
      </c>
      <c r="BO70" s="294" t="b">
        <f>IF('Hoja De Calculo'!BP13&gt;='Hoja De Calculo'!BO13,IF(BO$18=100,($AX$21*BO$18*$B$2)-SUM($I70:BN70),IF(BO$18&gt;BN$19,((BO$18-BN$19+1)*$B$2*$AX$21),IF(BO$18&gt;=BN$19,$AX$21*$B$2))),0)</f>
        <v>0</v>
      </c>
      <c r="BP70" s="294" t="b">
        <f>IF('Hoja De Calculo'!BQ13&gt;='Hoja De Calculo'!BP13,IF(BP$18=100,($AX$21*BP$18*$B$2)-SUM($I70:BO70),IF(BP$18&gt;BO$19,((BP$18-BO$19+1)*$B$2*$AX$21),IF(BP$18&gt;=BO$19,$AX$21*$B$2))),0)</f>
        <v>0</v>
      </c>
      <c r="BQ70" s="294" t="b">
        <f>IF('Hoja De Calculo'!BR13&gt;='Hoja De Calculo'!BQ13,IF(BQ$18=100,($AX$21*BQ$18*$B$2)-SUM($I70:BP70),IF(BQ$18&gt;BP$19,((BQ$18-BP$19+1)*$B$2*$AX$21),IF(BQ$18&gt;=BP$19,$AX$21*$B$2))),0)</f>
        <v>0</v>
      </c>
      <c r="BR70" s="294" t="b">
        <f>IF('Hoja De Calculo'!BS13&gt;='Hoja De Calculo'!BR13,IF(BR$18=100,($AX$21*BR$18*$B$2)-SUM($I70:BQ70),IF(BR$18&gt;BQ$19,((BR$18-BQ$19+1)*$B$2*$AX$21),IF(BR$18&gt;=BQ$19,$AX$21*$B$2))),0)</f>
        <v>0</v>
      </c>
      <c r="BS70" s="294" t="b">
        <f>IF('Hoja De Calculo'!BT13&gt;='Hoja De Calculo'!BS13,IF(BS$18=100,($AX$21*BS$18*$B$2)-SUM($I70:BR70),IF(BS$18&gt;BR$19,((BS$18-BR$19+1)*$B$2*$AX$21),IF(BS$18&gt;=BR$19,$AX$21*$B$2))),0)</f>
        <v>0</v>
      </c>
      <c r="BT70" s="294" t="b">
        <f>IF('Hoja De Calculo'!BU13&gt;='Hoja De Calculo'!BT13,IF(BT$18=100,($AX$21*BT$18*$B$2)-SUM($I70:BS70),IF(BT$18&gt;BS$19,((BT$18-BS$19+1)*$B$2*$AX$21),IF(BT$18&gt;=BS$19,$AX$21*$B$2))),0)</f>
        <v>0</v>
      </c>
      <c r="BU70" s="294" t="b">
        <f>IF('Hoja De Calculo'!BV13&gt;='Hoja De Calculo'!BU13,IF(BU$18=100,($AX$21*BU$18*$B$2)-SUM($I70:BT70),IF(BU$18&gt;BT$19,((BU$18-BT$19+1)*$B$2*$AX$21),IF(BU$18&gt;=BT$19,$AX$21*$B$2))),0)</f>
        <v>0</v>
      </c>
      <c r="BV70" s="294" t="b">
        <f>IF('Hoja De Calculo'!BW13&gt;='Hoja De Calculo'!BV13,IF(BV$18=100,($AX$21*BV$18*$B$2)-SUM($I70:BU70),IF(BV$18&gt;BU$19,((BV$18-BU$19+1)*$B$2*$AX$21),IF(BV$18&gt;=BU$19,$AX$21*$B$2))),0)</f>
        <v>0</v>
      </c>
      <c r="BW70" s="294" t="b">
        <f>IF('Hoja De Calculo'!BX13&gt;='Hoja De Calculo'!BW13,IF(BW$18=100,($AX$21*BW$18*$B$2)-SUM($I70:BV70),IF(BW$18&gt;BV$19,((BW$18-BV$19+1)*$B$2*$AX$21),IF(BW$18&gt;=BV$19,$AX$21*$B$2))),0)</f>
        <v>0</v>
      </c>
      <c r="BX70" s="294" t="b">
        <f>IF('Hoja De Calculo'!BY13&gt;='Hoja De Calculo'!BX13,IF(BX$18=100,($AX$21*BX$18*$B$2)-SUM($I70:BW70),IF(BX$18&gt;BW$19,((BX$18-BW$19+1)*$B$2*$AX$21),IF(BX$18&gt;=BW$19,$AX$21*$B$2))),0)</f>
        <v>0</v>
      </c>
      <c r="BY70" s="294" t="b">
        <f>IF('Hoja De Calculo'!BZ13&gt;='Hoja De Calculo'!BY13,IF(BY$18=100,($AX$21*BY$18*$B$2)-SUM($I70:BX70),IF(BY$18&gt;BX$19,((BY$18-BX$19+1)*$B$2*$AX$21),IF(BY$18&gt;=BX$19,$AX$21*$B$2))),0)</f>
        <v>0</v>
      </c>
      <c r="BZ70" s="294" t="b">
        <f>IF('Hoja De Calculo'!CA13&gt;='Hoja De Calculo'!BZ13,IF(BZ$18=100,($AX$21*BZ$18*$B$2)-SUM($I70:BY70),IF(BZ$18&gt;BY$19,((BZ$18-BY$19+1)*$B$2*$AX$21),IF(BZ$18&gt;=BY$19,$AX$21*$B$2))),0)</f>
        <v>0</v>
      </c>
      <c r="CA70" s="294" t="b">
        <f>IF('Hoja De Calculo'!CB13&gt;='Hoja De Calculo'!CA13,IF(CA$18=100,($AX$21*CA$18*$B$2)-SUM($I70:BZ70),IF(CA$18&gt;BZ$19,((CA$18-BZ$19+1)*$B$2*$AX$21),IF(CA$18&gt;=BZ$19,$AX$21*$B$2))),0)</f>
        <v>0</v>
      </c>
      <c r="CB70" s="294" t="b">
        <f>IF('Hoja De Calculo'!CC13&gt;='Hoja De Calculo'!CB13,IF(CB$18=100,($AX$21*CB$18*$B$2)-SUM($I70:CA70),IF(CB$18&gt;CA$19,((CB$18-CA$19+1)*$B$2*$AX$21),IF(CB$18&gt;=CA$19,$AX$21*$B$2))),0)</f>
        <v>0</v>
      </c>
      <c r="CC70" s="294" t="b">
        <f>IF('Hoja De Calculo'!CD13&gt;='Hoja De Calculo'!CC13,IF(CC$18=100,($AX$21*CC$18*$B$2)-SUM($I70:CB70),IF(CC$18&gt;CB$19,((CC$18-CB$19+1)*$B$2*$AX$21),IF(CC$18&gt;=CB$19,$AX$21*$B$2))),0)</f>
        <v>0</v>
      </c>
      <c r="CD70" s="294" t="b">
        <f>IF('Hoja De Calculo'!CE13&gt;='Hoja De Calculo'!CD13,IF(CD$18=100,($AX$21*CD$18*$B$2)-SUM($I70:CC70),IF(CD$18&gt;CC$19,((CD$18-CC$19+1)*$B$2*$AX$21),IF(CD$18&gt;=CC$19,$AX$21*$B$2))),0)</f>
        <v>0</v>
      </c>
      <c r="CE70" s="294" t="b">
        <f>IF('Hoja De Calculo'!CF13&gt;='Hoja De Calculo'!CE13,IF(CE$18=100,($AX$21*CE$18*$B$2)-SUM($I70:CD70),IF(CE$18&gt;CD$19,((CE$18-CD$19+1)*$B$2*$AX$21),IF(CE$18&gt;=CD$19,$AX$21*$B$2))),0)</f>
        <v>0</v>
      </c>
      <c r="CF70" s="294" t="b">
        <f>IF('Hoja De Calculo'!CG13&gt;='Hoja De Calculo'!CF13,IF(CF$18=100,($AX$21*CF$18*$B$2)-SUM($I70:CE70),IF(CF$18&gt;CE$19,((CF$18-CE$19+1)*$B$2*$AX$21),IF(CF$18&gt;=CE$19,$AX$21*$B$2))),0)</f>
        <v>0</v>
      </c>
      <c r="CG70" s="294" t="b">
        <f>IF('Hoja De Calculo'!CH13&gt;='Hoja De Calculo'!CG13,IF(CG$18=100,($AX$21*CG$18*$B$2)-SUM($I70:CF70),IF(CG$18&gt;CF$19,((CG$18-CF$19+1)*$B$2*$AX$21),IF(CG$18&gt;=CF$19,$AX$21*$B$2))),0)</f>
        <v>0</v>
      </c>
      <c r="CH70" s="294" t="b">
        <f>IF('Hoja De Calculo'!CI13&gt;='Hoja De Calculo'!CH13,IF(CH$18=100,($AX$21*CH$18*$B$2)-SUM($I70:CG70),IF(CH$18&gt;CG$19,((CH$18-CG$19+1)*$B$2*$AX$21),IF(CH$18&gt;=CG$19,$AX$21*$B$2))),0)</f>
        <v>0</v>
      </c>
      <c r="CI70" s="294" t="b">
        <f>IF('Hoja De Calculo'!CJ13&gt;='Hoja De Calculo'!CI13,IF(CI$18=100,($AX$21*CI$18*$B$2)-SUM($I70:CH70),IF(CI$18&gt;CH$19,((CI$18-CH$19+1)*$B$2*$AX$21),IF(CI$18&gt;=CH$19,$AX$21*$B$2))),0)</f>
        <v>0</v>
      </c>
      <c r="CJ70" s="294" t="b">
        <f>IF('Hoja De Calculo'!CK13&gt;='Hoja De Calculo'!CJ13,IF(CJ$18=100,($AX$21*CJ$18*$B$2)-SUM($I70:CI70),IF(CJ$18&gt;CI$19,((CJ$18-CI$19+1)*$B$2*$AX$21),IF(CJ$18&gt;=CI$19,$AX$21*$B$2))),0)</f>
        <v>0</v>
      </c>
      <c r="CK70" s="294" t="b">
        <f>IF('Hoja De Calculo'!CL13&gt;='Hoja De Calculo'!CK13,IF(CK$18=100,($AX$21*CK$18*$B$2)-SUM($I70:CJ70),IF(CK$18&gt;CJ$19,((CK$18-CJ$19+1)*$B$2*$AX$21),IF(CK$18&gt;=CJ$19,$AX$21*$B$2))),0)</f>
        <v>0</v>
      </c>
      <c r="CL70" s="294" t="b">
        <f>IF('Hoja De Calculo'!CM13&gt;='Hoja De Calculo'!CL13,IF(CL$18=100,($AX$21*CL$18*$B$2)-SUM($I70:CK70),IF(CL$18&gt;CK$19,((CL$18-CK$19+1)*$B$2*$AX$21),IF(CL$18&gt;=CK$19,$AX$21*$B$2))),0)</f>
        <v>0</v>
      </c>
      <c r="CM70" s="294" t="b">
        <f>IF('Hoja De Calculo'!CN13&gt;='Hoja De Calculo'!CM13,IF(CM$18=100,($AX$21*CM$18*$B$2)-SUM($I70:CL70),IF(CM$18&gt;CL$19,((CM$18-CL$19+1)*$B$2*$AX$21),IF(CM$18&gt;=CL$19,$AX$21*$B$2))),0)</f>
        <v>0</v>
      </c>
      <c r="CN70" s="294" t="b">
        <f>IF('Hoja De Calculo'!CO13&gt;='Hoja De Calculo'!CN13,IF(CN$18=100,($AX$21*CN$18*$B$2)-SUM($I70:CM70),IF(CN$18&gt;CM$19,((CN$18-CM$19+1)*$B$2*$AX$21),IF(CN$18&gt;=CM$19,$AX$21*$B$2))),0)</f>
        <v>0</v>
      </c>
      <c r="CO70" s="294" t="b">
        <f>IF('Hoja De Calculo'!CP13&gt;='Hoja De Calculo'!CO13,IF(CO$18=100,($AX$21*CO$18*$B$2)-SUM($I70:CN70),IF(CO$18&gt;CN$19,((CO$18-CN$19+1)*$B$2*$AX$21),IF(CO$18&gt;=CN$19,$AX$21*$B$2))),0)</f>
        <v>0</v>
      </c>
      <c r="CP70" s="294" t="b">
        <f>IF('Hoja De Calculo'!CQ13&gt;='Hoja De Calculo'!CP13,IF(CP$18=100,($AX$21*CP$18*$B$2)-SUM($I70:CO70),IF(CP$18&gt;CO$19,((CP$18-CO$19+1)*$B$2*$AX$21),IF(CP$18&gt;=CO$19,$AX$21*$B$2))),0)</f>
        <v>0</v>
      </c>
      <c r="CQ70" s="294" t="b">
        <f>IF('Hoja De Calculo'!CR13&gt;='Hoja De Calculo'!CQ13,IF(CQ$18=100,($AX$21*CQ$18*$B$2)-SUM($I70:CP70),IF(CQ$18&gt;CP$19,((CQ$18-CP$19+1)*$B$2*$AX$21),IF(CQ$18&gt;=CP$19,$AX$21*$B$2))),0)</f>
        <v>0</v>
      </c>
      <c r="CR70" s="294" t="b">
        <f>IF('Hoja De Calculo'!CS13&gt;='Hoja De Calculo'!CR13,IF(CR$18=100,($AX$21*CR$18*$B$2)-SUM($I70:CQ70),IF(CR$18&gt;CQ$19,((CR$18-CQ$19+1)*$B$2*$AX$21),IF(CR$18&gt;=CQ$19,$AX$21*$B$2))),0)</f>
        <v>0</v>
      </c>
      <c r="CS70" s="294" t="b">
        <f>IF('Hoja De Calculo'!CT13&gt;='Hoja De Calculo'!CS13,IF(CS$18=100,($AX$21*CS$18*$B$2)-SUM($I70:CR70),IF(CS$18&gt;CR$19,((CS$18-CR$19+1)*$B$2*$AX$21),IF(CS$18&gt;=CR$19,$AX$21*$B$2))),0)</f>
        <v>0</v>
      </c>
      <c r="CT70" s="294" t="b">
        <f>IF('Hoja De Calculo'!CU13&gt;='Hoja De Calculo'!CT13,IF(CT$18=100,($AX$21*CT$18*$B$2)-SUM($I70:CS70),IF(CT$18&gt;CS$19,((CT$18-CS$19+1)*$B$2*$AX$21),IF(CT$18&gt;=CS$19,$AX$21*$B$2))),0)</f>
        <v>0</v>
      </c>
      <c r="CU70" s="294" t="b">
        <f>IF('Hoja De Calculo'!CV13&gt;='Hoja De Calculo'!CU13,IF(CU$18=100,($AX$21*CU$18*$B$2)-SUM($I70:CT70),IF(CU$18&gt;CT$19,((CU$18-CT$19+1)*$B$2*$AX$21),IF(CU$18&gt;=CT$19,$AX$21*$B$2))),0)</f>
        <v>0</v>
      </c>
      <c r="CV70" s="294" t="b">
        <f>IF('Hoja De Calculo'!CW13&gt;='Hoja De Calculo'!CV13,IF(CV$18=100,($AX$21*CV$18*$B$2)-SUM($I70:CU70),IF(CV$18&gt;CU$19,((CV$18-CU$19+1)*$B$2*$AX$21),IF(CV$18&gt;=CU$19,$AX$21*$B$2))),0)</f>
        <v>0</v>
      </c>
      <c r="CW70" s="294" t="b">
        <f>IF('Hoja De Calculo'!CX13&gt;='Hoja De Calculo'!CW13,IF(CW$18=100,($AX$21*CW$18*$B$2)-SUM($I70:CV70),IF(CW$18&gt;CV$19,((CW$18-CV$19+1)*$B$2*$AX$21),IF(CW$18&gt;=CV$19,$AX$21*$B$2))),0)</f>
        <v>0</v>
      </c>
    </row>
    <row r="71" spans="1:101" x14ac:dyDescent="0.3">
      <c r="A71" t="s">
        <v>208</v>
      </c>
      <c r="B71" s="259"/>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259"/>
      <c r="AJ71" s="259"/>
      <c r="AK71" s="259"/>
      <c r="AL71" s="259"/>
      <c r="AM71" s="259"/>
      <c r="AN71" s="259"/>
      <c r="AO71" s="259"/>
      <c r="AP71" s="259"/>
      <c r="AQ71" s="259"/>
      <c r="AR71" s="259"/>
      <c r="AS71" s="259"/>
      <c r="AT71" s="259"/>
      <c r="AU71" s="259"/>
      <c r="AV71" s="259"/>
      <c r="AW71" s="259"/>
      <c r="AX71" s="259"/>
      <c r="AY71" s="281">
        <f>(AY$21*$B$2*(AY$19+(IF(AY$19=100,0,1))))</f>
        <v>0</v>
      </c>
      <c r="AZ71" s="294" t="b">
        <f>IF('Hoja De Calculo'!BA13&gt;='Hoja De Calculo'!AZ13,IF(AZ$18=100,($AY$21*AZ$18*$B$2)-SUM($I71:AY71),IF(AZ$18&gt;AY$19,((AZ$18-AY$19+1)*$B$2*$AY$21),IF(AZ$18&gt;=AY$19,$AY$21*$B$2))),0)</f>
        <v>0</v>
      </c>
      <c r="BA71" s="294" t="b">
        <f>IF('Hoja De Calculo'!BB13&gt;='Hoja De Calculo'!BA13,IF(BA$18=100,($AY$21*BA$18*$B$2)-SUM($I71:AZ71),IF(BA$18&gt;AZ$19,((BA$18-AZ$19+1)*$B$2*$AY$21),IF(BA$18&gt;=AZ$19,$AY$21*$B$2))),0)</f>
        <v>0</v>
      </c>
      <c r="BB71" s="294" t="b">
        <f>IF('Hoja De Calculo'!BC13&gt;='Hoja De Calculo'!BB13,IF(BB$18=100,($AY$21*BB$18*$B$2)-SUM($I71:BA71),IF(BB$18&gt;BA$19,((BB$18-BA$19+1)*$B$2*$AY$21),IF(BB$18&gt;=BA$19,$AY$21*$B$2))),0)</f>
        <v>0</v>
      </c>
      <c r="BC71" s="294" t="b">
        <f>IF('Hoja De Calculo'!BD13&gt;='Hoja De Calculo'!BC13,IF(BC$18=100,($AY$21*BC$18*$B$2)-SUM($I71:BB71),IF(BC$18&gt;BB$19,((BC$18-BB$19+1)*$B$2*$AY$21),IF(BC$18&gt;=BB$19,$AY$21*$B$2))),0)</f>
        <v>0</v>
      </c>
      <c r="BD71" s="294" t="b">
        <f>IF('Hoja De Calculo'!BE13&gt;='Hoja De Calculo'!BD13,IF(BD$18=100,($AY$21*BD$18*$B$2)-SUM($I71:BC71),IF(BD$18&gt;BC$19,((BD$18-BC$19+1)*$B$2*$AY$21),IF(BD$18&gt;=BC$19,$AY$21*$B$2))),0)</f>
        <v>0</v>
      </c>
      <c r="BE71" s="294" t="b">
        <f>IF('Hoja De Calculo'!BF13&gt;='Hoja De Calculo'!BE13,IF(BE$18=100,($AY$21*BE$18*$B$2)-SUM($I71:BD71),IF(BE$18&gt;BD$19,((BE$18-BD$19+1)*$B$2*$AY$21),IF(BE$18&gt;=BD$19,$AY$21*$B$2))),0)</f>
        <v>0</v>
      </c>
      <c r="BF71" s="294" t="b">
        <f>IF('Hoja De Calculo'!BG13&gt;='Hoja De Calculo'!BF13,IF(BF$18=100,($AY$21*BF$18*$B$2)-SUM($I71:BE71),IF(BF$18&gt;BE$19,((BF$18-BE$19+1)*$B$2*$AY$21),IF(BF$18&gt;=BE$19,$AY$21*$B$2))),0)</f>
        <v>0</v>
      </c>
      <c r="BG71" s="294" t="b">
        <f>IF('Hoja De Calculo'!BH13&gt;='Hoja De Calculo'!BG13,IF(BG$18=100,($AY$21*BG$18*$B$2)-SUM($I71:BF71),IF(BG$18&gt;BF$19,((BG$18-BF$19+1)*$B$2*$AY$21),IF(BG$18&gt;=BF$19,$AY$21*$B$2))),0)</f>
        <v>0</v>
      </c>
      <c r="BH71" s="294" t="b">
        <f>IF('Hoja De Calculo'!BI13&gt;='Hoja De Calculo'!BH13,IF(BH$18=100,($AY$21*BH$18*$B$2)-SUM($I71:BG71),IF(BH$18&gt;BG$19,((BH$18-BG$19+1)*$B$2*$AY$21),IF(BH$18&gt;=BG$19,$AY$21*$B$2))),0)</f>
        <v>0</v>
      </c>
      <c r="BI71" s="294" t="b">
        <f>IF('Hoja De Calculo'!BJ13&gt;='Hoja De Calculo'!BI13,IF(BI$18=100,($AY$21*BI$18*$B$2)-SUM($I71:BH71),IF(BI$18&gt;BH$19,((BI$18-BH$19+1)*$B$2*$AY$21),IF(BI$18&gt;=BH$19,$AY$21*$B$2))),0)</f>
        <v>0</v>
      </c>
      <c r="BJ71" s="294" t="b">
        <f>IF('Hoja De Calculo'!BK13&gt;='Hoja De Calculo'!BJ13,IF(BJ$18=100,($AY$21*BJ$18*$B$2)-SUM($I71:BI71),IF(BJ$18&gt;BI$19,((BJ$18-BI$19+1)*$B$2*$AY$21),IF(BJ$18&gt;=BI$19,$AY$21*$B$2))),0)</f>
        <v>0</v>
      </c>
      <c r="BK71" s="294" t="b">
        <f>IF('Hoja De Calculo'!BL13&gt;='Hoja De Calculo'!BK13,IF(BK$18=100,($AY$21*BK$18*$B$2)-SUM($I71:BJ71),IF(BK$18&gt;BJ$19,((BK$18-BJ$19+1)*$B$2*$AY$21),IF(BK$18&gt;=BJ$19,$AY$21*$B$2))),0)</f>
        <v>0</v>
      </c>
      <c r="BL71" s="294" t="b">
        <f>IF('Hoja De Calculo'!BM13&gt;='Hoja De Calculo'!BL13,IF(BL$18=100,($AY$21*BL$18*$B$2)-SUM($I71:BK71),IF(BL$18&gt;BK$19,((BL$18-BK$19+1)*$B$2*$AY$21),IF(BL$18&gt;=BK$19,$AY$21*$B$2))),0)</f>
        <v>0</v>
      </c>
      <c r="BM71" s="294" t="b">
        <f>IF('Hoja De Calculo'!BN13&gt;='Hoja De Calculo'!BM13,IF(BM$18=100,($AY$21*BM$18*$B$2)-SUM($I71:BL71),IF(BM$18&gt;BL$19,((BM$18-BL$19+1)*$B$2*$AY$21),IF(BM$18&gt;=BL$19,$AY$21*$B$2))),0)</f>
        <v>0</v>
      </c>
      <c r="BN71" s="294" t="b">
        <f>IF('Hoja De Calculo'!BO13&gt;='Hoja De Calculo'!BN13,IF(BN$18=100,($AY$21*BN$18*$B$2)-SUM($I71:BM71),IF(BN$18&gt;BM$19,((BN$18-BM$19+1)*$B$2*$AY$21),IF(BN$18&gt;=BM$19,$AY$21*$B$2))),0)</f>
        <v>0</v>
      </c>
      <c r="BO71" s="294" t="b">
        <f>IF('Hoja De Calculo'!BP13&gt;='Hoja De Calculo'!BO13,IF(BO$18=100,($AY$21*BO$18*$B$2)-SUM($I71:BN71),IF(BO$18&gt;BN$19,((BO$18-BN$19+1)*$B$2*$AY$21),IF(BO$18&gt;=BN$19,$AY$21*$B$2))),0)</f>
        <v>0</v>
      </c>
      <c r="BP71" s="294" t="b">
        <f>IF('Hoja De Calculo'!BQ13&gt;='Hoja De Calculo'!BP13,IF(BP$18=100,($AY$21*BP$18*$B$2)-SUM($I71:BO71),IF(BP$18&gt;BO$19,((BP$18-BO$19+1)*$B$2*$AY$21),IF(BP$18&gt;=BO$19,$AY$21*$B$2))),0)</f>
        <v>0</v>
      </c>
      <c r="BQ71" s="294" t="b">
        <f>IF('Hoja De Calculo'!BR13&gt;='Hoja De Calculo'!BQ13,IF(BQ$18=100,($AY$21*BQ$18*$B$2)-SUM($I71:BP71),IF(BQ$18&gt;BP$19,((BQ$18-BP$19+1)*$B$2*$AY$21),IF(BQ$18&gt;=BP$19,$AY$21*$B$2))),0)</f>
        <v>0</v>
      </c>
      <c r="BR71" s="294" t="b">
        <f>IF('Hoja De Calculo'!BS13&gt;='Hoja De Calculo'!BR13,IF(BR$18=100,($AY$21*BR$18*$B$2)-SUM($I71:BQ71),IF(BR$18&gt;BQ$19,((BR$18-BQ$19+1)*$B$2*$AY$21),IF(BR$18&gt;=BQ$19,$AY$21*$B$2))),0)</f>
        <v>0</v>
      </c>
      <c r="BS71" s="294" t="b">
        <f>IF('Hoja De Calculo'!BT13&gt;='Hoja De Calculo'!BS13,IF(BS$18=100,($AY$21*BS$18*$B$2)-SUM($I71:BR71),IF(BS$18&gt;BR$19,((BS$18-BR$19+1)*$B$2*$AY$21),IF(BS$18&gt;=BR$19,$AY$21*$B$2))),0)</f>
        <v>0</v>
      </c>
      <c r="BT71" s="294" t="b">
        <f>IF('Hoja De Calculo'!BU13&gt;='Hoja De Calculo'!BT13,IF(BT$18=100,($AY$21*BT$18*$B$2)-SUM($I71:BS71),IF(BT$18&gt;BS$19,((BT$18-BS$19+1)*$B$2*$AY$21),IF(BT$18&gt;=BS$19,$AY$21*$B$2))),0)</f>
        <v>0</v>
      </c>
      <c r="BU71" s="294" t="b">
        <f>IF('Hoja De Calculo'!BV13&gt;='Hoja De Calculo'!BU13,IF(BU$18=100,($AY$21*BU$18*$B$2)-SUM($I71:BT71),IF(BU$18&gt;BT$19,((BU$18-BT$19+1)*$B$2*$AY$21),IF(BU$18&gt;=BT$19,$AY$21*$B$2))),0)</f>
        <v>0</v>
      </c>
      <c r="BV71" s="294" t="b">
        <f>IF('Hoja De Calculo'!BW13&gt;='Hoja De Calculo'!BV13,IF(BV$18=100,($AY$21*BV$18*$B$2)-SUM($I71:BU71),IF(BV$18&gt;BU$19,((BV$18-BU$19+1)*$B$2*$AY$21),IF(BV$18&gt;=BU$19,$AY$21*$B$2))),0)</f>
        <v>0</v>
      </c>
      <c r="BW71" s="294" t="b">
        <f>IF('Hoja De Calculo'!BX13&gt;='Hoja De Calculo'!BW13,IF(BW$18=100,($AY$21*BW$18*$B$2)-SUM($I71:BV71),IF(BW$18&gt;BV$19,((BW$18-BV$19+1)*$B$2*$AY$21),IF(BW$18&gt;=BV$19,$AY$21*$B$2))),0)</f>
        <v>0</v>
      </c>
      <c r="BX71" s="294" t="b">
        <f>IF('Hoja De Calculo'!BY13&gt;='Hoja De Calculo'!BX13,IF(BX$18=100,($AY$21*BX$18*$B$2)-SUM($I71:BW71),IF(BX$18&gt;BW$19,((BX$18-BW$19+1)*$B$2*$AY$21),IF(BX$18&gt;=BW$19,$AY$21*$B$2))),0)</f>
        <v>0</v>
      </c>
      <c r="BY71" s="294" t="b">
        <f>IF('Hoja De Calculo'!BZ13&gt;='Hoja De Calculo'!BY13,IF(BY$18=100,($AY$21*BY$18*$B$2)-SUM($I71:BX71),IF(BY$18&gt;BX$19,((BY$18-BX$19+1)*$B$2*$AY$21),IF(BY$18&gt;=BX$19,$AY$21*$B$2))),0)</f>
        <v>0</v>
      </c>
      <c r="BZ71" s="294" t="b">
        <f>IF('Hoja De Calculo'!CA13&gt;='Hoja De Calculo'!BZ13,IF(BZ$18=100,($AY$21*BZ$18*$B$2)-SUM($I71:BY71),IF(BZ$18&gt;BY$19,((BZ$18-BY$19+1)*$B$2*$AY$21),IF(BZ$18&gt;=BY$19,$AY$21*$B$2))),0)</f>
        <v>0</v>
      </c>
      <c r="CA71" s="294" t="b">
        <f>IF('Hoja De Calculo'!CB13&gt;='Hoja De Calculo'!CA13,IF(CA$18=100,($AY$21*CA$18*$B$2)-SUM($I71:BZ71),IF(CA$18&gt;BZ$19,((CA$18-BZ$19+1)*$B$2*$AY$21),IF(CA$18&gt;=BZ$19,$AY$21*$B$2))),0)</f>
        <v>0</v>
      </c>
      <c r="CB71" s="294" t="b">
        <f>IF('Hoja De Calculo'!CC13&gt;='Hoja De Calculo'!CB13,IF(CB$18=100,($AY$21*CB$18*$B$2)-SUM($I71:CA71),IF(CB$18&gt;CA$19,((CB$18-CA$19+1)*$B$2*$AY$21),IF(CB$18&gt;=CA$19,$AY$21*$B$2))),0)</f>
        <v>0</v>
      </c>
      <c r="CC71" s="294" t="b">
        <f>IF('Hoja De Calculo'!CD13&gt;='Hoja De Calculo'!CC13,IF(CC$18=100,($AY$21*CC$18*$B$2)-SUM($I71:CB71),IF(CC$18&gt;CB$19,((CC$18-CB$19+1)*$B$2*$AY$21),IF(CC$18&gt;=CB$19,$AY$21*$B$2))),0)</f>
        <v>0</v>
      </c>
      <c r="CD71" s="294" t="b">
        <f>IF('Hoja De Calculo'!CE13&gt;='Hoja De Calculo'!CD13,IF(CD$18=100,($AY$21*CD$18*$B$2)-SUM($I71:CC71),IF(CD$18&gt;CC$19,((CD$18-CC$19+1)*$B$2*$AY$21),IF(CD$18&gt;=CC$19,$AY$21*$B$2))),0)</f>
        <v>0</v>
      </c>
      <c r="CE71" s="294" t="b">
        <f>IF('Hoja De Calculo'!CF13&gt;='Hoja De Calculo'!CE13,IF(CE$18=100,($AY$21*CE$18*$B$2)-SUM($I71:CD71),IF(CE$18&gt;CD$19,((CE$18-CD$19+1)*$B$2*$AY$21),IF(CE$18&gt;=CD$19,$AY$21*$B$2))),0)</f>
        <v>0</v>
      </c>
      <c r="CF71" s="294" t="b">
        <f>IF('Hoja De Calculo'!CG13&gt;='Hoja De Calculo'!CF13,IF(CF$18=100,($AY$21*CF$18*$B$2)-SUM($I71:CE71),IF(CF$18&gt;CE$19,((CF$18-CE$19+1)*$B$2*$AY$21),IF(CF$18&gt;=CE$19,$AY$21*$B$2))),0)</f>
        <v>0</v>
      </c>
      <c r="CG71" s="294" t="b">
        <f>IF('Hoja De Calculo'!CH13&gt;='Hoja De Calculo'!CG13,IF(CG$18=100,($AY$21*CG$18*$B$2)-SUM($I71:CF71),IF(CG$18&gt;CF$19,((CG$18-CF$19+1)*$B$2*$AY$21),IF(CG$18&gt;=CF$19,$AY$21*$B$2))),0)</f>
        <v>0</v>
      </c>
      <c r="CH71" s="294" t="b">
        <f>IF('Hoja De Calculo'!CI13&gt;='Hoja De Calculo'!CH13,IF(CH$18=100,($AY$21*CH$18*$B$2)-SUM($I71:CG71),IF(CH$18&gt;CG$19,((CH$18-CG$19+1)*$B$2*$AY$21),IF(CH$18&gt;=CG$19,$AY$21*$B$2))),0)</f>
        <v>0</v>
      </c>
      <c r="CI71" s="294" t="b">
        <f>IF('Hoja De Calculo'!CJ13&gt;='Hoja De Calculo'!CI13,IF(CI$18=100,($AY$21*CI$18*$B$2)-SUM($I71:CH71),IF(CI$18&gt;CH$19,((CI$18-CH$19+1)*$B$2*$AY$21),IF(CI$18&gt;=CH$19,$AY$21*$B$2))),0)</f>
        <v>0</v>
      </c>
      <c r="CJ71" s="294" t="b">
        <f>IF('Hoja De Calculo'!CK13&gt;='Hoja De Calculo'!CJ13,IF(CJ$18=100,($AY$21*CJ$18*$B$2)-SUM($I71:CI71),IF(CJ$18&gt;CI$19,((CJ$18-CI$19+1)*$B$2*$AY$21),IF(CJ$18&gt;=CI$19,$AY$21*$B$2))),0)</f>
        <v>0</v>
      </c>
      <c r="CK71" s="294" t="b">
        <f>IF('Hoja De Calculo'!CL13&gt;='Hoja De Calculo'!CK13,IF(CK$18=100,($AY$21*CK$18*$B$2)-SUM($I71:CJ71),IF(CK$18&gt;CJ$19,((CK$18-CJ$19+1)*$B$2*$AY$21),IF(CK$18&gt;=CJ$19,$AY$21*$B$2))),0)</f>
        <v>0</v>
      </c>
      <c r="CL71" s="294" t="b">
        <f>IF('Hoja De Calculo'!CM13&gt;='Hoja De Calculo'!CL13,IF(CL$18=100,($AY$21*CL$18*$B$2)-SUM($I71:CK71),IF(CL$18&gt;CK$19,((CL$18-CK$19+1)*$B$2*$AY$21),IF(CL$18&gt;=CK$19,$AY$21*$B$2))),0)</f>
        <v>0</v>
      </c>
      <c r="CM71" s="294" t="b">
        <f>IF('Hoja De Calculo'!CN13&gt;='Hoja De Calculo'!CM13,IF(CM$18=100,($AY$21*CM$18*$B$2)-SUM($I71:CL71),IF(CM$18&gt;CL$19,((CM$18-CL$19+1)*$B$2*$AY$21),IF(CM$18&gt;=CL$19,$AY$21*$B$2))),0)</f>
        <v>0</v>
      </c>
      <c r="CN71" s="294" t="b">
        <f>IF('Hoja De Calculo'!CO13&gt;='Hoja De Calculo'!CN13,IF(CN$18=100,($AY$21*CN$18*$B$2)-SUM($I71:CM71),IF(CN$18&gt;CM$19,((CN$18-CM$19+1)*$B$2*$AY$21),IF(CN$18&gt;=CM$19,$AY$21*$B$2))),0)</f>
        <v>0</v>
      </c>
      <c r="CO71" s="294" t="b">
        <f>IF('Hoja De Calculo'!CP13&gt;='Hoja De Calculo'!CO13,IF(CO$18=100,($AY$21*CO$18*$B$2)-SUM($I71:CN71),IF(CO$18&gt;CN$19,((CO$18-CN$19+1)*$B$2*$AY$21),IF(CO$18&gt;=CN$19,$AY$21*$B$2))),0)</f>
        <v>0</v>
      </c>
      <c r="CP71" s="294" t="b">
        <f>IF('Hoja De Calculo'!CQ13&gt;='Hoja De Calculo'!CP13,IF(CP$18=100,($AY$21*CP$18*$B$2)-SUM($I71:CO71),IF(CP$18&gt;CO$19,((CP$18-CO$19+1)*$B$2*$AY$21),IF(CP$18&gt;=CO$19,$AY$21*$B$2))),0)</f>
        <v>0</v>
      </c>
      <c r="CQ71" s="294" t="b">
        <f>IF('Hoja De Calculo'!CR13&gt;='Hoja De Calculo'!CQ13,IF(CQ$18=100,($AY$21*CQ$18*$B$2)-SUM($I71:CP71),IF(CQ$18&gt;CP$19,((CQ$18-CP$19+1)*$B$2*$AY$21),IF(CQ$18&gt;=CP$19,$AY$21*$B$2))),0)</f>
        <v>0</v>
      </c>
      <c r="CR71" s="294" t="b">
        <f>IF('Hoja De Calculo'!CS13&gt;='Hoja De Calculo'!CR13,IF(CR$18=100,($AY$21*CR$18*$B$2)-SUM($I71:CQ71),IF(CR$18&gt;CQ$19,((CR$18-CQ$19+1)*$B$2*$AY$21),IF(CR$18&gt;=CQ$19,$AY$21*$B$2))),0)</f>
        <v>0</v>
      </c>
      <c r="CS71" s="294" t="b">
        <f>IF('Hoja De Calculo'!CT13&gt;='Hoja De Calculo'!CS13,IF(CS$18=100,($AY$21*CS$18*$B$2)-SUM($I71:CR71),IF(CS$18&gt;CR$19,((CS$18-CR$19+1)*$B$2*$AY$21),IF(CS$18&gt;=CR$19,$AY$21*$B$2))),0)</f>
        <v>0</v>
      </c>
      <c r="CT71" s="294" t="b">
        <f>IF('Hoja De Calculo'!CU13&gt;='Hoja De Calculo'!CT13,IF(CT$18=100,($AY$21*CT$18*$B$2)-SUM($I71:CS71),IF(CT$18&gt;CS$19,((CT$18-CS$19+1)*$B$2*$AY$21),IF(CT$18&gt;=CS$19,$AY$21*$B$2))),0)</f>
        <v>0</v>
      </c>
      <c r="CU71" s="294" t="b">
        <f>IF('Hoja De Calculo'!CV13&gt;='Hoja De Calculo'!CU13,IF(CU$18=100,($AY$21*CU$18*$B$2)-SUM($I71:CT71),IF(CU$18&gt;CT$19,((CU$18-CT$19+1)*$B$2*$AY$21),IF(CU$18&gt;=CT$19,$AY$21*$B$2))),0)</f>
        <v>0</v>
      </c>
      <c r="CV71" s="294" t="b">
        <f>IF('Hoja De Calculo'!CW13&gt;='Hoja De Calculo'!CV13,IF(CV$18=100,($AY$21*CV$18*$B$2)-SUM($I71:CU71),IF(CV$18&gt;CU$19,((CV$18-CU$19+1)*$B$2*$AY$21),IF(CV$18&gt;=CU$19,$AY$21*$B$2))),0)</f>
        <v>0</v>
      </c>
      <c r="CW71" s="294" t="b">
        <f>IF('Hoja De Calculo'!CX13&gt;='Hoja De Calculo'!CW13,IF(CW$18=100,($AY$21*CW$18*$B$2)-SUM($I71:CV71),IF(CW$18&gt;CV$19,((CW$18-CV$19+1)*$B$2*$AY$21),IF(CW$18&gt;=CV$19,$AY$21*$B$2))),0)</f>
        <v>0</v>
      </c>
    </row>
    <row r="72" spans="1:101" x14ac:dyDescent="0.3">
      <c r="A72" t="s">
        <v>209</v>
      </c>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c r="AP72" s="259"/>
      <c r="AQ72" s="259"/>
      <c r="AR72" s="259"/>
      <c r="AS72" s="259"/>
      <c r="AT72" s="259"/>
      <c r="AU72" s="259"/>
      <c r="AV72" s="259"/>
      <c r="AW72" s="259"/>
      <c r="AX72" s="259"/>
      <c r="AY72" s="259"/>
      <c r="AZ72" s="281">
        <f>(AZ$21*$B$2*(AZ$19+(IF(AZ$19=100,0,1))))</f>
        <v>0</v>
      </c>
      <c r="BA72" s="294" t="b">
        <f>IF('Hoja De Calculo'!BB13&gt;='Hoja De Calculo'!BA13,IF(BA$18=100,($AZ$21*BA$18*$B$2)-SUM($I72:AZ72),IF(BA$18&gt;AZ$19,((BA$18-AZ$19+1)*$B$2*$AZ$21),IF(BA$18&gt;=AZ$19,$AZ$21*$B$2))),0)</f>
        <v>0</v>
      </c>
      <c r="BB72" s="294" t="b">
        <f>IF('Hoja De Calculo'!BC13&gt;='Hoja De Calculo'!BB13,IF(BB$18=100,($AZ$21*BB$18*$B$2)-SUM($I72:BA72),IF(BB$18&gt;BA$19,((BB$18-BA$19+1)*$B$2*$AZ$21),IF(BB$18&gt;=BA$19,$AZ$21*$B$2))),0)</f>
        <v>0</v>
      </c>
      <c r="BC72" s="294" t="b">
        <f>IF('Hoja De Calculo'!BD13&gt;='Hoja De Calculo'!BC13,IF(BC$18=100,($AZ$21*BC$18*$B$2)-SUM($I72:BB72),IF(BC$18&gt;BB$19,((BC$18-BB$19+1)*$B$2*$AZ$21),IF(BC$18&gt;=BB$19,$AZ$21*$B$2))),0)</f>
        <v>0</v>
      </c>
      <c r="BD72" s="294" t="b">
        <f>IF('Hoja De Calculo'!BE13&gt;='Hoja De Calculo'!BD13,IF(BD$18=100,($AZ$21*BD$18*$B$2)-SUM($I72:BC72),IF(BD$18&gt;BC$19,((BD$18-BC$19+1)*$B$2*$AZ$21),IF(BD$18&gt;=BC$19,$AZ$21*$B$2))),0)</f>
        <v>0</v>
      </c>
      <c r="BE72" s="294" t="b">
        <f>IF('Hoja De Calculo'!BF13&gt;='Hoja De Calculo'!BE13,IF(BE$18=100,($AZ$21*BE$18*$B$2)-SUM($I72:BD72),IF(BE$18&gt;BD$19,((BE$18-BD$19+1)*$B$2*$AZ$21),IF(BE$18&gt;=BD$19,$AZ$21*$B$2))),0)</f>
        <v>0</v>
      </c>
      <c r="BF72" s="294" t="b">
        <f>IF('Hoja De Calculo'!BG13&gt;='Hoja De Calculo'!BF13,IF(BF$18=100,($AZ$21*BF$18*$B$2)-SUM($I72:BE72),IF(BF$18&gt;BE$19,((BF$18-BE$19+1)*$B$2*$AZ$21),IF(BF$18&gt;=BE$19,$AZ$21*$B$2))),0)</f>
        <v>0</v>
      </c>
      <c r="BG72" s="294" t="b">
        <f>IF('Hoja De Calculo'!BH13&gt;='Hoja De Calculo'!BG13,IF(BG$18=100,($AZ$21*BG$18*$B$2)-SUM($I72:BF72),IF(BG$18&gt;BF$19,((BG$18-BF$19+1)*$B$2*$AZ$21),IF(BG$18&gt;=BF$19,$AZ$21*$B$2))),0)</f>
        <v>0</v>
      </c>
      <c r="BH72" s="294" t="b">
        <f>IF('Hoja De Calculo'!BI13&gt;='Hoja De Calculo'!BH13,IF(BH$18=100,($AZ$21*BH$18*$B$2)-SUM($I72:BG72),IF(BH$18&gt;BG$19,((BH$18-BG$19+1)*$B$2*$AZ$21),IF(BH$18&gt;=BG$19,$AZ$21*$B$2))),0)</f>
        <v>0</v>
      </c>
      <c r="BI72" s="294" t="b">
        <f>IF('Hoja De Calculo'!BJ13&gt;='Hoja De Calculo'!BI13,IF(BI$18=100,($AZ$21*BI$18*$B$2)-SUM($I72:BH72),IF(BI$18&gt;BH$19,((BI$18-BH$19+1)*$B$2*$AZ$21),IF(BI$18&gt;=BH$19,$AZ$21*$B$2))),0)</f>
        <v>0</v>
      </c>
      <c r="BJ72" s="294" t="b">
        <f>IF('Hoja De Calculo'!BK13&gt;='Hoja De Calculo'!BJ13,IF(BJ$18=100,($AZ$21*BJ$18*$B$2)-SUM($I72:BI72),IF(BJ$18&gt;BI$19,((BJ$18-BI$19+1)*$B$2*$AZ$21),IF(BJ$18&gt;=BI$19,$AZ$21*$B$2))),0)</f>
        <v>0</v>
      </c>
      <c r="BK72" s="294" t="b">
        <f>IF('Hoja De Calculo'!BL13&gt;='Hoja De Calculo'!BK13,IF(BK$18=100,($AZ$21*BK$18*$B$2)-SUM($I72:BJ72),IF(BK$18&gt;BJ$19,((BK$18-BJ$19+1)*$B$2*$AZ$21),IF(BK$18&gt;=BJ$19,$AZ$21*$B$2))),0)</f>
        <v>0</v>
      </c>
      <c r="BL72" s="294" t="b">
        <f>IF('Hoja De Calculo'!BM13&gt;='Hoja De Calculo'!BL13,IF(BL$18=100,($AZ$21*BL$18*$B$2)-SUM($I72:BK72),IF(BL$18&gt;BK$19,((BL$18-BK$19+1)*$B$2*$AZ$21),IF(BL$18&gt;=BK$19,$AZ$21*$B$2))),0)</f>
        <v>0</v>
      </c>
      <c r="BM72" s="294" t="b">
        <f>IF('Hoja De Calculo'!BN13&gt;='Hoja De Calculo'!BM13,IF(BM$18=100,($AZ$21*BM$18*$B$2)-SUM($I72:BL72),IF(BM$18&gt;BL$19,((BM$18-BL$19+1)*$B$2*$AZ$21),IF(BM$18&gt;=BL$19,$AZ$21*$B$2))),0)</f>
        <v>0</v>
      </c>
      <c r="BN72" s="294" t="b">
        <f>IF('Hoja De Calculo'!BO13&gt;='Hoja De Calculo'!BN13,IF(BN$18=100,($AZ$21*BN$18*$B$2)-SUM($I72:BM72),IF(BN$18&gt;BM$19,((BN$18-BM$19+1)*$B$2*$AZ$21),IF(BN$18&gt;=BM$19,$AZ$21*$B$2))),0)</f>
        <v>0</v>
      </c>
      <c r="BO72" s="294" t="b">
        <f>IF('Hoja De Calculo'!BP13&gt;='Hoja De Calculo'!BO13,IF(BO$18=100,($AZ$21*BO$18*$B$2)-SUM($I72:BN72),IF(BO$18&gt;BN$19,((BO$18-BN$19+1)*$B$2*$AZ$21),IF(BO$18&gt;=BN$19,$AZ$21*$B$2))),0)</f>
        <v>0</v>
      </c>
      <c r="BP72" s="294" t="b">
        <f>IF('Hoja De Calculo'!BQ13&gt;='Hoja De Calculo'!BP13,IF(BP$18=100,($AZ$21*BP$18*$B$2)-SUM($I72:BO72),IF(BP$18&gt;BO$19,((BP$18-BO$19+1)*$B$2*$AZ$21),IF(BP$18&gt;=BO$19,$AZ$21*$B$2))),0)</f>
        <v>0</v>
      </c>
      <c r="BQ72" s="294" t="b">
        <f>IF('Hoja De Calculo'!BR13&gt;='Hoja De Calculo'!BQ13,IF(BQ$18=100,($AZ$21*BQ$18*$B$2)-SUM($I72:BP72),IF(BQ$18&gt;BP$19,((BQ$18-BP$19+1)*$B$2*$AZ$21),IF(BQ$18&gt;=BP$19,$AZ$21*$B$2))),0)</f>
        <v>0</v>
      </c>
      <c r="BR72" s="294" t="b">
        <f>IF('Hoja De Calculo'!BS13&gt;='Hoja De Calculo'!BR13,IF(BR$18=100,($AZ$21*BR$18*$B$2)-SUM($I72:BQ72),IF(BR$18&gt;BQ$19,((BR$18-BQ$19+1)*$B$2*$AZ$21),IF(BR$18&gt;=BQ$19,$AZ$21*$B$2))),0)</f>
        <v>0</v>
      </c>
      <c r="BS72" s="294" t="b">
        <f>IF('Hoja De Calculo'!BT13&gt;='Hoja De Calculo'!BS13,IF(BS$18=100,($AZ$21*BS$18*$B$2)-SUM($I72:BR72),IF(BS$18&gt;BR$19,((BS$18-BR$19+1)*$B$2*$AZ$21),IF(BS$18&gt;=BR$19,$AZ$21*$B$2))),0)</f>
        <v>0</v>
      </c>
      <c r="BT72" s="294" t="b">
        <f>IF('Hoja De Calculo'!BU13&gt;='Hoja De Calculo'!BT13,IF(BT$18=100,($AZ$21*BT$18*$B$2)-SUM($I72:BS72),IF(BT$18&gt;BS$19,((BT$18-BS$19+1)*$B$2*$AZ$21),IF(BT$18&gt;=BS$19,$AZ$21*$B$2))),0)</f>
        <v>0</v>
      </c>
      <c r="BU72" s="294" t="b">
        <f>IF('Hoja De Calculo'!BV13&gt;='Hoja De Calculo'!BU13,IF(BU$18=100,($AZ$21*BU$18*$B$2)-SUM($I72:BT72),IF(BU$18&gt;BT$19,((BU$18-BT$19+1)*$B$2*$AZ$21),IF(BU$18&gt;=BT$19,$AZ$21*$B$2))),0)</f>
        <v>0</v>
      </c>
      <c r="BV72" s="294" t="b">
        <f>IF('Hoja De Calculo'!BW13&gt;='Hoja De Calculo'!BV13,IF(BV$18=100,($AZ$21*BV$18*$B$2)-SUM($I72:BU72),IF(BV$18&gt;BU$19,((BV$18-BU$19+1)*$B$2*$AZ$21),IF(BV$18&gt;=BU$19,$AZ$21*$B$2))),0)</f>
        <v>0</v>
      </c>
      <c r="BW72" s="294" t="b">
        <f>IF('Hoja De Calculo'!BX13&gt;='Hoja De Calculo'!BW13,IF(BW$18=100,($AZ$21*BW$18*$B$2)-SUM($I72:BV72),IF(BW$18&gt;BV$19,((BW$18-BV$19+1)*$B$2*$AZ$21),IF(BW$18&gt;=BV$19,$AZ$21*$B$2))),0)</f>
        <v>0</v>
      </c>
      <c r="BX72" s="294" t="b">
        <f>IF('Hoja De Calculo'!BY13&gt;='Hoja De Calculo'!BX13,IF(BX$18=100,($AZ$21*BX$18*$B$2)-SUM($I72:BW72),IF(BX$18&gt;BW$19,((BX$18-BW$19+1)*$B$2*$AZ$21),IF(BX$18&gt;=BW$19,$AZ$21*$B$2))),0)</f>
        <v>0</v>
      </c>
      <c r="BY72" s="294" t="b">
        <f>IF('Hoja De Calculo'!BZ13&gt;='Hoja De Calculo'!BY13,IF(BY$18=100,($AZ$21*BY$18*$B$2)-SUM($I72:BX72),IF(BY$18&gt;BX$19,((BY$18-BX$19+1)*$B$2*$AZ$21),IF(BY$18&gt;=BX$19,$AZ$21*$B$2))),0)</f>
        <v>0</v>
      </c>
      <c r="BZ72" s="294" t="b">
        <f>IF('Hoja De Calculo'!CA13&gt;='Hoja De Calculo'!BZ13,IF(BZ$18=100,($AZ$21*BZ$18*$B$2)-SUM($I72:BY72),IF(BZ$18&gt;BY$19,((BZ$18-BY$19+1)*$B$2*$AZ$21),IF(BZ$18&gt;=BY$19,$AZ$21*$B$2))),0)</f>
        <v>0</v>
      </c>
      <c r="CA72" s="294" t="b">
        <f>IF('Hoja De Calculo'!CB13&gt;='Hoja De Calculo'!CA13,IF(CA$18=100,($AZ$21*CA$18*$B$2)-SUM($I72:BZ72),IF(CA$18&gt;BZ$19,((CA$18-BZ$19+1)*$B$2*$AZ$21),IF(CA$18&gt;=BZ$19,$AZ$21*$B$2))),0)</f>
        <v>0</v>
      </c>
      <c r="CB72" s="294" t="b">
        <f>IF('Hoja De Calculo'!CC13&gt;='Hoja De Calculo'!CB13,IF(CB$18=100,($AZ$21*CB$18*$B$2)-SUM($I72:CA72),IF(CB$18&gt;CA$19,((CB$18-CA$19+1)*$B$2*$AZ$21),IF(CB$18&gt;=CA$19,$AZ$21*$B$2))),0)</f>
        <v>0</v>
      </c>
      <c r="CC72" s="294" t="b">
        <f>IF('Hoja De Calculo'!CD13&gt;='Hoja De Calculo'!CC13,IF(CC$18=100,($AZ$21*CC$18*$B$2)-SUM($I72:CB72),IF(CC$18&gt;CB$19,((CC$18-CB$19+1)*$B$2*$AZ$21),IF(CC$18&gt;=CB$19,$AZ$21*$B$2))),0)</f>
        <v>0</v>
      </c>
      <c r="CD72" s="294" t="b">
        <f>IF('Hoja De Calculo'!CE13&gt;='Hoja De Calculo'!CD13,IF(CD$18=100,($AZ$21*CD$18*$B$2)-SUM($I72:CC72),IF(CD$18&gt;CC$19,((CD$18-CC$19+1)*$B$2*$AZ$21),IF(CD$18&gt;=CC$19,$AZ$21*$B$2))),0)</f>
        <v>0</v>
      </c>
      <c r="CE72" s="294" t="b">
        <f>IF('Hoja De Calculo'!CF13&gt;='Hoja De Calculo'!CE13,IF(CE$18=100,($AZ$21*CE$18*$B$2)-SUM($I72:CD72),IF(CE$18&gt;CD$19,((CE$18-CD$19+1)*$B$2*$AZ$21),IF(CE$18&gt;=CD$19,$AZ$21*$B$2))),0)</f>
        <v>0</v>
      </c>
      <c r="CF72" s="294" t="b">
        <f>IF('Hoja De Calculo'!CG13&gt;='Hoja De Calculo'!CF13,IF(CF$18=100,($AZ$21*CF$18*$B$2)-SUM($I72:CE72),IF(CF$18&gt;CE$19,((CF$18-CE$19+1)*$B$2*$AZ$21),IF(CF$18&gt;=CE$19,$AZ$21*$B$2))),0)</f>
        <v>0</v>
      </c>
      <c r="CG72" s="294" t="b">
        <f>IF('Hoja De Calculo'!CH13&gt;='Hoja De Calculo'!CG13,IF(CG$18=100,($AZ$21*CG$18*$B$2)-SUM($I72:CF72),IF(CG$18&gt;CF$19,((CG$18-CF$19+1)*$B$2*$AZ$21),IF(CG$18&gt;=CF$19,$AZ$21*$B$2))),0)</f>
        <v>0</v>
      </c>
      <c r="CH72" s="294" t="b">
        <f>IF('Hoja De Calculo'!CI13&gt;='Hoja De Calculo'!CH13,IF(CH$18=100,($AZ$21*CH$18*$B$2)-SUM($I72:CG72),IF(CH$18&gt;CG$19,((CH$18-CG$19+1)*$B$2*$AZ$21),IF(CH$18&gt;=CG$19,$AZ$21*$B$2))),0)</f>
        <v>0</v>
      </c>
      <c r="CI72" s="294" t="b">
        <f>IF('Hoja De Calculo'!CJ13&gt;='Hoja De Calculo'!CI13,IF(CI$18=100,($AZ$21*CI$18*$B$2)-SUM($I72:CH72),IF(CI$18&gt;CH$19,((CI$18-CH$19+1)*$B$2*$AZ$21),IF(CI$18&gt;=CH$19,$AZ$21*$B$2))),0)</f>
        <v>0</v>
      </c>
      <c r="CJ72" s="294" t="b">
        <f>IF('Hoja De Calculo'!CK13&gt;='Hoja De Calculo'!CJ13,IF(CJ$18=100,($AZ$21*CJ$18*$B$2)-SUM($I72:CI72),IF(CJ$18&gt;CI$19,((CJ$18-CI$19+1)*$B$2*$AZ$21),IF(CJ$18&gt;=CI$19,$AZ$21*$B$2))),0)</f>
        <v>0</v>
      </c>
      <c r="CK72" s="294" t="b">
        <f>IF('Hoja De Calculo'!CL13&gt;='Hoja De Calculo'!CK13,IF(CK$18=100,($AZ$21*CK$18*$B$2)-SUM($I72:CJ72),IF(CK$18&gt;CJ$19,((CK$18-CJ$19+1)*$B$2*$AZ$21),IF(CK$18&gt;=CJ$19,$AZ$21*$B$2))),0)</f>
        <v>0</v>
      </c>
      <c r="CL72" s="294" t="b">
        <f>IF('Hoja De Calculo'!CM13&gt;='Hoja De Calculo'!CL13,IF(CL$18=100,($AZ$21*CL$18*$B$2)-SUM($I72:CK72),IF(CL$18&gt;CK$19,((CL$18-CK$19+1)*$B$2*$AZ$21),IF(CL$18&gt;=CK$19,$AZ$21*$B$2))),0)</f>
        <v>0</v>
      </c>
      <c r="CM72" s="294" t="b">
        <f>IF('Hoja De Calculo'!CN13&gt;='Hoja De Calculo'!CM13,IF(CM$18=100,($AZ$21*CM$18*$B$2)-SUM($I72:CL72),IF(CM$18&gt;CL$19,((CM$18-CL$19+1)*$B$2*$AZ$21),IF(CM$18&gt;=CL$19,$AZ$21*$B$2))),0)</f>
        <v>0</v>
      </c>
      <c r="CN72" s="294" t="b">
        <f>IF('Hoja De Calculo'!CO13&gt;='Hoja De Calculo'!CN13,IF(CN$18=100,($AZ$21*CN$18*$B$2)-SUM($I72:CM72),IF(CN$18&gt;CM$19,((CN$18-CM$19+1)*$B$2*$AZ$21),IF(CN$18&gt;=CM$19,$AZ$21*$B$2))),0)</f>
        <v>0</v>
      </c>
      <c r="CO72" s="294" t="b">
        <f>IF('Hoja De Calculo'!CP13&gt;='Hoja De Calculo'!CO13,IF(CO$18=100,($AZ$21*CO$18*$B$2)-SUM($I72:CN72),IF(CO$18&gt;CN$19,((CO$18-CN$19+1)*$B$2*$AZ$21),IF(CO$18&gt;=CN$19,$AZ$21*$B$2))),0)</f>
        <v>0</v>
      </c>
      <c r="CP72" s="294" t="b">
        <f>IF('Hoja De Calculo'!CQ13&gt;='Hoja De Calculo'!CP13,IF(CP$18=100,($AZ$21*CP$18*$B$2)-SUM($I72:CO72),IF(CP$18&gt;CO$19,((CP$18-CO$19+1)*$B$2*$AZ$21),IF(CP$18&gt;=CO$19,$AZ$21*$B$2))),0)</f>
        <v>0</v>
      </c>
      <c r="CQ72" s="294" t="b">
        <f>IF('Hoja De Calculo'!CR13&gt;='Hoja De Calculo'!CQ13,IF(CQ$18=100,($AZ$21*CQ$18*$B$2)-SUM($I72:CP72),IF(CQ$18&gt;CP$19,((CQ$18-CP$19+1)*$B$2*$AZ$21),IF(CQ$18&gt;=CP$19,$AZ$21*$B$2))),0)</f>
        <v>0</v>
      </c>
      <c r="CR72" s="294" t="b">
        <f>IF('Hoja De Calculo'!CS13&gt;='Hoja De Calculo'!CR13,IF(CR$18=100,($AZ$21*CR$18*$B$2)-SUM($I72:CQ72),IF(CR$18&gt;CQ$19,((CR$18-CQ$19+1)*$B$2*$AZ$21),IF(CR$18&gt;=CQ$19,$AZ$21*$B$2))),0)</f>
        <v>0</v>
      </c>
      <c r="CS72" s="294" t="b">
        <f>IF('Hoja De Calculo'!CT13&gt;='Hoja De Calculo'!CS13,IF(CS$18=100,($AZ$21*CS$18*$B$2)-SUM($I72:CR72),IF(CS$18&gt;CR$19,((CS$18-CR$19+1)*$B$2*$AZ$21),IF(CS$18&gt;=CR$19,$AZ$21*$B$2))),0)</f>
        <v>0</v>
      </c>
      <c r="CT72" s="294" t="b">
        <f>IF('Hoja De Calculo'!CU13&gt;='Hoja De Calculo'!CT13,IF(CT$18=100,($AZ$21*CT$18*$B$2)-SUM($I72:CS72),IF(CT$18&gt;CS$19,((CT$18-CS$19+1)*$B$2*$AZ$21),IF(CT$18&gt;=CS$19,$AZ$21*$B$2))),0)</f>
        <v>0</v>
      </c>
      <c r="CU72" s="294" t="b">
        <f>IF('Hoja De Calculo'!CV13&gt;='Hoja De Calculo'!CU13,IF(CU$18=100,($AZ$21*CU$18*$B$2)-SUM($I72:CT72),IF(CU$18&gt;CT$19,((CU$18-CT$19+1)*$B$2*$AZ$21),IF(CU$18&gt;=CT$19,$AZ$21*$B$2))),0)</f>
        <v>0</v>
      </c>
      <c r="CV72" s="294" t="b">
        <f>IF('Hoja De Calculo'!CW13&gt;='Hoja De Calculo'!CV13,IF(CV$18=100,($AZ$21*CV$18*$B$2)-SUM($I72:CU72),IF(CV$18&gt;CU$19,((CV$18-CU$19+1)*$B$2*$AZ$21),IF(CV$18&gt;=CU$19,$AZ$21*$B$2))),0)</f>
        <v>0</v>
      </c>
      <c r="CW72" s="294" t="b">
        <f>IF('Hoja De Calculo'!CX13&gt;='Hoja De Calculo'!CW13,IF(CW$18=100,($AZ$21*CW$18*$B$2)-SUM($I72:CV72),IF(CW$18&gt;CV$19,((CW$18-CV$19+1)*$B$2*$AZ$21),IF(CW$18&gt;=CV$19,$AZ$21*$B$2))),0)</f>
        <v>0</v>
      </c>
    </row>
    <row r="73" spans="1:101" x14ac:dyDescent="0.3">
      <c r="A73" t="s">
        <v>210</v>
      </c>
      <c r="B73" s="259"/>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59"/>
      <c r="AA73" s="259"/>
      <c r="AB73" s="259"/>
      <c r="AC73" s="259"/>
      <c r="AD73" s="259"/>
      <c r="AE73" s="259"/>
      <c r="AF73" s="259"/>
      <c r="AG73" s="259"/>
      <c r="AH73" s="259"/>
      <c r="AI73" s="259"/>
      <c r="AJ73" s="259"/>
      <c r="AK73" s="259"/>
      <c r="AL73" s="259"/>
      <c r="AM73" s="259"/>
      <c r="AN73" s="259"/>
      <c r="AO73" s="259"/>
      <c r="AP73" s="259"/>
      <c r="AQ73" s="259"/>
      <c r="AR73" s="259"/>
      <c r="AS73" s="259"/>
      <c r="AT73" s="259"/>
      <c r="AU73" s="259"/>
      <c r="AV73" s="259"/>
      <c r="AW73" s="259"/>
      <c r="AX73" s="259"/>
      <c r="AY73" s="259"/>
      <c r="AZ73" s="259"/>
      <c r="BA73" s="281">
        <f>(BA$21*$B$2*(BA$19+(IF(BA$19=100,0,1))))</f>
        <v>0</v>
      </c>
      <c r="BB73" s="294" t="b">
        <f>IF('Hoja De Calculo'!BC13&gt;='Hoja De Calculo'!BB13,IF(BB$18=100,($BA$21*BB$18*$B$2)-SUM($I73:BA73),IF(BB$18&gt;BA$19,((BB$18-BA$19+1)*$B$2*$BA$21),IF(BB$18&gt;=BA$19,$BA$21*$B$2))),0)</f>
        <v>0</v>
      </c>
      <c r="BC73" s="294" t="b">
        <f>IF('Hoja De Calculo'!BD13&gt;='Hoja De Calculo'!BC13,IF(BC$18=100,($BA$21*BC$18*$B$2)-SUM($I73:BB73),IF(BC$18&gt;BB$19,((BC$18-BB$19+1)*$B$2*$BA$21),IF(BC$18&gt;=BB$19,$BA$21*$B$2))),0)</f>
        <v>0</v>
      </c>
      <c r="BD73" s="294" t="b">
        <f>IF('Hoja De Calculo'!BE13&gt;='Hoja De Calculo'!BD13,IF(BD$18=100,($BA$21*BD$18*$B$2)-SUM($I73:BC73),IF(BD$18&gt;BC$19,((BD$18-BC$19+1)*$B$2*$BA$21),IF(BD$18&gt;=BC$19,$BA$21*$B$2))),0)</f>
        <v>0</v>
      </c>
      <c r="BE73" s="294" t="b">
        <f>IF('Hoja De Calculo'!BF13&gt;='Hoja De Calculo'!BE13,IF(BE$18=100,($BA$21*BE$18*$B$2)-SUM($I73:BD73),IF(BE$18&gt;BD$19,((BE$18-BD$19+1)*$B$2*$BA$21),IF(BE$18&gt;=BD$19,$BA$21*$B$2))),0)</f>
        <v>0</v>
      </c>
      <c r="BF73" s="294" t="b">
        <f>IF('Hoja De Calculo'!BG13&gt;='Hoja De Calculo'!BF13,IF(BF$18=100,($BA$21*BF$18*$B$2)-SUM($I73:BE73),IF(BF$18&gt;BE$19,((BF$18-BE$19+1)*$B$2*$BA$21),IF(BF$18&gt;=BE$19,$BA$21*$B$2))),0)</f>
        <v>0</v>
      </c>
      <c r="BG73" s="294" t="b">
        <f>IF('Hoja De Calculo'!BH13&gt;='Hoja De Calculo'!BG13,IF(BG$18=100,($BA$21*BG$18*$B$2)-SUM($I73:BF73),IF(BG$18&gt;BF$19,((BG$18-BF$19+1)*$B$2*$BA$21),IF(BG$18&gt;=BF$19,$BA$21*$B$2))),0)</f>
        <v>0</v>
      </c>
      <c r="BH73" s="294" t="b">
        <f>IF('Hoja De Calculo'!BI13&gt;='Hoja De Calculo'!BH13,IF(BH$18=100,($BA$21*BH$18*$B$2)-SUM($I73:BG73),IF(BH$18&gt;BG$19,((BH$18-BG$19+1)*$B$2*$BA$21),IF(BH$18&gt;=BG$19,$BA$21*$B$2))),0)</f>
        <v>0</v>
      </c>
      <c r="BI73" s="294" t="b">
        <f>IF('Hoja De Calculo'!BJ13&gt;='Hoja De Calculo'!BI13,IF(BI$18=100,($BA$21*BI$18*$B$2)-SUM($I73:BH73),IF(BI$18&gt;BH$19,((BI$18-BH$19+1)*$B$2*$BA$21),IF(BI$18&gt;=BH$19,$BA$21*$B$2))),0)</f>
        <v>0</v>
      </c>
      <c r="BJ73" s="294" t="b">
        <f>IF('Hoja De Calculo'!BK13&gt;='Hoja De Calculo'!BJ13,IF(BJ$18=100,($BA$21*BJ$18*$B$2)-SUM($I73:BI73),IF(BJ$18&gt;BI$19,((BJ$18-BI$19+1)*$B$2*$BA$21),IF(BJ$18&gt;=BI$19,$BA$21*$B$2))),0)</f>
        <v>0</v>
      </c>
      <c r="BK73" s="294" t="b">
        <f>IF('Hoja De Calculo'!BL13&gt;='Hoja De Calculo'!BK13,IF(BK$18=100,($BA$21*BK$18*$B$2)-SUM($I73:BJ73),IF(BK$18&gt;BJ$19,((BK$18-BJ$19+1)*$B$2*$BA$21),IF(BK$18&gt;=BJ$19,$BA$21*$B$2))),0)</f>
        <v>0</v>
      </c>
      <c r="BL73" s="294" t="b">
        <f>IF('Hoja De Calculo'!BM13&gt;='Hoja De Calculo'!BL13,IF(BL$18=100,($BA$21*BL$18*$B$2)-SUM($I73:BK73),IF(BL$18&gt;BK$19,((BL$18-BK$19+1)*$B$2*$BA$21),IF(BL$18&gt;=BK$19,$BA$21*$B$2))),0)</f>
        <v>0</v>
      </c>
      <c r="BM73" s="294" t="b">
        <f>IF('Hoja De Calculo'!BN13&gt;='Hoja De Calculo'!BM13,IF(BM$18=100,($BA$21*BM$18*$B$2)-SUM($I73:BL73),IF(BM$18&gt;BL$19,((BM$18-BL$19+1)*$B$2*$BA$21),IF(BM$18&gt;=BL$19,$BA$21*$B$2))),0)</f>
        <v>0</v>
      </c>
      <c r="BN73" s="294" t="b">
        <f>IF('Hoja De Calculo'!BO13&gt;='Hoja De Calculo'!BN13,IF(BN$18=100,($BA$21*BN$18*$B$2)-SUM($I73:BM73),IF(BN$18&gt;BM$19,((BN$18-BM$19+1)*$B$2*$BA$21),IF(BN$18&gt;=BM$19,$BA$21*$B$2))),0)</f>
        <v>0</v>
      </c>
      <c r="BO73" s="294" t="b">
        <f>IF('Hoja De Calculo'!BP13&gt;='Hoja De Calculo'!BO13,IF(BO$18=100,($BA$21*BO$18*$B$2)-SUM($I73:BN73),IF(BO$18&gt;BN$19,((BO$18-BN$19+1)*$B$2*$BA$21),IF(BO$18&gt;=BN$19,$BA$21*$B$2))),0)</f>
        <v>0</v>
      </c>
      <c r="BP73" s="294" t="b">
        <f>IF('Hoja De Calculo'!BQ13&gt;='Hoja De Calculo'!BP13,IF(BP$18=100,($BA$21*BP$18*$B$2)-SUM($I73:BO73),IF(BP$18&gt;BO$19,((BP$18-BO$19+1)*$B$2*$BA$21),IF(BP$18&gt;=BO$19,$BA$21*$B$2))),0)</f>
        <v>0</v>
      </c>
      <c r="BQ73" s="294" t="b">
        <f>IF('Hoja De Calculo'!BR13&gt;='Hoja De Calculo'!BQ13,IF(BQ$18=100,($BA$21*BQ$18*$B$2)-SUM($I73:BP73),IF(BQ$18&gt;BP$19,((BQ$18-BP$19+1)*$B$2*$BA$21),IF(BQ$18&gt;=BP$19,$BA$21*$B$2))),0)</f>
        <v>0</v>
      </c>
      <c r="BR73" s="294" t="b">
        <f>IF('Hoja De Calculo'!BS13&gt;='Hoja De Calculo'!BR13,IF(BR$18=100,($BA$21*BR$18*$B$2)-SUM($I73:BQ73),IF(BR$18&gt;BQ$19,((BR$18-BQ$19+1)*$B$2*$BA$21),IF(BR$18&gt;=BQ$19,$BA$21*$B$2))),0)</f>
        <v>0</v>
      </c>
      <c r="BS73" s="294" t="b">
        <f>IF('Hoja De Calculo'!BT13&gt;='Hoja De Calculo'!BS13,IF(BS$18=100,($BA$21*BS$18*$B$2)-SUM($I73:BR73),IF(BS$18&gt;BR$19,((BS$18-BR$19+1)*$B$2*$BA$21),IF(BS$18&gt;=BR$19,$BA$21*$B$2))),0)</f>
        <v>0</v>
      </c>
      <c r="BT73" s="294" t="b">
        <f>IF('Hoja De Calculo'!BU13&gt;='Hoja De Calculo'!BT13,IF(BT$18=100,($BA$21*BT$18*$B$2)-SUM($I73:BS73),IF(BT$18&gt;BS$19,((BT$18-BS$19+1)*$B$2*$BA$21),IF(BT$18&gt;=BS$19,$BA$21*$B$2))),0)</f>
        <v>0</v>
      </c>
      <c r="BU73" s="294" t="b">
        <f>IF('Hoja De Calculo'!BV13&gt;='Hoja De Calculo'!BU13,IF(BU$18=100,($BA$21*BU$18*$B$2)-SUM($I73:BT73),IF(BU$18&gt;BT$19,((BU$18-BT$19+1)*$B$2*$BA$21),IF(BU$18&gt;=BT$19,$BA$21*$B$2))),0)</f>
        <v>0</v>
      </c>
      <c r="BV73" s="294" t="b">
        <f>IF('Hoja De Calculo'!BW13&gt;='Hoja De Calculo'!BV13,IF(BV$18=100,($BA$21*BV$18*$B$2)-SUM($I73:BU73),IF(BV$18&gt;BU$19,((BV$18-BU$19+1)*$B$2*$BA$21),IF(BV$18&gt;=BU$19,$BA$21*$B$2))),0)</f>
        <v>0</v>
      </c>
      <c r="BW73" s="294" t="b">
        <f>IF('Hoja De Calculo'!BX13&gt;='Hoja De Calculo'!BW13,IF(BW$18=100,($BA$21*BW$18*$B$2)-SUM($I73:BV73),IF(BW$18&gt;BV$19,((BW$18-BV$19+1)*$B$2*$BA$21),IF(BW$18&gt;=BV$19,$BA$21*$B$2))),0)</f>
        <v>0</v>
      </c>
      <c r="BX73" s="294" t="b">
        <f>IF('Hoja De Calculo'!BY13&gt;='Hoja De Calculo'!BX13,IF(BX$18=100,($BA$21*BX$18*$B$2)-SUM($I73:BW73),IF(BX$18&gt;BW$19,((BX$18-BW$19+1)*$B$2*$BA$21),IF(BX$18&gt;=BW$19,$BA$21*$B$2))),0)</f>
        <v>0</v>
      </c>
      <c r="BY73" s="294" t="b">
        <f>IF('Hoja De Calculo'!BZ13&gt;='Hoja De Calculo'!BY13,IF(BY$18=100,($BA$21*BY$18*$B$2)-SUM($I73:BX73),IF(BY$18&gt;BX$19,((BY$18-BX$19+1)*$B$2*$BA$21),IF(BY$18&gt;=BX$19,$BA$21*$B$2))),0)</f>
        <v>0</v>
      </c>
      <c r="BZ73" s="294" t="b">
        <f>IF('Hoja De Calculo'!CA13&gt;='Hoja De Calculo'!BZ13,IF(BZ$18=100,($BA$21*BZ$18*$B$2)-SUM($I73:BY73),IF(BZ$18&gt;BY$19,((BZ$18-BY$19+1)*$B$2*$BA$21),IF(BZ$18&gt;=BY$19,$BA$21*$B$2))),0)</f>
        <v>0</v>
      </c>
      <c r="CA73" s="294" t="b">
        <f>IF('Hoja De Calculo'!CB13&gt;='Hoja De Calculo'!CA13,IF(CA$18=100,($BA$21*CA$18*$B$2)-SUM($I73:BZ73),IF(CA$18&gt;BZ$19,((CA$18-BZ$19+1)*$B$2*$BA$21),IF(CA$18&gt;=BZ$19,$BA$21*$B$2))),0)</f>
        <v>0</v>
      </c>
      <c r="CB73" s="294" t="b">
        <f>IF('Hoja De Calculo'!CC13&gt;='Hoja De Calculo'!CB13,IF(CB$18=100,($BA$21*CB$18*$B$2)-SUM($I73:CA73),IF(CB$18&gt;CA$19,((CB$18-CA$19+1)*$B$2*$BA$21),IF(CB$18&gt;=CA$19,$BA$21*$B$2))),0)</f>
        <v>0</v>
      </c>
      <c r="CC73" s="294" t="b">
        <f>IF('Hoja De Calculo'!CD13&gt;='Hoja De Calculo'!CC13,IF(CC$18=100,($BA$21*CC$18*$B$2)-SUM($I73:CB73),IF(CC$18&gt;CB$19,((CC$18-CB$19+1)*$B$2*$BA$21),IF(CC$18&gt;=CB$19,$BA$21*$B$2))),0)</f>
        <v>0</v>
      </c>
      <c r="CD73" s="294" t="b">
        <f>IF('Hoja De Calculo'!CE13&gt;='Hoja De Calculo'!CD13,IF(CD$18=100,($BA$21*CD$18*$B$2)-SUM($I73:CC73),IF(CD$18&gt;CC$19,((CD$18-CC$19+1)*$B$2*$BA$21),IF(CD$18&gt;=CC$19,$BA$21*$B$2))),0)</f>
        <v>0</v>
      </c>
      <c r="CE73" s="294" t="b">
        <f>IF('Hoja De Calculo'!CF13&gt;='Hoja De Calculo'!CE13,IF(CE$18=100,($BA$21*CE$18*$B$2)-SUM($I73:CD73),IF(CE$18&gt;CD$19,((CE$18-CD$19+1)*$B$2*$BA$21),IF(CE$18&gt;=CD$19,$BA$21*$B$2))),0)</f>
        <v>0</v>
      </c>
      <c r="CF73" s="294" t="b">
        <f>IF('Hoja De Calculo'!CG13&gt;='Hoja De Calculo'!CF13,IF(CF$18=100,($BA$21*CF$18*$B$2)-SUM($I73:CE73),IF(CF$18&gt;CE$19,((CF$18-CE$19+1)*$B$2*$BA$21),IF(CF$18&gt;=CE$19,$BA$21*$B$2))),0)</f>
        <v>0</v>
      </c>
      <c r="CG73" s="294" t="b">
        <f>IF('Hoja De Calculo'!CH13&gt;='Hoja De Calculo'!CG13,IF(CG$18=100,($BA$21*CG$18*$B$2)-SUM($I73:CF73),IF(CG$18&gt;CF$19,((CG$18-CF$19+1)*$B$2*$BA$21),IF(CG$18&gt;=CF$19,$BA$21*$B$2))),0)</f>
        <v>0</v>
      </c>
      <c r="CH73" s="294" t="b">
        <f>IF('Hoja De Calculo'!CI13&gt;='Hoja De Calculo'!CH13,IF(CH$18=100,($BA$21*CH$18*$B$2)-SUM($I73:CG73),IF(CH$18&gt;CG$19,((CH$18-CG$19+1)*$B$2*$BA$21),IF(CH$18&gt;=CG$19,$BA$21*$B$2))),0)</f>
        <v>0</v>
      </c>
      <c r="CI73" s="294" t="b">
        <f>IF('Hoja De Calculo'!CJ13&gt;='Hoja De Calculo'!CI13,IF(CI$18=100,($BA$21*CI$18*$B$2)-SUM($I73:CH73),IF(CI$18&gt;CH$19,((CI$18-CH$19+1)*$B$2*$BA$21),IF(CI$18&gt;=CH$19,$BA$21*$B$2))),0)</f>
        <v>0</v>
      </c>
      <c r="CJ73" s="294" t="b">
        <f>IF('Hoja De Calculo'!CK13&gt;='Hoja De Calculo'!CJ13,IF(CJ$18=100,($BA$21*CJ$18*$B$2)-SUM($I73:CI73),IF(CJ$18&gt;CI$19,((CJ$18-CI$19+1)*$B$2*$BA$21),IF(CJ$18&gt;=CI$19,$BA$21*$B$2))),0)</f>
        <v>0</v>
      </c>
      <c r="CK73" s="294" t="b">
        <f>IF('Hoja De Calculo'!CL13&gt;='Hoja De Calculo'!CK13,IF(CK$18=100,($BA$21*CK$18*$B$2)-SUM($I73:CJ73),IF(CK$18&gt;CJ$19,((CK$18-CJ$19+1)*$B$2*$BA$21),IF(CK$18&gt;=CJ$19,$BA$21*$B$2))),0)</f>
        <v>0</v>
      </c>
      <c r="CL73" s="294" t="b">
        <f>IF('Hoja De Calculo'!CM13&gt;='Hoja De Calculo'!CL13,IF(CL$18=100,($BA$21*CL$18*$B$2)-SUM($I73:CK73),IF(CL$18&gt;CK$19,((CL$18-CK$19+1)*$B$2*$BA$21),IF(CL$18&gt;=CK$19,$BA$21*$B$2))),0)</f>
        <v>0</v>
      </c>
      <c r="CM73" s="294" t="b">
        <f>IF('Hoja De Calculo'!CN13&gt;='Hoja De Calculo'!CM13,IF(CM$18=100,($BA$21*CM$18*$B$2)-SUM($I73:CL73),IF(CM$18&gt;CL$19,((CM$18-CL$19+1)*$B$2*$BA$21),IF(CM$18&gt;=CL$19,$BA$21*$B$2))),0)</f>
        <v>0</v>
      </c>
      <c r="CN73" s="294" t="b">
        <f>IF('Hoja De Calculo'!CO13&gt;='Hoja De Calculo'!CN13,IF(CN$18=100,($BA$21*CN$18*$B$2)-SUM($I73:CM73),IF(CN$18&gt;CM$19,((CN$18-CM$19+1)*$B$2*$BA$21),IF(CN$18&gt;=CM$19,$BA$21*$B$2))),0)</f>
        <v>0</v>
      </c>
      <c r="CO73" s="294" t="b">
        <f>IF('Hoja De Calculo'!CP13&gt;='Hoja De Calculo'!CO13,IF(CO$18=100,($BA$21*CO$18*$B$2)-SUM($I73:CN73),IF(CO$18&gt;CN$19,((CO$18-CN$19+1)*$B$2*$BA$21),IF(CO$18&gt;=CN$19,$BA$21*$B$2))),0)</f>
        <v>0</v>
      </c>
      <c r="CP73" s="294" t="b">
        <f>IF('Hoja De Calculo'!CQ13&gt;='Hoja De Calculo'!CP13,IF(CP$18=100,($BA$21*CP$18*$B$2)-SUM($I73:CO73),IF(CP$18&gt;CO$19,((CP$18-CO$19+1)*$B$2*$BA$21),IF(CP$18&gt;=CO$19,$BA$21*$B$2))),0)</f>
        <v>0</v>
      </c>
      <c r="CQ73" s="294" t="b">
        <f>IF('Hoja De Calculo'!CR13&gt;='Hoja De Calculo'!CQ13,IF(CQ$18=100,($BA$21*CQ$18*$B$2)-SUM($I73:CP73),IF(CQ$18&gt;CP$19,((CQ$18-CP$19+1)*$B$2*$BA$21),IF(CQ$18&gt;=CP$19,$BA$21*$B$2))),0)</f>
        <v>0</v>
      </c>
      <c r="CR73" s="294" t="b">
        <f>IF('Hoja De Calculo'!CS13&gt;='Hoja De Calculo'!CR13,IF(CR$18=100,($BA$21*CR$18*$B$2)-SUM($I73:CQ73),IF(CR$18&gt;CQ$19,((CR$18-CQ$19+1)*$B$2*$BA$21),IF(CR$18&gt;=CQ$19,$BA$21*$B$2))),0)</f>
        <v>0</v>
      </c>
      <c r="CS73" s="294" t="b">
        <f>IF('Hoja De Calculo'!CT13&gt;='Hoja De Calculo'!CS13,IF(CS$18=100,($BA$21*CS$18*$B$2)-SUM($I73:CR73),IF(CS$18&gt;CR$19,((CS$18-CR$19+1)*$B$2*$BA$21),IF(CS$18&gt;=CR$19,$BA$21*$B$2))),0)</f>
        <v>0</v>
      </c>
      <c r="CT73" s="294" t="b">
        <f>IF('Hoja De Calculo'!CU13&gt;='Hoja De Calculo'!CT13,IF(CT$18=100,($BA$21*CT$18*$B$2)-SUM($I73:CS73),IF(CT$18&gt;CS$19,((CT$18-CS$19+1)*$B$2*$BA$21),IF(CT$18&gt;=CS$19,$BA$21*$B$2))),0)</f>
        <v>0</v>
      </c>
      <c r="CU73" s="294" t="b">
        <f>IF('Hoja De Calculo'!CV13&gt;='Hoja De Calculo'!CU13,IF(CU$18=100,($BA$21*CU$18*$B$2)-SUM($I73:CT73),IF(CU$18&gt;CT$19,((CU$18-CT$19+1)*$B$2*$BA$21),IF(CU$18&gt;=CT$19,$BA$21*$B$2))),0)</f>
        <v>0</v>
      </c>
      <c r="CV73" s="294" t="b">
        <f>IF('Hoja De Calculo'!CW13&gt;='Hoja De Calculo'!CV13,IF(CV$18=100,($BA$21*CV$18*$B$2)-SUM($I73:CU73),IF(CV$18&gt;CU$19,((CV$18-CU$19+1)*$B$2*$BA$21),IF(CV$18&gt;=CU$19,$BA$21*$B$2))),0)</f>
        <v>0</v>
      </c>
      <c r="CW73" s="294" t="b">
        <f>IF('Hoja De Calculo'!CX13&gt;='Hoja De Calculo'!CW13,IF(CW$18=100,($BA$21*CW$18*$B$2)-SUM($I73:CV73),IF(CW$18&gt;CV$19,((CW$18-CV$19+1)*$B$2*$BA$21),IF(CW$18&gt;=CV$19,$BA$21*$B$2))),0)</f>
        <v>0</v>
      </c>
    </row>
    <row r="74" spans="1:101" x14ac:dyDescent="0.3">
      <c r="A74" t="s">
        <v>211</v>
      </c>
      <c r="B74" s="259"/>
      <c r="C74" s="259"/>
      <c r="D74" s="259"/>
      <c r="E74" s="259"/>
      <c r="F74" s="259"/>
      <c r="G74" s="259"/>
      <c r="H74" s="259"/>
      <c r="I74" s="259"/>
      <c r="J74" s="259"/>
      <c r="K74" s="259"/>
      <c r="L74" s="259"/>
      <c r="M74" s="259"/>
      <c r="N74" s="259"/>
      <c r="O74" s="259"/>
      <c r="P74" s="259"/>
      <c r="Q74" s="259"/>
      <c r="R74" s="259"/>
      <c r="S74" s="259"/>
      <c r="T74" s="259"/>
      <c r="U74" s="259"/>
      <c r="V74" s="259"/>
      <c r="W74" s="259"/>
      <c r="X74" s="259"/>
      <c r="Y74" s="259"/>
      <c r="Z74" s="259"/>
      <c r="AA74" s="259"/>
      <c r="AB74" s="259"/>
      <c r="AC74" s="259"/>
      <c r="AD74" s="259"/>
      <c r="AE74" s="259"/>
      <c r="AF74" s="259"/>
      <c r="AG74" s="259"/>
      <c r="AH74" s="259"/>
      <c r="AI74" s="259"/>
      <c r="AJ74" s="259"/>
      <c r="AK74" s="259"/>
      <c r="AL74" s="259"/>
      <c r="AM74" s="259"/>
      <c r="AN74" s="259"/>
      <c r="AO74" s="259"/>
      <c r="AP74" s="259"/>
      <c r="AQ74" s="259"/>
      <c r="AR74" s="259"/>
      <c r="AS74" s="259"/>
      <c r="AT74" s="259"/>
      <c r="AU74" s="259"/>
      <c r="AV74" s="259"/>
      <c r="AW74" s="259"/>
      <c r="AX74" s="259"/>
      <c r="AY74" s="259"/>
      <c r="AZ74" s="259"/>
      <c r="BA74" s="259"/>
      <c r="BB74" s="281">
        <f>(BB$21*$B$2*(BB$19+(IF(BB$19=100,0,1))))</f>
        <v>0</v>
      </c>
      <c r="BC74" s="294" t="b">
        <f>IF('Hoja De Calculo'!BD13&gt;='Hoja De Calculo'!BC13,IF(BC$18=100,($BB$21*BC$18*$B$2)-SUM($I74:BB74),IF(BC$18&gt;BB$19,((BC$18-BB$19+1)*$B$2*$BB$21),IF(BC$18&gt;=BB$19,$BB$21*$B$2))),0)</f>
        <v>0</v>
      </c>
      <c r="BD74" s="294" t="b">
        <f>IF('Hoja De Calculo'!BE13&gt;='Hoja De Calculo'!BD13,IF(BD$18=100,($BB$21*BD$18*$B$2)-SUM($I74:BC74),IF(BD$18&gt;BC$19,((BD$18-BC$19+1)*$B$2*$BB$21),IF(BD$18&gt;=BC$19,$BB$21*$B$2))),0)</f>
        <v>0</v>
      </c>
      <c r="BE74" s="294" t="b">
        <f>IF('Hoja De Calculo'!BF13&gt;='Hoja De Calculo'!BE13,IF(BE$18=100,($BB$21*BE$18*$B$2)-SUM($I74:BD74),IF(BE$18&gt;BD$19,((BE$18-BD$19+1)*$B$2*$BB$21),IF(BE$18&gt;=BD$19,$BB$21*$B$2))),0)</f>
        <v>0</v>
      </c>
      <c r="BF74" s="294" t="b">
        <f>IF('Hoja De Calculo'!BG13&gt;='Hoja De Calculo'!BF13,IF(BF$18=100,($BB$21*BF$18*$B$2)-SUM($I74:BE74),IF(BF$18&gt;BE$19,((BF$18-BE$19+1)*$B$2*$BB$21),IF(BF$18&gt;=BE$19,$BB$21*$B$2))),0)</f>
        <v>0</v>
      </c>
      <c r="BG74" s="294" t="b">
        <f>IF('Hoja De Calculo'!BH13&gt;='Hoja De Calculo'!BG13,IF(BG$18=100,($BB$21*BG$18*$B$2)-SUM($I74:BF74),IF(BG$18&gt;BF$19,((BG$18-BF$19+1)*$B$2*$BB$21),IF(BG$18&gt;=BF$19,$BB$21*$B$2))),0)</f>
        <v>0</v>
      </c>
      <c r="BH74" s="294" t="b">
        <f>IF('Hoja De Calculo'!BI13&gt;='Hoja De Calculo'!BH13,IF(BH$18=100,($BB$21*BH$18*$B$2)-SUM($I74:BG74),IF(BH$18&gt;BG$19,((BH$18-BG$19+1)*$B$2*$BB$21),IF(BH$18&gt;=BG$19,$BB$21*$B$2))),0)</f>
        <v>0</v>
      </c>
      <c r="BI74" s="294" t="b">
        <f>IF('Hoja De Calculo'!BJ13&gt;='Hoja De Calculo'!BI13,IF(BI$18=100,($BB$21*BI$18*$B$2)-SUM($I74:BH74),IF(BI$18&gt;BH$19,((BI$18-BH$19+1)*$B$2*$BB$21),IF(BI$18&gt;=BH$19,$BB$21*$B$2))),0)</f>
        <v>0</v>
      </c>
      <c r="BJ74" s="294" t="b">
        <f>IF('Hoja De Calculo'!BK13&gt;='Hoja De Calculo'!BJ13,IF(BJ$18=100,($BB$21*BJ$18*$B$2)-SUM($I74:BI74),IF(BJ$18&gt;BI$19,((BJ$18-BI$19+1)*$B$2*$BB$21),IF(BJ$18&gt;=BI$19,$BB$21*$B$2))),0)</f>
        <v>0</v>
      </c>
      <c r="BK74" s="294" t="b">
        <f>IF('Hoja De Calculo'!BL13&gt;='Hoja De Calculo'!BK13,IF(BK$18=100,($BB$21*BK$18*$B$2)-SUM($I74:BJ74),IF(BK$18&gt;BJ$19,((BK$18-BJ$19+1)*$B$2*$BB$21),IF(BK$18&gt;=BJ$19,$BB$21*$B$2))),0)</f>
        <v>0</v>
      </c>
      <c r="BL74" s="294" t="b">
        <f>IF('Hoja De Calculo'!BM13&gt;='Hoja De Calculo'!BL13,IF(BL$18=100,($BB$21*BL$18*$B$2)-SUM($I74:BK74),IF(BL$18&gt;BK$19,((BL$18-BK$19+1)*$B$2*$BB$21),IF(BL$18&gt;=BK$19,$BB$21*$B$2))),0)</f>
        <v>0</v>
      </c>
      <c r="BM74" s="294" t="b">
        <f>IF('Hoja De Calculo'!BN13&gt;='Hoja De Calculo'!BM13,IF(BM$18=100,($BB$21*BM$18*$B$2)-SUM($I74:BL74),IF(BM$18&gt;BL$19,((BM$18-BL$19+1)*$B$2*$BB$21),IF(BM$18&gt;=BL$19,$BB$21*$B$2))),0)</f>
        <v>0</v>
      </c>
      <c r="BN74" s="294" t="b">
        <f>IF('Hoja De Calculo'!BO13&gt;='Hoja De Calculo'!BN13,IF(BN$18=100,($BB$21*BN$18*$B$2)-SUM($I74:BM74),IF(BN$18&gt;BM$19,((BN$18-BM$19+1)*$B$2*$BB$21),IF(BN$18&gt;=BM$19,$BB$21*$B$2))),0)</f>
        <v>0</v>
      </c>
      <c r="BO74" s="294" t="b">
        <f>IF('Hoja De Calculo'!BP13&gt;='Hoja De Calculo'!BO13,IF(BO$18=100,($BB$21*BO$18*$B$2)-SUM($I74:BN74),IF(BO$18&gt;BN$19,((BO$18-BN$19+1)*$B$2*$BB$21),IF(BO$18&gt;=BN$19,$BB$21*$B$2))),0)</f>
        <v>0</v>
      </c>
      <c r="BP74" s="294" t="b">
        <f>IF('Hoja De Calculo'!BQ13&gt;='Hoja De Calculo'!BP13,IF(BP$18=100,($BB$21*BP$18*$B$2)-SUM($I74:BO74),IF(BP$18&gt;BO$19,((BP$18-BO$19+1)*$B$2*$BB$21),IF(BP$18&gt;=BO$19,$BB$21*$B$2))),0)</f>
        <v>0</v>
      </c>
      <c r="BQ74" s="294" t="b">
        <f>IF('Hoja De Calculo'!BR13&gt;='Hoja De Calculo'!BQ13,IF(BQ$18=100,($BB$21*BQ$18*$B$2)-SUM($I74:BP74),IF(BQ$18&gt;BP$19,((BQ$18-BP$19+1)*$B$2*$BB$21),IF(BQ$18&gt;=BP$19,$BB$21*$B$2))),0)</f>
        <v>0</v>
      </c>
      <c r="BR74" s="294" t="b">
        <f>IF('Hoja De Calculo'!BS13&gt;='Hoja De Calculo'!BR13,IF(BR$18=100,($BB$21*BR$18*$B$2)-SUM($I74:BQ74),IF(BR$18&gt;BQ$19,((BR$18-BQ$19+1)*$B$2*$BB$21),IF(BR$18&gt;=BQ$19,$BB$21*$B$2))),0)</f>
        <v>0</v>
      </c>
      <c r="BS74" s="294" t="b">
        <f>IF('Hoja De Calculo'!BT13&gt;='Hoja De Calculo'!BS13,IF(BS$18=100,($BB$21*BS$18*$B$2)-SUM($I74:BR74),IF(BS$18&gt;BR$19,((BS$18-BR$19+1)*$B$2*$BB$21),IF(BS$18&gt;=BR$19,$BB$21*$B$2))),0)</f>
        <v>0</v>
      </c>
      <c r="BT74" s="294" t="b">
        <f>IF('Hoja De Calculo'!BU13&gt;='Hoja De Calculo'!BT13,IF(BT$18=100,($BB$21*BT$18*$B$2)-SUM($I74:BS74),IF(BT$18&gt;BS$19,((BT$18-BS$19+1)*$B$2*$BB$21),IF(BT$18&gt;=BS$19,$BB$21*$B$2))),0)</f>
        <v>0</v>
      </c>
      <c r="BU74" s="294" t="b">
        <f>IF('Hoja De Calculo'!BV13&gt;='Hoja De Calculo'!BU13,IF(BU$18=100,($BB$21*BU$18*$B$2)-SUM($I74:BT74),IF(BU$18&gt;BT$19,((BU$18-BT$19+1)*$B$2*$BB$21),IF(BU$18&gt;=BT$19,$BB$21*$B$2))),0)</f>
        <v>0</v>
      </c>
      <c r="BV74" s="294" t="b">
        <f>IF('Hoja De Calculo'!BW13&gt;='Hoja De Calculo'!BV13,IF(BV$18=100,($BB$21*BV$18*$B$2)-SUM($I74:BU74),IF(BV$18&gt;BU$19,((BV$18-BU$19+1)*$B$2*$BB$21),IF(BV$18&gt;=BU$19,$BB$21*$B$2))),0)</f>
        <v>0</v>
      </c>
      <c r="BW74" s="294" t="b">
        <f>IF('Hoja De Calculo'!BX13&gt;='Hoja De Calculo'!BW13,IF(BW$18=100,($BB$21*BW$18*$B$2)-SUM($I74:BV74),IF(BW$18&gt;BV$19,((BW$18-BV$19+1)*$B$2*$BB$21),IF(BW$18&gt;=BV$19,$BB$21*$B$2))),0)</f>
        <v>0</v>
      </c>
      <c r="BX74" s="294" t="b">
        <f>IF('Hoja De Calculo'!BY13&gt;='Hoja De Calculo'!BX13,IF(BX$18=100,($BB$21*BX$18*$B$2)-SUM($I74:BW74),IF(BX$18&gt;BW$19,((BX$18-BW$19+1)*$B$2*$BB$21),IF(BX$18&gt;=BW$19,$BB$21*$B$2))),0)</f>
        <v>0</v>
      </c>
      <c r="BY74" s="294" t="b">
        <f>IF('Hoja De Calculo'!BZ13&gt;='Hoja De Calculo'!BY13,IF(BY$18=100,($BB$21*BY$18*$B$2)-SUM($I74:BX74),IF(BY$18&gt;BX$19,((BY$18-BX$19+1)*$B$2*$BB$21),IF(BY$18&gt;=BX$19,$BB$21*$B$2))),0)</f>
        <v>0</v>
      </c>
      <c r="BZ74" s="294" t="b">
        <f>IF('Hoja De Calculo'!CA13&gt;='Hoja De Calculo'!BZ13,IF(BZ$18=100,($BB$21*BZ$18*$B$2)-SUM($I74:BY74),IF(BZ$18&gt;BY$19,((BZ$18-BY$19+1)*$B$2*$BB$21),IF(BZ$18&gt;=BY$19,$BB$21*$B$2))),0)</f>
        <v>0</v>
      </c>
      <c r="CA74" s="294" t="b">
        <f>IF('Hoja De Calculo'!CB13&gt;='Hoja De Calculo'!CA13,IF(CA$18=100,($BB$21*CA$18*$B$2)-SUM($I74:BZ74),IF(CA$18&gt;BZ$19,((CA$18-BZ$19+1)*$B$2*$BB$21),IF(CA$18&gt;=BZ$19,$BB$21*$B$2))),0)</f>
        <v>0</v>
      </c>
      <c r="CB74" s="294" t="b">
        <f>IF('Hoja De Calculo'!CC13&gt;='Hoja De Calculo'!CB13,IF(CB$18=100,($BB$21*CB$18*$B$2)-SUM($I74:CA74),IF(CB$18&gt;CA$19,((CB$18-CA$19+1)*$B$2*$BB$21),IF(CB$18&gt;=CA$19,$BB$21*$B$2))),0)</f>
        <v>0</v>
      </c>
      <c r="CC74" s="294" t="b">
        <f>IF('Hoja De Calculo'!CD13&gt;='Hoja De Calculo'!CC13,IF(CC$18=100,($BB$21*CC$18*$B$2)-SUM($I74:CB74),IF(CC$18&gt;CB$19,((CC$18-CB$19+1)*$B$2*$BB$21),IF(CC$18&gt;=CB$19,$BB$21*$B$2))),0)</f>
        <v>0</v>
      </c>
      <c r="CD74" s="294" t="b">
        <f>IF('Hoja De Calculo'!CE13&gt;='Hoja De Calculo'!CD13,IF(CD$18=100,($BB$21*CD$18*$B$2)-SUM($I74:CC74),IF(CD$18&gt;CC$19,((CD$18-CC$19+1)*$B$2*$BB$21),IF(CD$18&gt;=CC$19,$BB$21*$B$2))),0)</f>
        <v>0</v>
      </c>
      <c r="CE74" s="294" t="b">
        <f>IF('Hoja De Calculo'!CF13&gt;='Hoja De Calculo'!CE13,IF(CE$18=100,($BB$21*CE$18*$B$2)-SUM($I74:CD74),IF(CE$18&gt;CD$19,((CE$18-CD$19+1)*$B$2*$BB$21),IF(CE$18&gt;=CD$19,$BB$21*$B$2))),0)</f>
        <v>0</v>
      </c>
      <c r="CF74" s="294" t="b">
        <f>IF('Hoja De Calculo'!CG13&gt;='Hoja De Calculo'!CF13,IF(CF$18=100,($BB$21*CF$18*$B$2)-SUM($I74:CE74),IF(CF$18&gt;CE$19,((CF$18-CE$19+1)*$B$2*$BB$21),IF(CF$18&gt;=CE$19,$BB$21*$B$2))),0)</f>
        <v>0</v>
      </c>
      <c r="CG74" s="294" t="b">
        <f>IF('Hoja De Calculo'!CH13&gt;='Hoja De Calculo'!CG13,IF(CG$18=100,($BB$21*CG$18*$B$2)-SUM($I74:CF74),IF(CG$18&gt;CF$19,((CG$18-CF$19+1)*$B$2*$BB$21),IF(CG$18&gt;=CF$19,$BB$21*$B$2))),0)</f>
        <v>0</v>
      </c>
      <c r="CH74" s="294" t="b">
        <f>IF('Hoja De Calculo'!CI13&gt;='Hoja De Calculo'!CH13,IF(CH$18=100,($BB$21*CH$18*$B$2)-SUM($I74:CG74),IF(CH$18&gt;CG$19,((CH$18-CG$19+1)*$B$2*$BB$21),IF(CH$18&gt;=CG$19,$BB$21*$B$2))),0)</f>
        <v>0</v>
      </c>
      <c r="CI74" s="294" t="b">
        <f>IF('Hoja De Calculo'!CJ13&gt;='Hoja De Calculo'!CI13,IF(CI$18=100,($BB$21*CI$18*$B$2)-SUM($I74:CH74),IF(CI$18&gt;CH$19,((CI$18-CH$19+1)*$B$2*$BB$21),IF(CI$18&gt;=CH$19,$BB$21*$B$2))),0)</f>
        <v>0</v>
      </c>
      <c r="CJ74" s="294" t="b">
        <f>IF('Hoja De Calculo'!CK13&gt;='Hoja De Calculo'!CJ13,IF(CJ$18=100,($BB$21*CJ$18*$B$2)-SUM($I74:CI74),IF(CJ$18&gt;CI$19,((CJ$18-CI$19+1)*$B$2*$BB$21),IF(CJ$18&gt;=CI$19,$BB$21*$B$2))),0)</f>
        <v>0</v>
      </c>
      <c r="CK74" s="294" t="b">
        <f>IF('Hoja De Calculo'!CL13&gt;='Hoja De Calculo'!CK13,IF(CK$18=100,($BB$21*CK$18*$B$2)-SUM($I74:CJ74),IF(CK$18&gt;CJ$19,((CK$18-CJ$19+1)*$B$2*$BB$21),IF(CK$18&gt;=CJ$19,$BB$21*$B$2))),0)</f>
        <v>0</v>
      </c>
      <c r="CL74" s="294" t="b">
        <f>IF('Hoja De Calculo'!CM13&gt;='Hoja De Calculo'!CL13,IF(CL$18=100,($BB$21*CL$18*$B$2)-SUM($I74:CK74),IF(CL$18&gt;CK$19,((CL$18-CK$19+1)*$B$2*$BB$21),IF(CL$18&gt;=CK$19,$BB$21*$B$2))),0)</f>
        <v>0</v>
      </c>
      <c r="CM74" s="294" t="b">
        <f>IF('Hoja De Calculo'!CN13&gt;='Hoja De Calculo'!CM13,IF(CM$18=100,($BB$21*CM$18*$B$2)-SUM($I74:CL74),IF(CM$18&gt;CL$19,((CM$18-CL$19+1)*$B$2*$BB$21),IF(CM$18&gt;=CL$19,$BB$21*$B$2))),0)</f>
        <v>0</v>
      </c>
      <c r="CN74" s="294" t="b">
        <f>IF('Hoja De Calculo'!CO13&gt;='Hoja De Calculo'!CN13,IF(CN$18=100,($BB$21*CN$18*$B$2)-SUM($I74:CM74),IF(CN$18&gt;CM$19,((CN$18-CM$19+1)*$B$2*$BB$21),IF(CN$18&gt;=CM$19,$BB$21*$B$2))),0)</f>
        <v>0</v>
      </c>
      <c r="CO74" s="294" t="b">
        <f>IF('Hoja De Calculo'!CP13&gt;='Hoja De Calculo'!CO13,IF(CO$18=100,($BB$21*CO$18*$B$2)-SUM($I74:CN74),IF(CO$18&gt;CN$19,((CO$18-CN$19+1)*$B$2*$BB$21),IF(CO$18&gt;=CN$19,$BB$21*$B$2))),0)</f>
        <v>0</v>
      </c>
      <c r="CP74" s="294" t="b">
        <f>IF('Hoja De Calculo'!CQ13&gt;='Hoja De Calculo'!CP13,IF(CP$18=100,($BB$21*CP$18*$B$2)-SUM($I74:CO74),IF(CP$18&gt;CO$19,((CP$18-CO$19+1)*$B$2*$BB$21),IF(CP$18&gt;=CO$19,$BB$21*$B$2))),0)</f>
        <v>0</v>
      </c>
      <c r="CQ74" s="294" t="b">
        <f>IF('Hoja De Calculo'!CR13&gt;='Hoja De Calculo'!CQ13,IF(CQ$18=100,($BB$21*CQ$18*$B$2)-SUM($I74:CP74),IF(CQ$18&gt;CP$19,((CQ$18-CP$19+1)*$B$2*$BB$21),IF(CQ$18&gt;=CP$19,$BB$21*$B$2))),0)</f>
        <v>0</v>
      </c>
      <c r="CR74" s="294" t="b">
        <f>IF('Hoja De Calculo'!CS13&gt;='Hoja De Calculo'!CR13,IF(CR$18=100,($BB$21*CR$18*$B$2)-SUM($I74:CQ74),IF(CR$18&gt;CQ$19,((CR$18-CQ$19+1)*$B$2*$BB$21),IF(CR$18&gt;=CQ$19,$BB$21*$B$2))),0)</f>
        <v>0</v>
      </c>
      <c r="CS74" s="294" t="b">
        <f>IF('Hoja De Calculo'!CT13&gt;='Hoja De Calculo'!CS13,IF(CS$18=100,($BB$21*CS$18*$B$2)-SUM($I74:CR74),IF(CS$18&gt;CR$19,((CS$18-CR$19+1)*$B$2*$BB$21),IF(CS$18&gt;=CR$19,$BB$21*$B$2))),0)</f>
        <v>0</v>
      </c>
      <c r="CT74" s="294" t="b">
        <f>IF('Hoja De Calculo'!CU13&gt;='Hoja De Calculo'!CT13,IF(CT$18=100,($BB$21*CT$18*$B$2)-SUM($I74:CS74),IF(CT$18&gt;CS$19,((CT$18-CS$19+1)*$B$2*$BB$21),IF(CT$18&gt;=CS$19,$BB$21*$B$2))),0)</f>
        <v>0</v>
      </c>
      <c r="CU74" s="294" t="b">
        <f>IF('Hoja De Calculo'!CV13&gt;='Hoja De Calculo'!CU13,IF(CU$18=100,($BB$21*CU$18*$B$2)-SUM($I74:CT74),IF(CU$18&gt;CT$19,((CU$18-CT$19+1)*$B$2*$BB$21),IF(CU$18&gt;=CT$19,$BB$21*$B$2))),0)</f>
        <v>0</v>
      </c>
      <c r="CV74" s="294" t="b">
        <f>IF('Hoja De Calculo'!CW13&gt;='Hoja De Calculo'!CV13,IF(CV$18=100,($BB$21*CV$18*$B$2)-SUM($I74:CU74),IF(CV$18&gt;CU$19,((CV$18-CU$19+1)*$B$2*$BB$21),IF(CV$18&gt;=CU$19,$BB$21*$B$2))),0)</f>
        <v>0</v>
      </c>
      <c r="CW74" s="294" t="b">
        <f>IF('Hoja De Calculo'!CX13&gt;='Hoja De Calculo'!CW13,IF(CW$18=100,($BB$21*CW$18*$B$2)-SUM($I74:CV74),IF(CW$18&gt;CV$19,((CW$18-CV$19+1)*$B$2*$BB$21),IF(CW$18&gt;=CV$19,$BB$21*$B$2))),0)</f>
        <v>0</v>
      </c>
    </row>
    <row r="75" spans="1:101" x14ac:dyDescent="0.3">
      <c r="A75" t="s">
        <v>212</v>
      </c>
      <c r="B75" s="259"/>
      <c r="C75" s="259"/>
      <c r="D75" s="259"/>
      <c r="E75" s="259"/>
      <c r="F75" s="259"/>
      <c r="G75" s="259"/>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c r="AF75" s="259"/>
      <c r="AG75" s="259"/>
      <c r="AH75" s="259"/>
      <c r="AI75" s="259"/>
      <c r="AJ75" s="259"/>
      <c r="AK75" s="259"/>
      <c r="AL75" s="259"/>
      <c r="AM75" s="259"/>
      <c r="AN75" s="259"/>
      <c r="AO75" s="259"/>
      <c r="AP75" s="259"/>
      <c r="AQ75" s="259"/>
      <c r="AR75" s="259"/>
      <c r="AS75" s="259"/>
      <c r="AT75" s="259"/>
      <c r="AU75" s="259"/>
      <c r="AV75" s="259"/>
      <c r="AW75" s="259"/>
      <c r="AX75" s="259"/>
      <c r="AY75" s="259"/>
      <c r="AZ75" s="259"/>
      <c r="BA75" s="259"/>
      <c r="BB75" s="259"/>
      <c r="BC75" s="281">
        <f>(BC$21*$B$2*(BC$19+(IF(BC$19=100,0,1))))</f>
        <v>0</v>
      </c>
      <c r="BD75" s="294" t="b">
        <f>IF('Hoja De Calculo'!BE13&gt;='Hoja De Calculo'!BD13,IF(BD$18=100,($BC$21*BD$18*$B$2)-SUM($I75:BC75),IF(BD$18&gt;BC$19,((BD$18-BC$19+1)*$B$2*$BC$21),IF(BD$18&gt;=BC$19,$BC$21*$B$2))),0)</f>
        <v>0</v>
      </c>
      <c r="BE75" s="294" t="b">
        <f>IF('Hoja De Calculo'!BF13&gt;='Hoja De Calculo'!BE13,IF(BE$18=100,($BC$21*BE$18*$B$2)-SUM($I75:BD75),IF(BE$18&gt;BD$19,((BE$18-BD$19+1)*$B$2*$BC$21),IF(BE$18&gt;=BD$19,$BC$21*$B$2))),0)</f>
        <v>0</v>
      </c>
      <c r="BF75" s="294" t="b">
        <f>IF('Hoja De Calculo'!BG13&gt;='Hoja De Calculo'!BF13,IF(BF$18=100,($BC$21*BF$18*$B$2)-SUM($I75:BE75),IF(BF$18&gt;BE$19,((BF$18-BE$19+1)*$B$2*$BC$21),IF(BF$18&gt;=BE$19,$BC$21*$B$2))),0)</f>
        <v>0</v>
      </c>
      <c r="BG75" s="294" t="b">
        <f>IF('Hoja De Calculo'!BH13&gt;='Hoja De Calculo'!BG13,IF(BG$18=100,($BC$21*BG$18*$B$2)-SUM($I75:BF75),IF(BG$18&gt;BF$19,((BG$18-BF$19+1)*$B$2*$BC$21),IF(BG$18&gt;=BF$19,$BC$21*$B$2))),0)</f>
        <v>0</v>
      </c>
      <c r="BH75" s="294" t="b">
        <f>IF('Hoja De Calculo'!BI13&gt;='Hoja De Calculo'!BH13,IF(BH$18=100,($BC$21*BH$18*$B$2)-SUM($I75:BG75),IF(BH$18&gt;BG$19,((BH$18-BG$19+1)*$B$2*$BC$21),IF(BH$18&gt;=BG$19,$BC$21*$B$2))),0)</f>
        <v>0</v>
      </c>
      <c r="BI75" s="294" t="b">
        <f>IF('Hoja De Calculo'!BJ13&gt;='Hoja De Calculo'!BI13,IF(BI$18=100,($BC$21*BI$18*$B$2)-SUM($I75:BH75),IF(BI$18&gt;BH$19,((BI$18-BH$19+1)*$B$2*$BC$21),IF(BI$18&gt;=BH$19,$BC$21*$B$2))),0)</f>
        <v>0</v>
      </c>
      <c r="BJ75" s="294" t="b">
        <f>IF('Hoja De Calculo'!BK13&gt;='Hoja De Calculo'!BJ13,IF(BJ$18=100,($BC$21*BJ$18*$B$2)-SUM($I75:BI75),IF(BJ$18&gt;BI$19,((BJ$18-BI$19+1)*$B$2*$BC$21),IF(BJ$18&gt;=BI$19,$BC$21*$B$2))),0)</f>
        <v>0</v>
      </c>
      <c r="BK75" s="294" t="b">
        <f>IF('Hoja De Calculo'!BL13&gt;='Hoja De Calculo'!BK13,IF(BK$18=100,($BC$21*BK$18*$B$2)-SUM($I75:BJ75),IF(BK$18&gt;BJ$19,((BK$18-BJ$19+1)*$B$2*$BC$21),IF(BK$18&gt;=BJ$19,$BC$21*$B$2))),0)</f>
        <v>0</v>
      </c>
      <c r="BL75" s="294" t="b">
        <f>IF('Hoja De Calculo'!BM13&gt;='Hoja De Calculo'!BL13,IF(BL$18=100,($BC$21*BL$18*$B$2)-SUM($I75:BK75),IF(BL$18&gt;BK$19,((BL$18-BK$19+1)*$B$2*$BC$21),IF(BL$18&gt;=BK$19,$BC$21*$B$2))),0)</f>
        <v>0</v>
      </c>
      <c r="BM75" s="294" t="b">
        <f>IF('Hoja De Calculo'!BN13&gt;='Hoja De Calculo'!BM13,IF(BM$18=100,($BC$21*BM$18*$B$2)-SUM($I75:BL75),IF(BM$18&gt;BL$19,((BM$18-BL$19+1)*$B$2*$BC$21),IF(BM$18&gt;=BL$19,$BC$21*$B$2))),0)</f>
        <v>0</v>
      </c>
      <c r="BN75" s="294" t="b">
        <f>IF('Hoja De Calculo'!BO13&gt;='Hoja De Calculo'!BN13,IF(BN$18=100,($BC$21*BN$18*$B$2)-SUM($I75:BM75),IF(BN$18&gt;BM$19,((BN$18-BM$19+1)*$B$2*$BC$21),IF(BN$18&gt;=BM$19,$BC$21*$B$2))),0)</f>
        <v>0</v>
      </c>
      <c r="BO75" s="294" t="b">
        <f>IF('Hoja De Calculo'!BP13&gt;='Hoja De Calculo'!BO13,IF(BO$18=100,($BC$21*BO$18*$B$2)-SUM($I75:BN75),IF(BO$18&gt;BN$19,((BO$18-BN$19+1)*$B$2*$BC$21),IF(BO$18&gt;=BN$19,$BC$21*$B$2))),0)</f>
        <v>0</v>
      </c>
      <c r="BP75" s="294" t="b">
        <f>IF('Hoja De Calculo'!BQ13&gt;='Hoja De Calculo'!BP13,IF(BP$18=100,($BC$21*BP$18*$B$2)-SUM($I75:BO75),IF(BP$18&gt;BO$19,((BP$18-BO$19+1)*$B$2*$BC$21),IF(BP$18&gt;=BO$19,$BC$21*$B$2))),0)</f>
        <v>0</v>
      </c>
      <c r="BQ75" s="294" t="b">
        <f>IF('Hoja De Calculo'!BR13&gt;='Hoja De Calculo'!BQ13,IF(BQ$18=100,($BC$21*BQ$18*$B$2)-SUM($I75:BP75),IF(BQ$18&gt;BP$19,((BQ$18-BP$19+1)*$B$2*$BC$21),IF(BQ$18&gt;=BP$19,$BC$21*$B$2))),0)</f>
        <v>0</v>
      </c>
      <c r="BR75" s="294" t="b">
        <f>IF('Hoja De Calculo'!BS13&gt;='Hoja De Calculo'!BR13,IF(BR$18=100,($BC$21*BR$18*$B$2)-SUM($I75:BQ75),IF(BR$18&gt;BQ$19,((BR$18-BQ$19+1)*$B$2*$BC$21),IF(BR$18&gt;=BQ$19,$BC$21*$B$2))),0)</f>
        <v>0</v>
      </c>
      <c r="BS75" s="294" t="b">
        <f>IF('Hoja De Calculo'!BT13&gt;='Hoja De Calculo'!BS13,IF(BS$18=100,($BC$21*BS$18*$B$2)-SUM($I75:BR75),IF(BS$18&gt;BR$19,((BS$18-BR$19+1)*$B$2*$BC$21),IF(BS$18&gt;=BR$19,$BC$21*$B$2))),0)</f>
        <v>0</v>
      </c>
      <c r="BT75" s="294" t="b">
        <f>IF('Hoja De Calculo'!BU13&gt;='Hoja De Calculo'!BT13,IF(BT$18=100,($BC$21*BT$18*$B$2)-SUM($I75:BS75),IF(BT$18&gt;BS$19,((BT$18-BS$19+1)*$B$2*$BC$21),IF(BT$18&gt;=BS$19,$BC$21*$B$2))),0)</f>
        <v>0</v>
      </c>
      <c r="BU75" s="294" t="b">
        <f>IF('Hoja De Calculo'!BV13&gt;='Hoja De Calculo'!BU13,IF(BU$18=100,($BC$21*BU$18*$B$2)-SUM($I75:BT75),IF(BU$18&gt;BT$19,((BU$18-BT$19+1)*$B$2*$BC$21),IF(BU$18&gt;=BT$19,$BC$21*$B$2))),0)</f>
        <v>0</v>
      </c>
      <c r="BV75" s="294" t="b">
        <f>IF('Hoja De Calculo'!BW13&gt;='Hoja De Calculo'!BV13,IF(BV$18=100,($BC$21*BV$18*$B$2)-SUM($I75:BU75),IF(BV$18&gt;BU$19,((BV$18-BU$19+1)*$B$2*$BC$21),IF(BV$18&gt;=BU$19,$BC$21*$B$2))),0)</f>
        <v>0</v>
      </c>
      <c r="BW75" s="294" t="b">
        <f>IF('Hoja De Calculo'!BX13&gt;='Hoja De Calculo'!BW13,IF(BW$18=100,($BC$21*BW$18*$B$2)-SUM($I75:BV75),IF(BW$18&gt;BV$19,((BW$18-BV$19+1)*$B$2*$BC$21),IF(BW$18&gt;=BV$19,$BC$21*$B$2))),0)</f>
        <v>0</v>
      </c>
      <c r="BX75" s="294" t="b">
        <f>IF('Hoja De Calculo'!BY13&gt;='Hoja De Calculo'!BX13,IF(BX$18=100,($BC$21*BX$18*$B$2)-SUM($I75:BW75),IF(BX$18&gt;BW$19,((BX$18-BW$19+1)*$B$2*$BC$21),IF(BX$18&gt;=BW$19,$BC$21*$B$2))),0)</f>
        <v>0</v>
      </c>
      <c r="BY75" s="294" t="b">
        <f>IF('Hoja De Calculo'!BZ13&gt;='Hoja De Calculo'!BY13,IF(BY$18=100,($BC$21*BY$18*$B$2)-SUM($I75:BX75),IF(BY$18&gt;BX$19,((BY$18-BX$19+1)*$B$2*$BC$21),IF(BY$18&gt;=BX$19,$BC$21*$B$2))),0)</f>
        <v>0</v>
      </c>
      <c r="BZ75" s="294" t="b">
        <f>IF('Hoja De Calculo'!CA13&gt;='Hoja De Calculo'!BZ13,IF(BZ$18=100,($BC$21*BZ$18*$B$2)-SUM($I75:BY75),IF(BZ$18&gt;BY$19,((BZ$18-BY$19+1)*$B$2*$BC$21),IF(BZ$18&gt;=BY$19,$BC$21*$B$2))),0)</f>
        <v>0</v>
      </c>
      <c r="CA75" s="294" t="b">
        <f>IF('Hoja De Calculo'!CB13&gt;='Hoja De Calculo'!CA13,IF(CA$18=100,($BC$21*CA$18*$B$2)-SUM($I75:BZ75),IF(CA$18&gt;BZ$19,((CA$18-BZ$19+1)*$B$2*$BC$21),IF(CA$18&gt;=BZ$19,$BC$21*$B$2))),0)</f>
        <v>0</v>
      </c>
      <c r="CB75" s="294" t="b">
        <f>IF('Hoja De Calculo'!CC13&gt;='Hoja De Calculo'!CB13,IF(CB$18=100,($BC$21*CB$18*$B$2)-SUM($I75:CA75),IF(CB$18&gt;CA$19,((CB$18-CA$19+1)*$B$2*$BC$21),IF(CB$18&gt;=CA$19,$BC$21*$B$2))),0)</f>
        <v>0</v>
      </c>
      <c r="CC75" s="294" t="b">
        <f>IF('Hoja De Calculo'!CD13&gt;='Hoja De Calculo'!CC13,IF(CC$18=100,($BC$21*CC$18*$B$2)-SUM($I75:CB75),IF(CC$18&gt;CB$19,((CC$18-CB$19+1)*$B$2*$BC$21),IF(CC$18&gt;=CB$19,$BC$21*$B$2))),0)</f>
        <v>0</v>
      </c>
      <c r="CD75" s="294" t="b">
        <f>IF('Hoja De Calculo'!CE13&gt;='Hoja De Calculo'!CD13,IF(CD$18=100,($BC$21*CD$18*$B$2)-SUM($I75:CC75),IF(CD$18&gt;CC$19,((CD$18-CC$19+1)*$B$2*$BC$21),IF(CD$18&gt;=CC$19,$BC$21*$B$2))),0)</f>
        <v>0</v>
      </c>
      <c r="CE75" s="294" t="b">
        <f>IF('Hoja De Calculo'!CF13&gt;='Hoja De Calculo'!CE13,IF(CE$18=100,($BC$21*CE$18*$B$2)-SUM($I75:CD75),IF(CE$18&gt;CD$19,((CE$18-CD$19+1)*$B$2*$BC$21),IF(CE$18&gt;=CD$19,$BC$21*$B$2))),0)</f>
        <v>0</v>
      </c>
      <c r="CF75" s="294" t="b">
        <f>IF('Hoja De Calculo'!CG13&gt;='Hoja De Calculo'!CF13,IF(CF$18=100,($BC$21*CF$18*$B$2)-SUM($I75:CE75),IF(CF$18&gt;CE$19,((CF$18-CE$19+1)*$B$2*$BC$21),IF(CF$18&gt;=CE$19,$BC$21*$B$2))),0)</f>
        <v>0</v>
      </c>
      <c r="CG75" s="294" t="b">
        <f>IF('Hoja De Calculo'!CH13&gt;='Hoja De Calculo'!CG13,IF(CG$18=100,($BC$21*CG$18*$B$2)-SUM($I75:CF75),IF(CG$18&gt;CF$19,((CG$18-CF$19+1)*$B$2*$BC$21),IF(CG$18&gt;=CF$19,$BC$21*$B$2))),0)</f>
        <v>0</v>
      </c>
      <c r="CH75" s="294" t="b">
        <f>IF('Hoja De Calculo'!CI13&gt;='Hoja De Calculo'!CH13,IF(CH$18=100,($BC$21*CH$18*$B$2)-SUM($I75:CG75),IF(CH$18&gt;CG$19,((CH$18-CG$19+1)*$B$2*$BC$21),IF(CH$18&gt;=CG$19,$BC$21*$B$2))),0)</f>
        <v>0</v>
      </c>
      <c r="CI75" s="294" t="b">
        <f>IF('Hoja De Calculo'!CJ13&gt;='Hoja De Calculo'!CI13,IF(CI$18=100,($BC$21*CI$18*$B$2)-SUM($I75:CH75),IF(CI$18&gt;CH$19,((CI$18-CH$19+1)*$B$2*$BC$21),IF(CI$18&gt;=CH$19,$BC$21*$B$2))),0)</f>
        <v>0</v>
      </c>
      <c r="CJ75" s="294" t="b">
        <f>IF('Hoja De Calculo'!CK13&gt;='Hoja De Calculo'!CJ13,IF(CJ$18=100,($BC$21*CJ$18*$B$2)-SUM($I75:CI75),IF(CJ$18&gt;CI$19,((CJ$18-CI$19+1)*$B$2*$BC$21),IF(CJ$18&gt;=CI$19,$BC$21*$B$2))),0)</f>
        <v>0</v>
      </c>
      <c r="CK75" s="294" t="b">
        <f>IF('Hoja De Calculo'!CL13&gt;='Hoja De Calculo'!CK13,IF(CK$18=100,($BC$21*CK$18*$B$2)-SUM($I75:CJ75),IF(CK$18&gt;CJ$19,((CK$18-CJ$19+1)*$B$2*$BC$21),IF(CK$18&gt;=CJ$19,$BC$21*$B$2))),0)</f>
        <v>0</v>
      </c>
      <c r="CL75" s="294" t="b">
        <f>IF('Hoja De Calculo'!CM13&gt;='Hoja De Calculo'!CL13,IF(CL$18=100,($BC$21*CL$18*$B$2)-SUM($I75:CK75),IF(CL$18&gt;CK$19,((CL$18-CK$19+1)*$B$2*$BC$21),IF(CL$18&gt;=CK$19,$BC$21*$B$2))),0)</f>
        <v>0</v>
      </c>
      <c r="CM75" s="294" t="b">
        <f>IF('Hoja De Calculo'!CN13&gt;='Hoja De Calculo'!CM13,IF(CM$18=100,($BC$21*CM$18*$B$2)-SUM($I75:CL75),IF(CM$18&gt;CL$19,((CM$18-CL$19+1)*$B$2*$BC$21),IF(CM$18&gt;=CL$19,$BC$21*$B$2))),0)</f>
        <v>0</v>
      </c>
      <c r="CN75" s="294" t="b">
        <f>IF('Hoja De Calculo'!CO13&gt;='Hoja De Calculo'!CN13,IF(CN$18=100,($BC$21*CN$18*$B$2)-SUM($I75:CM75),IF(CN$18&gt;CM$19,((CN$18-CM$19+1)*$B$2*$BC$21),IF(CN$18&gt;=CM$19,$BC$21*$B$2))),0)</f>
        <v>0</v>
      </c>
      <c r="CO75" s="294" t="b">
        <f>IF('Hoja De Calculo'!CP13&gt;='Hoja De Calculo'!CO13,IF(CO$18=100,($BC$21*CO$18*$B$2)-SUM($I75:CN75),IF(CO$18&gt;CN$19,((CO$18-CN$19+1)*$B$2*$BC$21),IF(CO$18&gt;=CN$19,$BC$21*$B$2))),0)</f>
        <v>0</v>
      </c>
      <c r="CP75" s="294" t="b">
        <f>IF('Hoja De Calculo'!CQ13&gt;='Hoja De Calculo'!CP13,IF(CP$18=100,($BC$21*CP$18*$B$2)-SUM($I75:CO75),IF(CP$18&gt;CO$19,((CP$18-CO$19+1)*$B$2*$BC$21),IF(CP$18&gt;=CO$19,$BC$21*$B$2))),0)</f>
        <v>0</v>
      </c>
      <c r="CQ75" s="294" t="b">
        <f>IF('Hoja De Calculo'!CR13&gt;='Hoja De Calculo'!CQ13,IF(CQ$18=100,($BC$21*CQ$18*$B$2)-SUM($I75:CP75),IF(CQ$18&gt;CP$19,((CQ$18-CP$19+1)*$B$2*$BC$21),IF(CQ$18&gt;=CP$19,$BC$21*$B$2))),0)</f>
        <v>0</v>
      </c>
      <c r="CR75" s="294" t="b">
        <f>IF('Hoja De Calculo'!CS13&gt;='Hoja De Calculo'!CR13,IF(CR$18=100,($BC$21*CR$18*$B$2)-SUM($I75:CQ75),IF(CR$18&gt;CQ$19,((CR$18-CQ$19+1)*$B$2*$BC$21),IF(CR$18&gt;=CQ$19,$BC$21*$B$2))),0)</f>
        <v>0</v>
      </c>
      <c r="CS75" s="294" t="b">
        <f>IF('Hoja De Calculo'!CT13&gt;='Hoja De Calculo'!CS13,IF(CS$18=100,($BC$21*CS$18*$B$2)-SUM($I75:CR75),IF(CS$18&gt;CR$19,((CS$18-CR$19+1)*$B$2*$BC$21),IF(CS$18&gt;=CR$19,$BC$21*$B$2))),0)</f>
        <v>0</v>
      </c>
      <c r="CT75" s="294" t="b">
        <f>IF('Hoja De Calculo'!CU13&gt;='Hoja De Calculo'!CT13,IF(CT$18=100,($BC$21*CT$18*$B$2)-SUM($I75:CS75),IF(CT$18&gt;CS$19,((CT$18-CS$19+1)*$B$2*$BC$21),IF(CT$18&gt;=CS$19,$BC$21*$B$2))),0)</f>
        <v>0</v>
      </c>
      <c r="CU75" s="294" t="b">
        <f>IF('Hoja De Calculo'!CV13&gt;='Hoja De Calculo'!CU13,IF(CU$18=100,($BC$21*CU$18*$B$2)-SUM($I75:CT75),IF(CU$18&gt;CT$19,((CU$18-CT$19+1)*$B$2*$BC$21),IF(CU$18&gt;=CT$19,$BC$21*$B$2))),0)</f>
        <v>0</v>
      </c>
      <c r="CV75" s="294" t="b">
        <f>IF('Hoja De Calculo'!CW13&gt;='Hoja De Calculo'!CV13,IF(CV$18=100,($BC$21*CV$18*$B$2)-SUM($I75:CU75),IF(CV$18&gt;CU$19,((CV$18-CU$19+1)*$B$2*$BC$21),IF(CV$18&gt;=CU$19,$BC$21*$B$2))),0)</f>
        <v>0</v>
      </c>
      <c r="CW75" s="294" t="b">
        <f>IF('Hoja De Calculo'!CX13&gt;='Hoja De Calculo'!CW13,IF(CW$18=100,($BC$21*CW$18*$B$2)-SUM($I75:CV75),IF(CW$18&gt;CV$19,((CW$18-CV$19+1)*$B$2*$BC$21),IF(CW$18&gt;=CV$19,$BC$21*$B$2))),0)</f>
        <v>0</v>
      </c>
    </row>
    <row r="76" spans="1:101" x14ac:dyDescent="0.3">
      <c r="A76" t="s">
        <v>213</v>
      </c>
      <c r="B76" s="259"/>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81">
        <f>(BD$21*$B$2*(BD$19+(IF(BD$19=100,0,1))))</f>
        <v>0</v>
      </c>
      <c r="BE76" s="294" t="b">
        <f>IF('Hoja De Calculo'!BF13&gt;='Hoja De Calculo'!BE13,IF(BE$18=100,($BD$21*BE$18*$B$2)-SUM($I76:BD76),IF(BE$18&gt;BD$19,((BE$18-BD$19+1)*$B$2*$BD$21),IF(BE$18&gt;=BD$19,$BD$21*$B$2))),0)</f>
        <v>0</v>
      </c>
      <c r="BF76" s="294" t="b">
        <f>IF('Hoja De Calculo'!BG13&gt;='Hoja De Calculo'!BF13,IF(BF$18=100,($BD$21*BF$18*$B$2)-SUM($I76:BE76),IF(BF$18&gt;BE$19,((BF$18-BE$19+1)*$B$2*$BD$21),IF(BF$18&gt;=BE$19,$BD$21*$B$2))),0)</f>
        <v>0</v>
      </c>
      <c r="BG76" s="294" t="b">
        <f>IF('Hoja De Calculo'!BH13&gt;='Hoja De Calculo'!BG13,IF(BG$18=100,($BD$21*BG$18*$B$2)-SUM($I76:BF76),IF(BG$18&gt;BF$19,((BG$18-BF$19+1)*$B$2*$BD$21),IF(BG$18&gt;=BF$19,$BD$21*$B$2))),0)</f>
        <v>0</v>
      </c>
      <c r="BH76" s="294" t="b">
        <f>IF('Hoja De Calculo'!BI13&gt;='Hoja De Calculo'!BH13,IF(BH$18=100,($BD$21*BH$18*$B$2)-SUM($I76:BG76),IF(BH$18&gt;BG$19,((BH$18-BG$19+1)*$B$2*$BD$21),IF(BH$18&gt;=BG$19,$BD$21*$B$2))),0)</f>
        <v>0</v>
      </c>
      <c r="BI76" s="294" t="b">
        <f>IF('Hoja De Calculo'!BJ13&gt;='Hoja De Calculo'!BI13,IF(BI$18=100,($BD$21*BI$18*$B$2)-SUM($I76:BH76),IF(BI$18&gt;BH$19,((BI$18-BH$19+1)*$B$2*$BD$21),IF(BI$18&gt;=BH$19,$BD$21*$B$2))),0)</f>
        <v>0</v>
      </c>
      <c r="BJ76" s="294" t="b">
        <f>IF('Hoja De Calculo'!BK13&gt;='Hoja De Calculo'!BJ13,IF(BJ$18=100,($BD$21*BJ$18*$B$2)-SUM($I76:BI76),IF(BJ$18&gt;BI$19,((BJ$18-BI$19+1)*$B$2*$BD$21),IF(BJ$18&gt;=BI$19,$BD$21*$B$2))),0)</f>
        <v>0</v>
      </c>
      <c r="BK76" s="294" t="b">
        <f>IF('Hoja De Calculo'!BL13&gt;='Hoja De Calculo'!BK13,IF(BK$18=100,($BD$21*BK$18*$B$2)-SUM($I76:BJ76),IF(BK$18&gt;BJ$19,((BK$18-BJ$19+1)*$B$2*$BD$21),IF(BK$18&gt;=BJ$19,$BD$21*$B$2))),0)</f>
        <v>0</v>
      </c>
      <c r="BL76" s="294" t="b">
        <f>IF('Hoja De Calculo'!BM13&gt;='Hoja De Calculo'!BL13,IF(BL$18=100,($BD$21*BL$18*$B$2)-SUM($I76:BK76),IF(BL$18&gt;BK$19,((BL$18-BK$19+1)*$B$2*$BD$21),IF(BL$18&gt;=BK$19,$BD$21*$B$2))),0)</f>
        <v>0</v>
      </c>
      <c r="BM76" s="294" t="b">
        <f>IF('Hoja De Calculo'!BN13&gt;='Hoja De Calculo'!BM13,IF(BM$18=100,($BD$21*BM$18*$B$2)-SUM($I76:BL76),IF(BM$18&gt;BL$19,((BM$18-BL$19+1)*$B$2*$BD$21),IF(BM$18&gt;=BL$19,$BD$21*$B$2))),0)</f>
        <v>0</v>
      </c>
      <c r="BN76" s="294" t="b">
        <f>IF('Hoja De Calculo'!BO13&gt;='Hoja De Calculo'!BN13,IF(BN$18=100,($BD$21*BN$18*$B$2)-SUM($I76:BM76),IF(BN$18&gt;BM$19,((BN$18-BM$19+1)*$B$2*$BD$21),IF(BN$18&gt;=BM$19,$BD$21*$B$2))),0)</f>
        <v>0</v>
      </c>
      <c r="BO76" s="294" t="b">
        <f>IF('Hoja De Calculo'!BP13&gt;='Hoja De Calculo'!BO13,IF(BO$18=100,($BD$21*BO$18*$B$2)-SUM($I76:BN76),IF(BO$18&gt;BN$19,((BO$18-BN$19+1)*$B$2*$BD$21),IF(BO$18&gt;=BN$19,$BD$21*$B$2))),0)</f>
        <v>0</v>
      </c>
      <c r="BP76" s="294" t="b">
        <f>IF('Hoja De Calculo'!BQ13&gt;='Hoja De Calculo'!BP13,IF(BP$18=100,($BD$21*BP$18*$B$2)-SUM($I76:BO76),IF(BP$18&gt;BO$19,((BP$18-BO$19+1)*$B$2*$BD$21),IF(BP$18&gt;=BO$19,$BD$21*$B$2))),0)</f>
        <v>0</v>
      </c>
      <c r="BQ76" s="294" t="b">
        <f>IF('Hoja De Calculo'!BR13&gt;='Hoja De Calculo'!BQ13,IF(BQ$18=100,($BD$21*BQ$18*$B$2)-SUM($I76:BP76),IF(BQ$18&gt;BP$19,((BQ$18-BP$19+1)*$B$2*$BD$21),IF(BQ$18&gt;=BP$19,$BD$21*$B$2))),0)</f>
        <v>0</v>
      </c>
      <c r="BR76" s="294" t="b">
        <f>IF('Hoja De Calculo'!BS13&gt;='Hoja De Calculo'!BR13,IF(BR$18=100,($BD$21*BR$18*$B$2)-SUM($I76:BQ76),IF(BR$18&gt;BQ$19,((BR$18-BQ$19+1)*$B$2*$BD$21),IF(BR$18&gt;=BQ$19,$BD$21*$B$2))),0)</f>
        <v>0</v>
      </c>
      <c r="BS76" s="294" t="b">
        <f>IF('Hoja De Calculo'!BT13&gt;='Hoja De Calculo'!BS13,IF(BS$18=100,($BD$21*BS$18*$B$2)-SUM($I76:BR76),IF(BS$18&gt;BR$19,((BS$18-BR$19+1)*$B$2*$BD$21),IF(BS$18&gt;=BR$19,$BD$21*$B$2))),0)</f>
        <v>0</v>
      </c>
      <c r="BT76" s="294" t="b">
        <f>IF('Hoja De Calculo'!BU13&gt;='Hoja De Calculo'!BT13,IF(BT$18=100,($BD$21*BT$18*$B$2)-SUM($I76:BS76),IF(BT$18&gt;BS$19,((BT$18-BS$19+1)*$B$2*$BD$21),IF(BT$18&gt;=BS$19,$BD$21*$B$2))),0)</f>
        <v>0</v>
      </c>
      <c r="BU76" s="294" t="b">
        <f>IF('Hoja De Calculo'!BV13&gt;='Hoja De Calculo'!BU13,IF(BU$18=100,($BD$21*BU$18*$B$2)-SUM($I76:BT76),IF(BU$18&gt;BT$19,((BU$18-BT$19+1)*$B$2*$BD$21),IF(BU$18&gt;=BT$19,$BD$21*$B$2))),0)</f>
        <v>0</v>
      </c>
      <c r="BV76" s="294" t="b">
        <f>IF('Hoja De Calculo'!BW13&gt;='Hoja De Calculo'!BV13,IF(BV$18=100,($BD$21*BV$18*$B$2)-SUM($I76:BU76),IF(BV$18&gt;BU$19,((BV$18-BU$19+1)*$B$2*$BD$21),IF(BV$18&gt;=BU$19,$BD$21*$B$2))),0)</f>
        <v>0</v>
      </c>
      <c r="BW76" s="294" t="b">
        <f>IF('Hoja De Calculo'!BX13&gt;='Hoja De Calculo'!BW13,IF(BW$18=100,($BD$21*BW$18*$B$2)-SUM($I76:BV76),IF(BW$18&gt;BV$19,((BW$18-BV$19+1)*$B$2*$BD$21),IF(BW$18&gt;=BV$19,$BD$21*$B$2))),0)</f>
        <v>0</v>
      </c>
      <c r="BX76" s="294" t="b">
        <f>IF('Hoja De Calculo'!BY13&gt;='Hoja De Calculo'!BX13,IF(BX$18=100,($BD$21*BX$18*$B$2)-SUM($I76:BW76),IF(BX$18&gt;BW$19,((BX$18-BW$19+1)*$B$2*$BD$21),IF(BX$18&gt;=BW$19,$BD$21*$B$2))),0)</f>
        <v>0</v>
      </c>
      <c r="BY76" s="294" t="b">
        <f>IF('Hoja De Calculo'!BZ13&gt;='Hoja De Calculo'!BY13,IF(BY$18=100,($BD$21*BY$18*$B$2)-SUM($I76:BX76),IF(BY$18&gt;BX$19,((BY$18-BX$19+1)*$B$2*$BD$21),IF(BY$18&gt;=BX$19,$BD$21*$B$2))),0)</f>
        <v>0</v>
      </c>
      <c r="BZ76" s="294" t="b">
        <f>IF('Hoja De Calculo'!CA13&gt;='Hoja De Calculo'!BZ13,IF(BZ$18=100,($BD$21*BZ$18*$B$2)-SUM($I76:BY76),IF(BZ$18&gt;BY$19,((BZ$18-BY$19+1)*$B$2*$BD$21),IF(BZ$18&gt;=BY$19,$BD$21*$B$2))),0)</f>
        <v>0</v>
      </c>
      <c r="CA76" s="294" t="b">
        <f>IF('Hoja De Calculo'!CB13&gt;='Hoja De Calculo'!CA13,IF(CA$18=100,($BD$21*CA$18*$B$2)-SUM($I76:BZ76),IF(CA$18&gt;BZ$19,((CA$18-BZ$19+1)*$B$2*$BD$21),IF(CA$18&gt;=BZ$19,$BD$21*$B$2))),0)</f>
        <v>0</v>
      </c>
      <c r="CB76" s="294" t="b">
        <f>IF('Hoja De Calculo'!CC13&gt;='Hoja De Calculo'!CB13,IF(CB$18=100,($BD$21*CB$18*$B$2)-SUM($I76:CA76),IF(CB$18&gt;CA$19,((CB$18-CA$19+1)*$B$2*$BD$21),IF(CB$18&gt;=CA$19,$BD$21*$B$2))),0)</f>
        <v>0</v>
      </c>
      <c r="CC76" s="294" t="b">
        <f>IF('Hoja De Calculo'!CD13&gt;='Hoja De Calculo'!CC13,IF(CC$18=100,($BD$21*CC$18*$B$2)-SUM($I76:CB76),IF(CC$18&gt;CB$19,((CC$18-CB$19+1)*$B$2*$BD$21),IF(CC$18&gt;=CB$19,$BD$21*$B$2))),0)</f>
        <v>0</v>
      </c>
      <c r="CD76" s="294" t="b">
        <f>IF('Hoja De Calculo'!CE13&gt;='Hoja De Calculo'!CD13,IF(CD$18=100,($BD$21*CD$18*$B$2)-SUM($I76:CC76),IF(CD$18&gt;CC$19,((CD$18-CC$19+1)*$B$2*$BD$21),IF(CD$18&gt;=CC$19,$BD$21*$B$2))),0)</f>
        <v>0</v>
      </c>
      <c r="CE76" s="294" t="b">
        <f>IF('Hoja De Calculo'!CF13&gt;='Hoja De Calculo'!CE13,IF(CE$18=100,($BD$21*CE$18*$B$2)-SUM($I76:CD76),IF(CE$18&gt;CD$19,((CE$18-CD$19+1)*$B$2*$BD$21),IF(CE$18&gt;=CD$19,$BD$21*$B$2))),0)</f>
        <v>0</v>
      </c>
      <c r="CF76" s="294" t="b">
        <f>IF('Hoja De Calculo'!CG13&gt;='Hoja De Calculo'!CF13,IF(CF$18=100,($BD$21*CF$18*$B$2)-SUM($I76:CE76),IF(CF$18&gt;CE$19,((CF$18-CE$19+1)*$B$2*$BD$21),IF(CF$18&gt;=CE$19,$BD$21*$B$2))),0)</f>
        <v>0</v>
      </c>
      <c r="CG76" s="294" t="b">
        <f>IF('Hoja De Calculo'!CH13&gt;='Hoja De Calculo'!CG13,IF(CG$18=100,($BD$21*CG$18*$B$2)-SUM($I76:CF76),IF(CG$18&gt;CF$19,((CG$18-CF$19+1)*$B$2*$BD$21),IF(CG$18&gt;=CF$19,$BD$21*$B$2))),0)</f>
        <v>0</v>
      </c>
      <c r="CH76" s="294" t="b">
        <f>IF('Hoja De Calculo'!CI13&gt;='Hoja De Calculo'!CH13,IF(CH$18=100,($BD$21*CH$18*$B$2)-SUM($I76:CG76),IF(CH$18&gt;CG$19,((CH$18-CG$19+1)*$B$2*$BD$21),IF(CH$18&gt;=CG$19,$BD$21*$B$2))),0)</f>
        <v>0</v>
      </c>
      <c r="CI76" s="294" t="b">
        <f>IF('Hoja De Calculo'!CJ13&gt;='Hoja De Calculo'!CI13,IF(CI$18=100,($BD$21*CI$18*$B$2)-SUM($I76:CH76),IF(CI$18&gt;CH$19,((CI$18-CH$19+1)*$B$2*$BD$21),IF(CI$18&gt;=CH$19,$BD$21*$B$2))),0)</f>
        <v>0</v>
      </c>
      <c r="CJ76" s="294" t="b">
        <f>IF('Hoja De Calculo'!CK13&gt;='Hoja De Calculo'!CJ13,IF(CJ$18=100,($BD$21*CJ$18*$B$2)-SUM($I76:CI76),IF(CJ$18&gt;CI$19,((CJ$18-CI$19+1)*$B$2*$BD$21),IF(CJ$18&gt;=CI$19,$BD$21*$B$2))),0)</f>
        <v>0</v>
      </c>
      <c r="CK76" s="294" t="b">
        <f>IF('Hoja De Calculo'!CL13&gt;='Hoja De Calculo'!CK13,IF(CK$18=100,($BD$21*CK$18*$B$2)-SUM($I76:CJ76),IF(CK$18&gt;CJ$19,((CK$18-CJ$19+1)*$B$2*$BD$21),IF(CK$18&gt;=CJ$19,$BD$21*$B$2))),0)</f>
        <v>0</v>
      </c>
      <c r="CL76" s="294" t="b">
        <f>IF('Hoja De Calculo'!CM13&gt;='Hoja De Calculo'!CL13,IF(CL$18=100,($BD$21*CL$18*$B$2)-SUM($I76:CK76),IF(CL$18&gt;CK$19,((CL$18-CK$19+1)*$B$2*$BD$21),IF(CL$18&gt;=CK$19,$BD$21*$B$2))),0)</f>
        <v>0</v>
      </c>
      <c r="CM76" s="294" t="b">
        <f>IF('Hoja De Calculo'!CN13&gt;='Hoja De Calculo'!CM13,IF(CM$18=100,($BD$21*CM$18*$B$2)-SUM($I76:CL76),IF(CM$18&gt;CL$19,((CM$18-CL$19+1)*$B$2*$BD$21),IF(CM$18&gt;=CL$19,$BD$21*$B$2))),0)</f>
        <v>0</v>
      </c>
      <c r="CN76" s="294" t="b">
        <f>IF('Hoja De Calculo'!CO13&gt;='Hoja De Calculo'!CN13,IF(CN$18=100,($BD$21*CN$18*$B$2)-SUM($I76:CM76),IF(CN$18&gt;CM$19,((CN$18-CM$19+1)*$B$2*$BD$21),IF(CN$18&gt;=CM$19,$BD$21*$B$2))),0)</f>
        <v>0</v>
      </c>
      <c r="CO76" s="294" t="b">
        <f>IF('Hoja De Calculo'!CP13&gt;='Hoja De Calculo'!CO13,IF(CO$18=100,($BD$21*CO$18*$B$2)-SUM($I76:CN76),IF(CO$18&gt;CN$19,((CO$18-CN$19+1)*$B$2*$BD$21),IF(CO$18&gt;=CN$19,$BD$21*$B$2))),0)</f>
        <v>0</v>
      </c>
      <c r="CP76" s="294" t="b">
        <f>IF('Hoja De Calculo'!CQ13&gt;='Hoja De Calculo'!CP13,IF(CP$18=100,($BD$21*CP$18*$B$2)-SUM($I76:CO76),IF(CP$18&gt;CO$19,((CP$18-CO$19+1)*$B$2*$BD$21),IF(CP$18&gt;=CO$19,$BD$21*$B$2))),0)</f>
        <v>0</v>
      </c>
      <c r="CQ76" s="294" t="b">
        <f>IF('Hoja De Calculo'!CR13&gt;='Hoja De Calculo'!CQ13,IF(CQ$18=100,($BD$21*CQ$18*$B$2)-SUM($I76:CP76),IF(CQ$18&gt;CP$19,((CQ$18-CP$19+1)*$B$2*$BD$21),IF(CQ$18&gt;=CP$19,$BD$21*$B$2))),0)</f>
        <v>0</v>
      </c>
      <c r="CR76" s="294" t="b">
        <f>IF('Hoja De Calculo'!CS13&gt;='Hoja De Calculo'!CR13,IF(CR$18=100,($BD$21*CR$18*$B$2)-SUM($I76:CQ76),IF(CR$18&gt;CQ$19,((CR$18-CQ$19+1)*$B$2*$BD$21),IF(CR$18&gt;=CQ$19,$BD$21*$B$2))),0)</f>
        <v>0</v>
      </c>
      <c r="CS76" s="294" t="b">
        <f>IF('Hoja De Calculo'!CT13&gt;='Hoja De Calculo'!CS13,IF(CS$18=100,($BD$21*CS$18*$B$2)-SUM($I76:CR76),IF(CS$18&gt;CR$19,((CS$18-CR$19+1)*$B$2*$BD$21),IF(CS$18&gt;=CR$19,$BD$21*$B$2))),0)</f>
        <v>0</v>
      </c>
      <c r="CT76" s="294" t="b">
        <f>IF('Hoja De Calculo'!CU13&gt;='Hoja De Calculo'!CT13,IF(CT$18=100,($BD$21*CT$18*$B$2)-SUM($I76:CS76),IF(CT$18&gt;CS$19,((CT$18-CS$19+1)*$B$2*$BD$21),IF(CT$18&gt;=CS$19,$BD$21*$B$2))),0)</f>
        <v>0</v>
      </c>
      <c r="CU76" s="294" t="b">
        <f>IF('Hoja De Calculo'!CV13&gt;='Hoja De Calculo'!CU13,IF(CU$18=100,($BD$21*CU$18*$B$2)-SUM($I76:CT76),IF(CU$18&gt;CT$19,((CU$18-CT$19+1)*$B$2*$BD$21),IF(CU$18&gt;=CT$19,$BD$21*$B$2))),0)</f>
        <v>0</v>
      </c>
      <c r="CV76" s="294" t="b">
        <f>IF('Hoja De Calculo'!CW13&gt;='Hoja De Calculo'!CV13,IF(CV$18=100,($BD$21*CV$18*$B$2)-SUM($I76:CU76),IF(CV$18&gt;CU$19,((CV$18-CU$19+1)*$B$2*$BD$21),IF(CV$18&gt;=CU$19,$BD$21*$B$2))),0)</f>
        <v>0</v>
      </c>
      <c r="CW76" s="294" t="b">
        <f>IF('Hoja De Calculo'!CX$13&gt;='Hoja De Calculo'!CW$13,IF(CW$18=100,($BD$21*CW$18*$B$2)-SUM($I76:CV76),IF(CW$18&gt;CV$19,((CW$18-CV$19+1)*$B$2*$BD$21),IF(CW$18&gt;=CV$19,$BD$21*$B$2))),0)</f>
        <v>0</v>
      </c>
    </row>
    <row r="77" spans="1:101" x14ac:dyDescent="0.3">
      <c r="A77" t="s">
        <v>214</v>
      </c>
      <c r="B77" s="259"/>
      <c r="C77" s="259"/>
      <c r="D77" s="259"/>
      <c r="E77" s="259"/>
      <c r="F77" s="259"/>
      <c r="G77" s="259"/>
      <c r="H77" s="259"/>
      <c r="I77" s="259"/>
      <c r="J77" s="259"/>
      <c r="K77" s="259"/>
      <c r="L77" s="259"/>
      <c r="M77" s="259"/>
      <c r="N77" s="259"/>
      <c r="O77" s="259"/>
      <c r="P77" s="259"/>
      <c r="Q77" s="259"/>
      <c r="R77" s="259"/>
      <c r="S77" s="259"/>
      <c r="T77" s="259"/>
      <c r="U77" s="259"/>
      <c r="V77" s="259"/>
      <c r="W77" s="259"/>
      <c r="X77" s="259"/>
      <c r="Y77" s="259"/>
      <c r="Z77" s="259"/>
      <c r="AA77" s="259"/>
      <c r="AB77" s="259"/>
      <c r="AC77" s="259"/>
      <c r="AD77" s="259"/>
      <c r="AE77" s="259"/>
      <c r="AF77" s="259"/>
      <c r="AG77" s="259"/>
      <c r="AH77" s="259"/>
      <c r="AI77" s="259"/>
      <c r="AJ77" s="259"/>
      <c r="AK77" s="259"/>
      <c r="AL77" s="259"/>
      <c r="AM77" s="259"/>
      <c r="AN77" s="259"/>
      <c r="AO77" s="259"/>
      <c r="AP77" s="259"/>
      <c r="AQ77" s="259"/>
      <c r="AR77" s="259"/>
      <c r="AS77" s="259"/>
      <c r="AT77" s="259"/>
      <c r="AU77" s="259"/>
      <c r="AV77" s="259"/>
      <c r="AW77" s="259"/>
      <c r="AX77" s="259"/>
      <c r="AY77" s="259"/>
      <c r="AZ77" s="259"/>
      <c r="BA77" s="259"/>
      <c r="BB77" s="259"/>
      <c r="BC77" s="259"/>
      <c r="BD77" s="259"/>
      <c r="BE77" s="281">
        <f>(BE$21*$B$2*(BE$19+(IF(BE$19=100,0,1))))</f>
        <v>0</v>
      </c>
      <c r="BF77" s="294" t="b">
        <f>IF('Hoja De Calculo'!BG$13&gt;='Hoja De Calculo'!BF$13,IF(BF$18=100,($BE$21*BF$18*$B$2)-SUM($I77:BE77),IF(BF$18&gt;BE$19,((BF$18-BE$19+1)*$B$2*$BE$21),IF(BF$18&gt;=BE$19,$BE$21*$B$2))),0)</f>
        <v>0</v>
      </c>
      <c r="BG77" s="294" t="b">
        <f>IF('Hoja De Calculo'!BH$13&gt;='Hoja De Calculo'!BG$13,IF(BG$18=100,($BE$21*BG$18*$B$2)-SUM($I77:BF77),IF(BG$18&gt;BF$19,((BG$18-BF$19+1)*$B$2*$BE$21),IF(BG$18&gt;=BF$19,$BE$21*$B$2))),0)</f>
        <v>0</v>
      </c>
      <c r="BH77" s="294" t="b">
        <f>IF('Hoja De Calculo'!BI$13&gt;='Hoja De Calculo'!BH$13,IF(BH$18=100,($BE$21*BH$18*$B$2)-SUM($I77:BG77),IF(BH$18&gt;BG$19,((BH$18-BG$19+1)*$B$2*$BE$21),IF(BH$18&gt;=BG$19,$BE$21*$B$2))),0)</f>
        <v>0</v>
      </c>
      <c r="BI77" s="294" t="b">
        <f>IF('Hoja De Calculo'!BJ$13&gt;='Hoja De Calculo'!BI$13,IF(BI$18=100,($BE$21*BI$18*$B$2)-SUM($I77:BH77),IF(BI$18&gt;BH$19,((BI$18-BH$19+1)*$B$2*$BE$21),IF(BI$18&gt;=BH$19,$BE$21*$B$2))),0)</f>
        <v>0</v>
      </c>
      <c r="BJ77" s="294" t="b">
        <f>IF('Hoja De Calculo'!BK$13&gt;='Hoja De Calculo'!BJ$13,IF(BJ$18=100,($BE$21*BJ$18*$B$2)-SUM($I77:BI77),IF(BJ$18&gt;BI$19,((BJ$18-BI$19+1)*$B$2*$BE$21),IF(BJ$18&gt;=BI$19,$BE$21*$B$2))),0)</f>
        <v>0</v>
      </c>
      <c r="BK77" s="294" t="b">
        <f>IF('Hoja De Calculo'!BL$13&gt;='Hoja De Calculo'!BK$13,IF(BK$18=100,($BE$21*BK$18*$B$2)-SUM($I77:BJ77),IF(BK$18&gt;BJ$19,((BK$18-BJ$19+1)*$B$2*$BE$21),IF(BK$18&gt;=BJ$19,$BE$21*$B$2))),0)</f>
        <v>0</v>
      </c>
      <c r="BL77" s="294" t="b">
        <f>IF('Hoja De Calculo'!BM$13&gt;='Hoja De Calculo'!BL$13,IF(BL$18=100,($BE$21*BL$18*$B$2)-SUM($I77:BK77),IF(BL$18&gt;BK$19,((BL$18-BK$19+1)*$B$2*$BE$21),IF(BL$18&gt;=BK$19,$BE$21*$B$2))),0)</f>
        <v>0</v>
      </c>
      <c r="BM77" s="294" t="b">
        <f>IF('Hoja De Calculo'!BN$13&gt;='Hoja De Calculo'!BM$13,IF(BM$18=100,($BE$21*BM$18*$B$2)-SUM($I77:BL77),IF(BM$18&gt;BL$19,((BM$18-BL$19+1)*$B$2*$BE$21),IF(BM$18&gt;=BL$19,$BE$21*$B$2))),0)</f>
        <v>0</v>
      </c>
      <c r="BN77" s="294" t="b">
        <f>IF('Hoja De Calculo'!BO$13&gt;='Hoja De Calculo'!BN$13,IF(BN$18=100,($BE$21*BN$18*$B$2)-SUM($I77:BM77),IF(BN$18&gt;BM$19,((BN$18-BM$19+1)*$B$2*$BE$21),IF(BN$18&gt;=BM$19,$BE$21*$B$2))),0)</f>
        <v>0</v>
      </c>
      <c r="BO77" s="294" t="b">
        <f>IF('Hoja De Calculo'!BP$13&gt;='Hoja De Calculo'!BO$13,IF(BO$18=100,($BE$21*BO$18*$B$2)-SUM($I77:BN77),IF(BO$18&gt;BN$19,((BO$18-BN$19+1)*$B$2*$BE$21),IF(BO$18&gt;=BN$19,$BE$21*$B$2))),0)</f>
        <v>0</v>
      </c>
      <c r="BP77" s="294" t="b">
        <f>IF('Hoja De Calculo'!BQ$13&gt;='Hoja De Calculo'!BP$13,IF(BP$18=100,($BE$21*BP$18*$B$2)-SUM($I77:BO77),IF(BP$18&gt;BO$19,((BP$18-BO$19+1)*$B$2*$BE$21),IF(BP$18&gt;=BO$19,$BE$21*$B$2))),0)</f>
        <v>0</v>
      </c>
      <c r="BQ77" s="294" t="b">
        <f>IF('Hoja De Calculo'!BR$13&gt;='Hoja De Calculo'!BQ$13,IF(BQ$18=100,($BE$21*BQ$18*$B$2)-SUM($I77:BP77),IF(BQ$18&gt;BP$19,((BQ$18-BP$19+1)*$B$2*$BE$21),IF(BQ$18&gt;=BP$19,$BE$21*$B$2))),0)</f>
        <v>0</v>
      </c>
      <c r="BR77" s="294" t="b">
        <f>IF('Hoja De Calculo'!BS$13&gt;='Hoja De Calculo'!BR$13,IF(BR$18=100,($BE$21*BR$18*$B$2)-SUM($I77:BQ77),IF(BR$18&gt;BQ$19,((BR$18-BQ$19+1)*$B$2*$BE$21),IF(BR$18&gt;=BQ$19,$BE$21*$B$2))),0)</f>
        <v>0</v>
      </c>
      <c r="BS77" s="294" t="b">
        <f>IF('Hoja De Calculo'!BT$13&gt;='Hoja De Calculo'!BS$13,IF(BS$18=100,($BE$21*BS$18*$B$2)-SUM($I77:BR77),IF(BS$18&gt;BR$19,((BS$18-BR$19+1)*$B$2*$BE$21),IF(BS$18&gt;=BR$19,$BE$21*$B$2))),0)</f>
        <v>0</v>
      </c>
      <c r="BT77" s="294" t="b">
        <f>IF('Hoja De Calculo'!BU$13&gt;='Hoja De Calculo'!BT$13,IF(BT$18=100,($BE$21*BT$18*$B$2)-SUM($I77:BS77),IF(BT$18&gt;BS$19,((BT$18-BS$19+1)*$B$2*$BE$21),IF(BT$18&gt;=BS$19,$BE$21*$B$2))),0)</f>
        <v>0</v>
      </c>
      <c r="BU77" s="294" t="b">
        <f>IF('Hoja De Calculo'!BV$13&gt;='Hoja De Calculo'!BU$13,IF(BU$18=100,($BE$21*BU$18*$B$2)-SUM($I77:BT77),IF(BU$18&gt;BT$19,((BU$18-BT$19+1)*$B$2*$BE$21),IF(BU$18&gt;=BT$19,$BE$21*$B$2))),0)</f>
        <v>0</v>
      </c>
      <c r="BV77" s="294" t="b">
        <f>IF('Hoja De Calculo'!BW$13&gt;='Hoja De Calculo'!BV$13,IF(BV$18=100,($BE$21*BV$18*$B$2)-SUM($I77:BU77),IF(BV$18&gt;BU$19,((BV$18-BU$19+1)*$B$2*$BE$21),IF(BV$18&gt;=BU$19,$BE$21*$B$2))),0)</f>
        <v>0</v>
      </c>
      <c r="BW77" s="294" t="b">
        <f>IF('Hoja De Calculo'!BX$13&gt;='Hoja De Calculo'!BW$13,IF(BW$18=100,($BE$21*BW$18*$B$2)-SUM($I77:BV77),IF(BW$18&gt;BV$19,((BW$18-BV$19+1)*$B$2*$BE$21),IF(BW$18&gt;=BV$19,$BE$21*$B$2))),0)</f>
        <v>0</v>
      </c>
      <c r="BX77" s="294" t="b">
        <f>IF('Hoja De Calculo'!BY$13&gt;='Hoja De Calculo'!BX$13,IF(BX$18=100,($BE$21*BX$18*$B$2)-SUM($I77:BW77),IF(BX$18&gt;BW$19,((BX$18-BW$19+1)*$B$2*$BE$21),IF(BX$18&gt;=BW$19,$BE$21*$B$2))),0)</f>
        <v>0</v>
      </c>
      <c r="BY77" s="294" t="b">
        <f>IF('Hoja De Calculo'!BZ$13&gt;='Hoja De Calculo'!BY$13,IF(BY$18=100,($BE$21*BY$18*$B$2)-SUM($I77:BX77),IF(BY$18&gt;BX$19,((BY$18-BX$19+1)*$B$2*$BE$21),IF(BY$18&gt;=BX$19,$BE$21*$B$2))),0)</f>
        <v>0</v>
      </c>
      <c r="BZ77" s="294" t="b">
        <f>IF('Hoja De Calculo'!CA$13&gt;='Hoja De Calculo'!BZ$13,IF(BZ$18=100,($BE$21*BZ$18*$B$2)-SUM($I77:BY77),IF(BZ$18&gt;BY$19,((BZ$18-BY$19+1)*$B$2*$BE$21),IF(BZ$18&gt;=BY$19,$BE$21*$B$2))),0)</f>
        <v>0</v>
      </c>
      <c r="CA77" s="294" t="b">
        <f>IF('Hoja De Calculo'!CB$13&gt;='Hoja De Calculo'!CA$13,IF(CA$18=100,($BE$21*CA$18*$B$2)-SUM($I77:BZ77),IF(CA$18&gt;BZ$19,((CA$18-BZ$19+1)*$B$2*$BE$21),IF(CA$18&gt;=BZ$19,$BE$21*$B$2))),0)</f>
        <v>0</v>
      </c>
      <c r="CB77" s="294" t="b">
        <f>IF('Hoja De Calculo'!CC$13&gt;='Hoja De Calculo'!CB$13,IF(CB$18=100,($BE$21*CB$18*$B$2)-SUM($I77:CA77),IF(CB$18&gt;CA$19,((CB$18-CA$19+1)*$B$2*$BE$21),IF(CB$18&gt;=CA$19,$BE$21*$B$2))),0)</f>
        <v>0</v>
      </c>
      <c r="CC77" s="294" t="b">
        <f>IF('Hoja De Calculo'!CD$13&gt;='Hoja De Calculo'!CC$13,IF(CC$18=100,($BE$21*CC$18*$B$2)-SUM($I77:CB77),IF(CC$18&gt;CB$19,((CC$18-CB$19+1)*$B$2*$BE$21),IF(CC$18&gt;=CB$19,$BE$21*$B$2))),0)</f>
        <v>0</v>
      </c>
      <c r="CD77" s="294" t="b">
        <f>IF('Hoja De Calculo'!CE$13&gt;='Hoja De Calculo'!CD$13,IF(CD$18=100,($BE$21*CD$18*$B$2)-SUM($I77:CC77),IF(CD$18&gt;CC$19,((CD$18-CC$19+1)*$B$2*$BE$21),IF(CD$18&gt;=CC$19,$BE$21*$B$2))),0)</f>
        <v>0</v>
      </c>
      <c r="CE77" s="294" t="b">
        <f>IF('Hoja De Calculo'!CF$13&gt;='Hoja De Calculo'!CE$13,IF(CE$18=100,($BE$21*CE$18*$B$2)-SUM($I77:CD77),IF(CE$18&gt;CD$19,((CE$18-CD$19+1)*$B$2*$BE$21),IF(CE$18&gt;=CD$19,$BE$21*$B$2))),0)</f>
        <v>0</v>
      </c>
      <c r="CF77" s="294" t="b">
        <f>IF('Hoja De Calculo'!CG$13&gt;='Hoja De Calculo'!CF$13,IF(CF$18=100,($BE$21*CF$18*$B$2)-SUM($I77:CE77),IF(CF$18&gt;CE$19,((CF$18-CE$19+1)*$B$2*$BE$21),IF(CF$18&gt;=CE$19,$BE$21*$B$2))),0)</f>
        <v>0</v>
      </c>
      <c r="CG77" s="294" t="b">
        <f>IF('Hoja De Calculo'!CH$13&gt;='Hoja De Calculo'!CG$13,IF(CG$18=100,($BE$21*CG$18*$B$2)-SUM($I77:CF77),IF(CG$18&gt;CF$19,((CG$18-CF$19+1)*$B$2*$BE$21),IF(CG$18&gt;=CF$19,$BE$21*$B$2))),0)</f>
        <v>0</v>
      </c>
      <c r="CH77" s="294" t="b">
        <f>IF('Hoja De Calculo'!CI$13&gt;='Hoja De Calculo'!CH$13,IF(CH$18=100,($BE$21*CH$18*$B$2)-SUM($I77:CG77),IF(CH$18&gt;CG$19,((CH$18-CG$19+1)*$B$2*$BE$21),IF(CH$18&gt;=CG$19,$BE$21*$B$2))),0)</f>
        <v>0</v>
      </c>
      <c r="CI77" s="294" t="b">
        <f>IF('Hoja De Calculo'!CJ$13&gt;='Hoja De Calculo'!CI$13,IF(CI$18=100,($BE$21*CI$18*$B$2)-SUM($I77:CH77),IF(CI$18&gt;CH$19,((CI$18-CH$19+1)*$B$2*$BE$21),IF(CI$18&gt;=CH$19,$BE$21*$B$2))),0)</f>
        <v>0</v>
      </c>
      <c r="CJ77" s="294" t="b">
        <f>IF('Hoja De Calculo'!CK$13&gt;='Hoja De Calculo'!CJ$13,IF(CJ$18=100,($BE$21*CJ$18*$B$2)-SUM($I77:CI77),IF(CJ$18&gt;CI$19,((CJ$18-CI$19+1)*$B$2*$BE$21),IF(CJ$18&gt;=CI$19,$BE$21*$B$2))),0)</f>
        <v>0</v>
      </c>
      <c r="CK77" s="294" t="b">
        <f>IF('Hoja De Calculo'!CL$13&gt;='Hoja De Calculo'!CK$13,IF(CK$18=100,($BE$21*CK$18*$B$2)-SUM($I77:CJ77),IF(CK$18&gt;CJ$19,((CK$18-CJ$19+1)*$B$2*$BE$21),IF(CK$18&gt;=CJ$19,$BE$21*$B$2))),0)</f>
        <v>0</v>
      </c>
      <c r="CL77" s="294" t="b">
        <f>IF('Hoja De Calculo'!CM$13&gt;='Hoja De Calculo'!CL$13,IF(CL$18=100,($BE$21*CL$18*$B$2)-SUM($I77:CK77),IF(CL$18&gt;CK$19,((CL$18-CK$19+1)*$B$2*$BE$21),IF(CL$18&gt;=CK$19,$BE$21*$B$2))),0)</f>
        <v>0</v>
      </c>
      <c r="CM77" s="294" t="b">
        <f>IF('Hoja De Calculo'!CN$13&gt;='Hoja De Calculo'!CM$13,IF(CM$18=100,($BE$21*CM$18*$B$2)-SUM($I77:CL77),IF(CM$18&gt;CL$19,((CM$18-CL$19+1)*$B$2*$BE$21),IF(CM$18&gt;=CL$19,$BE$21*$B$2))),0)</f>
        <v>0</v>
      </c>
      <c r="CN77" s="294" t="b">
        <f>IF('Hoja De Calculo'!CO$13&gt;='Hoja De Calculo'!CN$13,IF(CN$18=100,($BE$21*CN$18*$B$2)-SUM($I77:CM77),IF(CN$18&gt;CM$19,((CN$18-CM$19+1)*$B$2*$BE$21),IF(CN$18&gt;=CM$19,$BE$21*$B$2))),0)</f>
        <v>0</v>
      </c>
      <c r="CO77" s="294" t="b">
        <f>IF('Hoja De Calculo'!CP$13&gt;='Hoja De Calculo'!CO$13,IF(CO$18=100,($BE$21*CO$18*$B$2)-SUM($I77:CN77),IF(CO$18&gt;CN$19,((CO$18-CN$19+1)*$B$2*$BE$21),IF(CO$18&gt;=CN$19,$BE$21*$B$2))),0)</f>
        <v>0</v>
      </c>
      <c r="CP77" s="294" t="b">
        <f>IF('Hoja De Calculo'!CQ$13&gt;='Hoja De Calculo'!CP$13,IF(CP$18=100,($BE$21*CP$18*$B$2)-SUM($I77:CO77),IF(CP$18&gt;CO$19,((CP$18-CO$19+1)*$B$2*$BE$21),IF(CP$18&gt;=CO$19,$BE$21*$B$2))),0)</f>
        <v>0</v>
      </c>
      <c r="CQ77" s="294" t="b">
        <f>IF('Hoja De Calculo'!CR$13&gt;='Hoja De Calculo'!CQ$13,IF(CQ$18=100,($BE$21*CQ$18*$B$2)-SUM($I77:CP77),IF(CQ$18&gt;CP$19,((CQ$18-CP$19+1)*$B$2*$BE$21),IF(CQ$18&gt;=CP$19,$BE$21*$B$2))),0)</f>
        <v>0</v>
      </c>
      <c r="CR77" s="294" t="b">
        <f>IF('Hoja De Calculo'!CS$13&gt;='Hoja De Calculo'!CR$13,IF(CR$18=100,($BE$21*CR$18*$B$2)-SUM($I77:CQ77),IF(CR$18&gt;CQ$19,((CR$18-CQ$19+1)*$B$2*$BE$21),IF(CR$18&gt;=CQ$19,$BE$21*$B$2))),0)</f>
        <v>0</v>
      </c>
      <c r="CS77" s="294" t="b">
        <f>IF('Hoja De Calculo'!CT$13&gt;='Hoja De Calculo'!CS$13,IF(CS$18=100,($BE$21*CS$18*$B$2)-SUM($I77:CR77),IF(CS$18&gt;CR$19,((CS$18-CR$19+1)*$B$2*$BE$21),IF(CS$18&gt;=CR$19,$BE$21*$B$2))),0)</f>
        <v>0</v>
      </c>
      <c r="CT77" s="294" t="b">
        <f>IF('Hoja De Calculo'!CU$13&gt;='Hoja De Calculo'!CT$13,IF(CT$18=100,($BE$21*CT$18*$B$2)-SUM($I77:CS77),IF(CT$18&gt;CS$19,((CT$18-CS$19+1)*$B$2*$BE$21),IF(CT$18&gt;=CS$19,$BE$21*$B$2))),0)</f>
        <v>0</v>
      </c>
      <c r="CU77" s="294" t="b">
        <f>IF('Hoja De Calculo'!CV$13&gt;='Hoja De Calculo'!CU$13,IF(CU$18=100,($BE$21*CU$18*$B$2)-SUM($I77:CT77),IF(CU$18&gt;CT$19,((CU$18-CT$19+1)*$B$2*$BE$21),IF(CU$18&gt;=CT$19,$BE$21*$B$2))),0)</f>
        <v>0</v>
      </c>
      <c r="CV77" s="294" t="b">
        <f>IF('Hoja De Calculo'!CW$13&gt;='Hoja De Calculo'!CV$13,IF(CV$18=100,($BE$21*CV$18*$B$2)-SUM($I77:CU77),IF(CV$18&gt;CU$19,((CV$18-CU$19+1)*$B$2*$BE$21),IF(CV$18&gt;=CU$19,$BE$21*$B$2))),0)</f>
        <v>0</v>
      </c>
      <c r="CW77" s="294" t="b">
        <f>IF('Hoja De Calculo'!CX$13&gt;='Hoja De Calculo'!CW$13,IF(CW$18=100,($BE$21*CW$18*$B$2)-SUM($I77:CV77),IF(CW$18&gt;CV$19,((CW$18-CV$19+1)*$B$2*$BE$21),IF(CW$18&gt;=CV$19,$BE$21*$B$2))),0)</f>
        <v>0</v>
      </c>
    </row>
    <row r="78" spans="1:101" x14ac:dyDescent="0.3">
      <c r="A78" t="s">
        <v>215</v>
      </c>
      <c r="B78" s="259"/>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c r="AG78" s="259"/>
      <c r="AH78" s="259"/>
      <c r="AI78" s="259"/>
      <c r="AJ78" s="259"/>
      <c r="AK78" s="259"/>
      <c r="AL78" s="259"/>
      <c r="AM78" s="259"/>
      <c r="AN78" s="259"/>
      <c r="AO78" s="259"/>
      <c r="AP78" s="259"/>
      <c r="AQ78" s="259"/>
      <c r="AR78" s="259"/>
      <c r="AS78" s="259"/>
      <c r="AT78" s="259"/>
      <c r="AU78" s="259"/>
      <c r="AV78" s="259"/>
      <c r="AW78" s="259"/>
      <c r="AX78" s="259"/>
      <c r="AY78" s="259"/>
      <c r="AZ78" s="259"/>
      <c r="BA78" s="259"/>
      <c r="BB78" s="259"/>
      <c r="BC78" s="259"/>
      <c r="BD78" s="259"/>
      <c r="BE78" s="259"/>
      <c r="BF78" s="281">
        <f>(BF$21*$B$2*(BF$19+(IF(BF$19=100,0,1))))</f>
        <v>0</v>
      </c>
      <c r="BG78" s="294" t="b">
        <f>IF('Hoja De Calculo'!BH$13&gt;='Hoja De Calculo'!BG$13,IF(BG$18=100,($BF$21*BG$18*$B$2)-SUM($I78:BF78),IF(BG$18&gt;BF$19,((BG$18-BF$19+1)*$B$2*$BF$21),IF(BG$18&gt;=BF$19,$BF$21*$B$2))),0)</f>
        <v>0</v>
      </c>
      <c r="BH78" s="294" t="b">
        <f>IF('Hoja De Calculo'!BI$13&gt;='Hoja De Calculo'!BH$13,IF(BH$18=100,($BF$21*BH$18*$B$2)-SUM($I78:BG78),IF(BH$18&gt;BG$19,((BH$18-BG$19+1)*$B$2*$BF$21),IF(BH$18&gt;=BG$19,$BF$21*$B$2))),0)</f>
        <v>0</v>
      </c>
      <c r="BI78" s="294" t="b">
        <f>IF('Hoja De Calculo'!BJ$13&gt;='Hoja De Calculo'!BI$13,IF(BI$18=100,($BF$21*BI$18*$B$2)-SUM($I78:BH78),IF(BI$18&gt;BH$19,((BI$18-BH$19+1)*$B$2*$BF$21),IF(BI$18&gt;=BH$19,$BF$21*$B$2))),0)</f>
        <v>0</v>
      </c>
      <c r="BJ78" s="294" t="b">
        <f>IF('Hoja De Calculo'!BK$13&gt;='Hoja De Calculo'!BJ$13,IF(BJ$18=100,($BF$21*BJ$18*$B$2)-SUM($I78:BI78),IF(BJ$18&gt;BI$19,((BJ$18-BI$19+1)*$B$2*$BF$21),IF(BJ$18&gt;=BI$19,$BF$21*$B$2))),0)</f>
        <v>0</v>
      </c>
      <c r="BK78" s="294" t="b">
        <f>IF('Hoja De Calculo'!BL$13&gt;='Hoja De Calculo'!BK$13,IF(BK$18=100,($BF$21*BK$18*$B$2)-SUM($I78:BJ78),IF(BK$18&gt;BJ$19,((BK$18-BJ$19+1)*$B$2*$BF$21),IF(BK$18&gt;=BJ$19,$BF$21*$B$2))),0)</f>
        <v>0</v>
      </c>
      <c r="BL78" s="294" t="b">
        <f>IF('Hoja De Calculo'!BM$13&gt;='Hoja De Calculo'!BL$13,IF(BL$18=100,($BF$21*BL$18*$B$2)-SUM($I78:BK78),IF(BL$18&gt;BK$19,((BL$18-BK$19+1)*$B$2*$BF$21),IF(BL$18&gt;=BK$19,$BF$21*$B$2))),0)</f>
        <v>0</v>
      </c>
      <c r="BM78" s="294" t="b">
        <f>IF('Hoja De Calculo'!BN$13&gt;='Hoja De Calculo'!BM$13,IF(BM$18=100,($BF$21*BM$18*$B$2)-SUM($I78:BL78),IF(BM$18&gt;BL$19,((BM$18-BL$19+1)*$B$2*$BF$21),IF(BM$18&gt;=BL$19,$BF$21*$B$2))),0)</f>
        <v>0</v>
      </c>
      <c r="BN78" s="294" t="b">
        <f>IF('Hoja De Calculo'!BO$13&gt;='Hoja De Calculo'!BN$13,IF(BN$18=100,($BF$21*BN$18*$B$2)-SUM($I78:BM78),IF(BN$18&gt;BM$19,((BN$18-BM$19+1)*$B$2*$BF$21),IF(BN$18&gt;=BM$19,$BF$21*$B$2))),0)</f>
        <v>0</v>
      </c>
      <c r="BO78" s="294" t="b">
        <f>IF('Hoja De Calculo'!BP$13&gt;='Hoja De Calculo'!BO$13,IF(BO$18=100,($BF$21*BO$18*$B$2)-SUM($I78:BN78),IF(BO$18&gt;BN$19,((BO$18-BN$19+1)*$B$2*$BF$21),IF(BO$18&gt;=BN$19,$BF$21*$B$2))),0)</f>
        <v>0</v>
      </c>
      <c r="BP78" s="294" t="b">
        <f>IF('Hoja De Calculo'!BQ$13&gt;='Hoja De Calculo'!BP$13,IF(BP$18=100,($BF$21*BP$18*$B$2)-SUM($I78:BO78),IF(BP$18&gt;BO$19,((BP$18-BO$19+1)*$B$2*$BF$21),IF(BP$18&gt;=BO$19,$BF$21*$B$2))),0)</f>
        <v>0</v>
      </c>
      <c r="BQ78" s="294" t="b">
        <f>IF('Hoja De Calculo'!BR$13&gt;='Hoja De Calculo'!BQ$13,IF(BQ$18=100,($BF$21*BQ$18*$B$2)-SUM($I78:BP78),IF(BQ$18&gt;BP$19,((BQ$18-BP$19+1)*$B$2*$BF$21),IF(BQ$18&gt;=BP$19,$BF$21*$B$2))),0)</f>
        <v>0</v>
      </c>
      <c r="BR78" s="294" t="b">
        <f>IF('Hoja De Calculo'!BS$13&gt;='Hoja De Calculo'!BR$13,IF(BR$18=100,($BF$21*BR$18*$B$2)-SUM($I78:BQ78),IF(BR$18&gt;BQ$19,((BR$18-BQ$19+1)*$B$2*$BF$21),IF(BR$18&gt;=BQ$19,$BF$21*$B$2))),0)</f>
        <v>0</v>
      </c>
      <c r="BS78" s="294" t="b">
        <f>IF('Hoja De Calculo'!BT$13&gt;='Hoja De Calculo'!BS$13,IF(BS$18=100,($BF$21*BS$18*$B$2)-SUM($I78:BR78),IF(BS$18&gt;BR$19,((BS$18-BR$19+1)*$B$2*$BF$21),IF(BS$18&gt;=BR$19,$BF$21*$B$2))),0)</f>
        <v>0</v>
      </c>
      <c r="BT78" s="294" t="b">
        <f>IF('Hoja De Calculo'!BU$13&gt;='Hoja De Calculo'!BT$13,IF(BT$18=100,($BF$21*BT$18*$B$2)-SUM($I78:BS78),IF(BT$18&gt;BS$19,((BT$18-BS$19+1)*$B$2*$BF$21),IF(BT$18&gt;=BS$19,$BF$21*$B$2))),0)</f>
        <v>0</v>
      </c>
      <c r="BU78" s="294" t="b">
        <f>IF('Hoja De Calculo'!BV$13&gt;='Hoja De Calculo'!BU$13,IF(BU$18=100,($BF$21*BU$18*$B$2)-SUM($I78:BT78),IF(BU$18&gt;BT$19,((BU$18-BT$19+1)*$B$2*$BF$21),IF(BU$18&gt;=BT$19,$BF$21*$B$2))),0)</f>
        <v>0</v>
      </c>
      <c r="BV78" s="294" t="b">
        <f>IF('Hoja De Calculo'!BW$13&gt;='Hoja De Calculo'!BV$13,IF(BV$18=100,($BF$21*BV$18*$B$2)-SUM($I78:BU78),IF(BV$18&gt;BU$19,((BV$18-BU$19+1)*$B$2*$BF$21),IF(BV$18&gt;=BU$19,$BF$21*$B$2))),0)</f>
        <v>0</v>
      </c>
      <c r="BW78" s="294" t="b">
        <f>IF('Hoja De Calculo'!BX$13&gt;='Hoja De Calculo'!BW$13,IF(BW$18=100,($BF$21*BW$18*$B$2)-SUM($I78:BV78),IF(BW$18&gt;BV$19,((BW$18-BV$19+1)*$B$2*$BF$21),IF(BW$18&gt;=BV$19,$BF$21*$B$2))),0)</f>
        <v>0</v>
      </c>
      <c r="BX78" s="294" t="b">
        <f>IF('Hoja De Calculo'!BY$13&gt;='Hoja De Calculo'!BX$13,IF(BX$18=100,($BF$21*BX$18*$B$2)-SUM($I78:BW78),IF(BX$18&gt;BW$19,((BX$18-BW$19+1)*$B$2*$BF$21),IF(BX$18&gt;=BW$19,$BF$21*$B$2))),0)</f>
        <v>0</v>
      </c>
      <c r="BY78" s="294" t="b">
        <f>IF('Hoja De Calculo'!BZ$13&gt;='Hoja De Calculo'!BY$13,IF(BY$18=100,($BF$21*BY$18*$B$2)-SUM($I78:BX78),IF(BY$18&gt;BX$19,((BY$18-BX$19+1)*$B$2*$BF$21),IF(BY$18&gt;=BX$19,$BF$21*$B$2))),0)</f>
        <v>0</v>
      </c>
      <c r="BZ78" s="294" t="b">
        <f>IF('Hoja De Calculo'!CA$13&gt;='Hoja De Calculo'!BZ$13,IF(BZ$18=100,($BF$21*BZ$18*$B$2)-SUM($I78:BY78),IF(BZ$18&gt;BY$19,((BZ$18-BY$19+1)*$B$2*$BF$21),IF(BZ$18&gt;=BY$19,$BF$21*$B$2))),0)</f>
        <v>0</v>
      </c>
      <c r="CA78" s="294" t="b">
        <f>IF('Hoja De Calculo'!CB$13&gt;='Hoja De Calculo'!CA$13,IF(CA$18=100,($BF$21*CA$18*$B$2)-SUM($I78:BZ78),IF(CA$18&gt;BZ$19,((CA$18-BZ$19+1)*$B$2*$BF$21),IF(CA$18&gt;=BZ$19,$BF$21*$B$2))),0)</f>
        <v>0</v>
      </c>
      <c r="CB78" s="294" t="b">
        <f>IF('Hoja De Calculo'!CC$13&gt;='Hoja De Calculo'!CB$13,IF(CB$18=100,($BF$21*CB$18*$B$2)-SUM($I78:CA78),IF(CB$18&gt;CA$19,((CB$18-CA$19+1)*$B$2*$BF$21),IF(CB$18&gt;=CA$19,$BF$21*$B$2))),0)</f>
        <v>0</v>
      </c>
      <c r="CC78" s="294" t="b">
        <f>IF('Hoja De Calculo'!CD$13&gt;='Hoja De Calculo'!CC$13,IF(CC$18=100,($BF$21*CC$18*$B$2)-SUM($I78:CB78),IF(CC$18&gt;CB$19,((CC$18-CB$19+1)*$B$2*$BF$21),IF(CC$18&gt;=CB$19,$BF$21*$B$2))),0)</f>
        <v>0</v>
      </c>
      <c r="CD78" s="294" t="b">
        <f>IF('Hoja De Calculo'!CE$13&gt;='Hoja De Calculo'!CD$13,IF(CD$18=100,($BF$21*CD$18*$B$2)-SUM($I78:CC78),IF(CD$18&gt;CC$19,((CD$18-CC$19+1)*$B$2*$BF$21),IF(CD$18&gt;=CC$19,$BF$21*$B$2))),0)</f>
        <v>0</v>
      </c>
      <c r="CE78" s="294" t="b">
        <f>IF('Hoja De Calculo'!CF$13&gt;='Hoja De Calculo'!CE$13,IF(CE$18=100,($BF$21*CE$18*$B$2)-SUM($I78:CD78),IF(CE$18&gt;CD$19,((CE$18-CD$19+1)*$B$2*$BF$21),IF(CE$18&gt;=CD$19,$BF$21*$B$2))),0)</f>
        <v>0</v>
      </c>
      <c r="CF78" s="294" t="b">
        <f>IF('Hoja De Calculo'!CG$13&gt;='Hoja De Calculo'!CF$13,IF(CF$18=100,($BF$21*CF$18*$B$2)-SUM($I78:CE78),IF(CF$18&gt;CE$19,((CF$18-CE$19+1)*$B$2*$BF$21),IF(CF$18&gt;=CE$19,$BF$21*$B$2))),0)</f>
        <v>0</v>
      </c>
      <c r="CG78" s="294" t="b">
        <f>IF('Hoja De Calculo'!CH$13&gt;='Hoja De Calculo'!CG$13,IF(CG$18=100,($BF$21*CG$18*$B$2)-SUM($I78:CF78),IF(CG$18&gt;CF$19,((CG$18-CF$19+1)*$B$2*$BF$21),IF(CG$18&gt;=CF$19,$BF$21*$B$2))),0)</f>
        <v>0</v>
      </c>
      <c r="CH78" s="294" t="b">
        <f>IF('Hoja De Calculo'!CI$13&gt;='Hoja De Calculo'!CH$13,IF(CH$18=100,($BF$21*CH$18*$B$2)-SUM($I78:CG78),IF(CH$18&gt;CG$19,((CH$18-CG$19+1)*$B$2*$BF$21),IF(CH$18&gt;=CG$19,$BF$21*$B$2))),0)</f>
        <v>0</v>
      </c>
      <c r="CI78" s="294" t="b">
        <f>IF('Hoja De Calculo'!CJ$13&gt;='Hoja De Calculo'!CI$13,IF(CI$18=100,($BF$21*CI$18*$B$2)-SUM($I78:CH78),IF(CI$18&gt;CH$19,((CI$18-CH$19+1)*$B$2*$BF$21),IF(CI$18&gt;=CH$19,$BF$21*$B$2))),0)</f>
        <v>0</v>
      </c>
      <c r="CJ78" s="294" t="b">
        <f>IF('Hoja De Calculo'!CK$13&gt;='Hoja De Calculo'!CJ$13,IF(CJ$18=100,($BF$21*CJ$18*$B$2)-SUM($I78:CI78),IF(CJ$18&gt;CI$19,((CJ$18-CI$19+1)*$B$2*$BF$21),IF(CJ$18&gt;=CI$19,$BF$21*$B$2))),0)</f>
        <v>0</v>
      </c>
      <c r="CK78" s="294" t="b">
        <f>IF('Hoja De Calculo'!CL$13&gt;='Hoja De Calculo'!CK$13,IF(CK$18=100,($BF$21*CK$18*$B$2)-SUM($I78:CJ78),IF(CK$18&gt;CJ$19,((CK$18-CJ$19+1)*$B$2*$BF$21),IF(CK$18&gt;=CJ$19,$BF$21*$B$2))),0)</f>
        <v>0</v>
      </c>
      <c r="CL78" s="294" t="b">
        <f>IF('Hoja De Calculo'!CM$13&gt;='Hoja De Calculo'!CL$13,IF(CL$18=100,($BF$21*CL$18*$B$2)-SUM($I78:CK78),IF(CL$18&gt;CK$19,((CL$18-CK$19+1)*$B$2*$BF$21),IF(CL$18&gt;=CK$19,$BF$21*$B$2))),0)</f>
        <v>0</v>
      </c>
      <c r="CM78" s="294" t="b">
        <f>IF('Hoja De Calculo'!CN$13&gt;='Hoja De Calculo'!CM$13,IF(CM$18=100,($BF$21*CM$18*$B$2)-SUM($I78:CL78),IF(CM$18&gt;CL$19,((CM$18-CL$19+1)*$B$2*$BF$21),IF(CM$18&gt;=CL$19,$BF$21*$B$2))),0)</f>
        <v>0</v>
      </c>
      <c r="CN78" s="294" t="b">
        <f>IF('Hoja De Calculo'!CO$13&gt;='Hoja De Calculo'!CN$13,IF(CN$18=100,($BF$21*CN$18*$B$2)-SUM($I78:CM78),IF(CN$18&gt;CM$19,((CN$18-CM$19+1)*$B$2*$BF$21),IF(CN$18&gt;=CM$19,$BF$21*$B$2))),0)</f>
        <v>0</v>
      </c>
      <c r="CO78" s="294" t="b">
        <f>IF('Hoja De Calculo'!CP$13&gt;='Hoja De Calculo'!CO$13,IF(CO$18=100,($BF$21*CO$18*$B$2)-SUM($I78:CN78),IF(CO$18&gt;CN$19,((CO$18-CN$19+1)*$B$2*$BF$21),IF(CO$18&gt;=CN$19,$BF$21*$B$2))),0)</f>
        <v>0</v>
      </c>
      <c r="CP78" s="294" t="b">
        <f>IF('Hoja De Calculo'!CQ$13&gt;='Hoja De Calculo'!CP$13,IF(CP$18=100,($BF$21*CP$18*$B$2)-SUM($I78:CO78),IF(CP$18&gt;CO$19,((CP$18-CO$19+1)*$B$2*$BF$21),IF(CP$18&gt;=CO$19,$BF$21*$B$2))),0)</f>
        <v>0</v>
      </c>
      <c r="CQ78" s="294" t="b">
        <f>IF('Hoja De Calculo'!CR$13&gt;='Hoja De Calculo'!CQ$13,IF(CQ$18=100,($BF$21*CQ$18*$B$2)-SUM($I78:CP78),IF(CQ$18&gt;CP$19,((CQ$18-CP$19+1)*$B$2*$BF$21),IF(CQ$18&gt;=CP$19,$BF$21*$B$2))),0)</f>
        <v>0</v>
      </c>
      <c r="CR78" s="294" t="b">
        <f>IF('Hoja De Calculo'!CS$13&gt;='Hoja De Calculo'!CR$13,IF(CR$18=100,($BF$21*CR$18*$B$2)-SUM($I78:CQ78),IF(CR$18&gt;CQ$19,((CR$18-CQ$19+1)*$B$2*$BF$21),IF(CR$18&gt;=CQ$19,$BF$21*$B$2))),0)</f>
        <v>0</v>
      </c>
      <c r="CS78" s="294" t="b">
        <f>IF('Hoja De Calculo'!CT$13&gt;='Hoja De Calculo'!CS$13,IF(CS$18=100,($BF$21*CS$18*$B$2)-SUM($I78:CR78),IF(CS$18&gt;CR$19,((CS$18-CR$19+1)*$B$2*$BF$21),IF(CS$18&gt;=CR$19,$BF$21*$B$2))),0)</f>
        <v>0</v>
      </c>
      <c r="CT78" s="294" t="b">
        <f>IF('Hoja De Calculo'!CU$13&gt;='Hoja De Calculo'!CT$13,IF(CT$18=100,($BF$21*CT$18*$B$2)-SUM($I78:CS78),IF(CT$18&gt;CS$19,((CT$18-CS$19+1)*$B$2*$BF$21),IF(CT$18&gt;=CS$19,$BF$21*$B$2))),0)</f>
        <v>0</v>
      </c>
      <c r="CU78" s="294" t="b">
        <f>IF('Hoja De Calculo'!CV$13&gt;='Hoja De Calculo'!CU$13,IF(CU$18=100,($BF$21*CU$18*$B$2)-SUM($I78:CT78),IF(CU$18&gt;CT$19,((CU$18-CT$19+1)*$B$2*$BF$21),IF(CU$18&gt;=CT$19,$BF$21*$B$2))),0)</f>
        <v>0</v>
      </c>
      <c r="CV78" s="294" t="b">
        <f>IF('Hoja De Calculo'!CW$13&gt;='Hoja De Calculo'!CV$13,IF(CV$18=100,($BF$21*CV$18*$B$2)-SUM($I78:CU78),IF(CV$18&gt;CU$19,((CV$18-CU$19+1)*$B$2*$BF$21),IF(CV$18&gt;=CU$19,$BF$21*$B$2))),0)</f>
        <v>0</v>
      </c>
      <c r="CW78" s="294" t="b">
        <f>IF('Hoja De Calculo'!CX$13&gt;='Hoja De Calculo'!CW$13,IF(CW$18=100,($BF$21*CW$18*$B$2)-SUM($I78:CV78),IF(CW$18&gt;CV$19,((CW$18-CV$19+1)*$B$2*$BF$21),IF(CW$18&gt;=CV$19,$BF$21*$B$2))),0)</f>
        <v>0</v>
      </c>
    </row>
    <row r="79" spans="1:101" x14ac:dyDescent="0.3">
      <c r="A79" t="s">
        <v>216</v>
      </c>
      <c r="B79" s="259"/>
      <c r="C79" s="259"/>
      <c r="D79" s="259"/>
      <c r="E79" s="259"/>
      <c r="F79" s="259"/>
      <c r="G79" s="259"/>
      <c r="H79" s="259"/>
      <c r="I79" s="259"/>
      <c r="J79" s="259"/>
      <c r="K79" s="259"/>
      <c r="L79" s="259"/>
      <c r="M79" s="259"/>
      <c r="N79" s="259"/>
      <c r="O79" s="259"/>
      <c r="P79" s="259"/>
      <c r="Q79" s="259"/>
      <c r="R79" s="259"/>
      <c r="S79" s="259"/>
      <c r="T79" s="259"/>
      <c r="U79" s="259"/>
      <c r="V79" s="259"/>
      <c r="W79" s="259"/>
      <c r="X79" s="259"/>
      <c r="Y79" s="259"/>
      <c r="Z79" s="259"/>
      <c r="AA79" s="259"/>
      <c r="AB79" s="259"/>
      <c r="AC79" s="259"/>
      <c r="AD79" s="259"/>
      <c r="AE79" s="259"/>
      <c r="AF79" s="259"/>
      <c r="AG79" s="259"/>
      <c r="AH79" s="259"/>
      <c r="AI79" s="259"/>
      <c r="AJ79" s="259"/>
      <c r="AK79" s="259"/>
      <c r="AL79" s="259"/>
      <c r="AM79" s="259"/>
      <c r="AN79" s="259"/>
      <c r="AO79" s="259"/>
      <c r="AP79" s="259"/>
      <c r="AQ79" s="259"/>
      <c r="AR79" s="259"/>
      <c r="AS79" s="259"/>
      <c r="AT79" s="259"/>
      <c r="AU79" s="259"/>
      <c r="AV79" s="259"/>
      <c r="AW79" s="259"/>
      <c r="AX79" s="259"/>
      <c r="AY79" s="259"/>
      <c r="AZ79" s="259"/>
      <c r="BA79" s="259"/>
      <c r="BB79" s="259"/>
      <c r="BC79" s="259"/>
      <c r="BD79" s="259"/>
      <c r="BE79" s="259"/>
      <c r="BF79" s="259"/>
      <c r="BG79" s="281">
        <f>(BG$21*$B$2*(BG$19+(IF(BG$19=100,0,1))))</f>
        <v>0</v>
      </c>
      <c r="BH79" s="294" t="b">
        <f>IF('Hoja De Calculo'!BI$13&gt;='Hoja De Calculo'!BH$13,IF(BH$18=100,($BG$21*BH$18*$B$2)-SUM($I79:BG79),IF(BH$18&gt;BG$19,((BH$18-BG$19+1)*$B$2*$BG$21),IF(BH$18&gt;=BG$19,$BG$21*$B$2))),0)</f>
        <v>0</v>
      </c>
      <c r="BI79" s="294" t="b">
        <f>IF('Hoja De Calculo'!BJ$13&gt;='Hoja De Calculo'!BI$13,IF(BI$18=100,($BG$21*BI$18*$B$2)-SUM($I79:BH79),IF(BI$18&gt;BH$19,((BI$18-BH$19+1)*$B$2*$BG$21),IF(BI$18&gt;=BH$19,$BG$21*$B$2))),0)</f>
        <v>0</v>
      </c>
      <c r="BJ79" s="294" t="b">
        <f>IF('Hoja De Calculo'!BK$13&gt;='Hoja De Calculo'!BJ$13,IF(BJ$18=100,($BG$21*BJ$18*$B$2)-SUM($I79:BI79),IF(BJ$18&gt;BI$19,((BJ$18-BI$19+1)*$B$2*$BG$21),IF(BJ$18&gt;=BI$19,$BG$21*$B$2))),0)</f>
        <v>0</v>
      </c>
      <c r="BK79" s="294" t="b">
        <f>IF('Hoja De Calculo'!BL$13&gt;='Hoja De Calculo'!BK$13,IF(BK$18=100,($BG$21*BK$18*$B$2)-SUM($I79:BJ79),IF(BK$18&gt;BJ$19,((BK$18-BJ$19+1)*$B$2*$BG$21),IF(BK$18&gt;=BJ$19,$BG$21*$B$2))),0)</f>
        <v>0</v>
      </c>
      <c r="BL79" s="294" t="b">
        <f>IF('Hoja De Calculo'!BM$13&gt;='Hoja De Calculo'!BL$13,IF(BL$18=100,($BG$21*BL$18*$B$2)-SUM($I79:BK79),IF(BL$18&gt;BK$19,((BL$18-BK$19+1)*$B$2*$BG$21),IF(BL$18&gt;=BK$19,$BG$21*$B$2))),0)</f>
        <v>0</v>
      </c>
      <c r="BM79" s="294" t="b">
        <f>IF('Hoja De Calculo'!BN$13&gt;='Hoja De Calculo'!BM$13,IF(BM$18=100,($BG$21*BM$18*$B$2)-SUM($I79:BL79),IF(BM$18&gt;BL$19,((BM$18-BL$19+1)*$B$2*$BG$21),IF(BM$18&gt;=BL$19,$BG$21*$B$2))),0)</f>
        <v>0</v>
      </c>
      <c r="BN79" s="294" t="b">
        <f>IF('Hoja De Calculo'!BO$13&gt;='Hoja De Calculo'!BN$13,IF(BN$18=100,($BG$21*BN$18*$B$2)-SUM($I79:BM79),IF(BN$18&gt;BM$19,((BN$18-BM$19+1)*$B$2*$BG$21),IF(BN$18&gt;=BM$19,$BG$21*$B$2))),0)</f>
        <v>0</v>
      </c>
      <c r="BO79" s="294" t="b">
        <f>IF('Hoja De Calculo'!BP$13&gt;='Hoja De Calculo'!BO$13,IF(BO$18=100,($BG$21*BO$18*$B$2)-SUM($I79:BN79),IF(BO$18&gt;BN$19,((BO$18-BN$19+1)*$B$2*$BG$21),IF(BO$18&gt;=BN$19,$BG$21*$B$2))),0)</f>
        <v>0</v>
      </c>
      <c r="BP79" s="294" t="b">
        <f>IF('Hoja De Calculo'!BQ$13&gt;='Hoja De Calculo'!BP$13,IF(BP$18=100,($BG$21*BP$18*$B$2)-SUM($I79:BO79),IF(BP$18&gt;BO$19,((BP$18-BO$19+1)*$B$2*$BG$21),IF(BP$18&gt;=BO$19,$BG$21*$B$2))),0)</f>
        <v>0</v>
      </c>
      <c r="BQ79" s="294" t="b">
        <f>IF('Hoja De Calculo'!BR$13&gt;='Hoja De Calculo'!BQ$13,IF(BQ$18=100,($BG$21*BQ$18*$B$2)-SUM($I79:BP79),IF(BQ$18&gt;BP$19,((BQ$18-BP$19+1)*$B$2*$BG$21),IF(BQ$18&gt;=BP$19,$BG$21*$B$2))),0)</f>
        <v>0</v>
      </c>
      <c r="BR79" s="294" t="b">
        <f>IF('Hoja De Calculo'!BS$13&gt;='Hoja De Calculo'!BR$13,IF(BR$18=100,($BG$21*BR$18*$B$2)-SUM($I79:BQ79),IF(BR$18&gt;BQ$19,((BR$18-BQ$19+1)*$B$2*$BG$21),IF(BR$18&gt;=BQ$19,$BG$21*$B$2))),0)</f>
        <v>0</v>
      </c>
      <c r="BS79" s="294" t="b">
        <f>IF('Hoja De Calculo'!BT$13&gt;='Hoja De Calculo'!BS$13,IF(BS$18=100,($BG$21*BS$18*$B$2)-SUM($I79:BR79),IF(BS$18&gt;BR$19,((BS$18-BR$19+1)*$B$2*$BG$21),IF(BS$18&gt;=BR$19,$BG$21*$B$2))),0)</f>
        <v>0</v>
      </c>
      <c r="BT79" s="294" t="b">
        <f>IF('Hoja De Calculo'!BU$13&gt;='Hoja De Calculo'!BT$13,IF(BT$18=100,($BG$21*BT$18*$B$2)-SUM($I79:BS79),IF(BT$18&gt;BS$19,((BT$18-BS$19+1)*$B$2*$BG$21),IF(BT$18&gt;=BS$19,$BG$21*$B$2))),0)</f>
        <v>0</v>
      </c>
      <c r="BU79" s="294" t="b">
        <f>IF('Hoja De Calculo'!BV$13&gt;='Hoja De Calculo'!BU$13,IF(BU$18=100,($BG$21*BU$18*$B$2)-SUM($I79:BT79),IF(BU$18&gt;BT$19,((BU$18-BT$19+1)*$B$2*$BG$21),IF(BU$18&gt;=BT$19,$BG$21*$B$2))),0)</f>
        <v>0</v>
      </c>
      <c r="BV79" s="294" t="b">
        <f>IF('Hoja De Calculo'!BW$13&gt;='Hoja De Calculo'!BV$13,IF(BV$18=100,($BG$21*BV$18*$B$2)-SUM($I79:BU79),IF(BV$18&gt;BU$19,((BV$18-BU$19+1)*$B$2*$BG$21),IF(BV$18&gt;=BU$19,$BG$21*$B$2))),0)</f>
        <v>0</v>
      </c>
      <c r="BW79" s="294" t="b">
        <f>IF('Hoja De Calculo'!BX$13&gt;='Hoja De Calculo'!BW$13,IF(BW$18=100,($BG$21*BW$18*$B$2)-SUM($I79:BV79),IF(BW$18&gt;BV$19,((BW$18-BV$19+1)*$B$2*$BG$21),IF(BW$18&gt;=BV$19,$BG$21*$B$2))),0)</f>
        <v>0</v>
      </c>
      <c r="BX79" s="294" t="b">
        <f>IF('Hoja De Calculo'!BY$13&gt;='Hoja De Calculo'!BX$13,IF(BX$18=100,($BG$21*BX$18*$B$2)-SUM($I79:BW79),IF(BX$18&gt;BW$19,((BX$18-BW$19+1)*$B$2*$BG$21),IF(BX$18&gt;=BW$19,$BG$21*$B$2))),0)</f>
        <v>0</v>
      </c>
      <c r="BY79" s="294" t="b">
        <f>IF('Hoja De Calculo'!BZ$13&gt;='Hoja De Calculo'!BY$13,IF(BY$18=100,($BG$21*BY$18*$B$2)-SUM($I79:BX79),IF(BY$18&gt;BX$19,((BY$18-BX$19+1)*$B$2*$BG$21),IF(BY$18&gt;=BX$19,$BG$21*$B$2))),0)</f>
        <v>0</v>
      </c>
      <c r="BZ79" s="294" t="b">
        <f>IF('Hoja De Calculo'!CA$13&gt;='Hoja De Calculo'!BZ$13,IF(BZ$18=100,($BG$21*BZ$18*$B$2)-SUM($I79:BY79),IF(BZ$18&gt;BY$19,((BZ$18-BY$19+1)*$B$2*$BG$21),IF(BZ$18&gt;=BY$19,$BG$21*$B$2))),0)</f>
        <v>0</v>
      </c>
      <c r="CA79" s="294" t="b">
        <f>IF('Hoja De Calculo'!CB$13&gt;='Hoja De Calculo'!CA$13,IF(CA$18=100,($BG$21*CA$18*$B$2)-SUM($I79:BZ79),IF(CA$18&gt;BZ$19,((CA$18-BZ$19+1)*$B$2*$BG$21),IF(CA$18&gt;=BZ$19,$BG$21*$B$2))),0)</f>
        <v>0</v>
      </c>
      <c r="CB79" s="294" t="b">
        <f>IF('Hoja De Calculo'!CC$13&gt;='Hoja De Calculo'!CB$13,IF(CB$18=100,($BG$21*CB$18*$B$2)-SUM($I79:CA79),IF(CB$18&gt;CA$19,((CB$18-CA$19+1)*$B$2*$BG$21),IF(CB$18&gt;=CA$19,$BG$21*$B$2))),0)</f>
        <v>0</v>
      </c>
      <c r="CC79" s="294" t="b">
        <f>IF('Hoja De Calculo'!CD$13&gt;='Hoja De Calculo'!CC$13,IF(CC$18=100,($BG$21*CC$18*$B$2)-SUM($I79:CB79),IF(CC$18&gt;CB$19,((CC$18-CB$19+1)*$B$2*$BG$21),IF(CC$18&gt;=CB$19,$BG$21*$B$2))),0)</f>
        <v>0</v>
      </c>
      <c r="CD79" s="294" t="b">
        <f>IF('Hoja De Calculo'!CE$13&gt;='Hoja De Calculo'!CD$13,IF(CD$18=100,($BG$21*CD$18*$B$2)-SUM($I79:CC79),IF(CD$18&gt;CC$19,((CD$18-CC$19+1)*$B$2*$BG$21),IF(CD$18&gt;=CC$19,$BG$21*$B$2))),0)</f>
        <v>0</v>
      </c>
      <c r="CE79" s="294" t="b">
        <f>IF('Hoja De Calculo'!CF$13&gt;='Hoja De Calculo'!CE$13,IF(CE$18=100,($BG$21*CE$18*$B$2)-SUM($I79:CD79),IF(CE$18&gt;CD$19,((CE$18-CD$19+1)*$B$2*$BG$21),IF(CE$18&gt;=CD$19,$BG$21*$B$2))),0)</f>
        <v>0</v>
      </c>
      <c r="CF79" s="294" t="b">
        <f>IF('Hoja De Calculo'!CG$13&gt;='Hoja De Calculo'!CF$13,IF(CF$18=100,($BG$21*CF$18*$B$2)-SUM($I79:CE79),IF(CF$18&gt;CE$19,((CF$18-CE$19+1)*$B$2*$BG$21),IF(CF$18&gt;=CE$19,$BG$21*$B$2))),0)</f>
        <v>0</v>
      </c>
      <c r="CG79" s="294" t="b">
        <f>IF('Hoja De Calculo'!CH$13&gt;='Hoja De Calculo'!CG$13,IF(CG$18=100,($BG$21*CG$18*$B$2)-SUM($I79:CF79),IF(CG$18&gt;CF$19,((CG$18-CF$19+1)*$B$2*$BG$21),IF(CG$18&gt;=CF$19,$BG$21*$B$2))),0)</f>
        <v>0</v>
      </c>
      <c r="CH79" s="294" t="b">
        <f>IF('Hoja De Calculo'!CI$13&gt;='Hoja De Calculo'!CH$13,IF(CH$18=100,($BG$21*CH$18*$B$2)-SUM($I79:CG79),IF(CH$18&gt;CG$19,((CH$18-CG$19+1)*$B$2*$BG$21),IF(CH$18&gt;=CG$19,$BG$21*$B$2))),0)</f>
        <v>0</v>
      </c>
      <c r="CI79" s="294" t="b">
        <f>IF('Hoja De Calculo'!CJ$13&gt;='Hoja De Calculo'!CI$13,IF(CI$18=100,($BG$21*CI$18*$B$2)-SUM($I79:CH79),IF(CI$18&gt;CH$19,((CI$18-CH$19+1)*$B$2*$BG$21),IF(CI$18&gt;=CH$19,$BG$21*$B$2))),0)</f>
        <v>0</v>
      </c>
      <c r="CJ79" s="294" t="b">
        <f>IF('Hoja De Calculo'!CK$13&gt;='Hoja De Calculo'!CJ$13,IF(CJ$18=100,($BG$21*CJ$18*$B$2)-SUM($I79:CI79),IF(CJ$18&gt;CI$19,((CJ$18-CI$19+1)*$B$2*$BG$21),IF(CJ$18&gt;=CI$19,$BG$21*$B$2))),0)</f>
        <v>0</v>
      </c>
      <c r="CK79" s="294" t="b">
        <f>IF('Hoja De Calculo'!CL$13&gt;='Hoja De Calculo'!CK$13,IF(CK$18=100,($BG$21*CK$18*$B$2)-SUM($I79:CJ79),IF(CK$18&gt;CJ$19,((CK$18-CJ$19+1)*$B$2*$BG$21),IF(CK$18&gt;=CJ$19,$BG$21*$B$2))),0)</f>
        <v>0</v>
      </c>
      <c r="CL79" s="294" t="b">
        <f>IF('Hoja De Calculo'!CM$13&gt;='Hoja De Calculo'!CL$13,IF(CL$18=100,($BG$21*CL$18*$B$2)-SUM($I79:CK79),IF(CL$18&gt;CK$19,((CL$18-CK$19+1)*$B$2*$BG$21),IF(CL$18&gt;=CK$19,$BG$21*$B$2))),0)</f>
        <v>0</v>
      </c>
      <c r="CM79" s="294" t="b">
        <f>IF('Hoja De Calculo'!CN$13&gt;='Hoja De Calculo'!CM$13,IF(CM$18=100,($BG$21*CM$18*$B$2)-SUM($I79:CL79),IF(CM$18&gt;CL$19,((CM$18-CL$19+1)*$B$2*$BG$21),IF(CM$18&gt;=CL$19,$BG$21*$B$2))),0)</f>
        <v>0</v>
      </c>
      <c r="CN79" s="294" t="b">
        <f>IF('Hoja De Calculo'!CO$13&gt;='Hoja De Calculo'!CN$13,IF(CN$18=100,($BG$21*CN$18*$B$2)-SUM($I79:CM79),IF(CN$18&gt;CM$19,((CN$18-CM$19+1)*$B$2*$BG$21),IF(CN$18&gt;=CM$19,$BG$21*$B$2))),0)</f>
        <v>0</v>
      </c>
      <c r="CO79" s="294" t="b">
        <f>IF('Hoja De Calculo'!CP$13&gt;='Hoja De Calculo'!CO$13,IF(CO$18=100,($BG$21*CO$18*$B$2)-SUM($I79:CN79),IF(CO$18&gt;CN$19,((CO$18-CN$19+1)*$B$2*$BG$21),IF(CO$18&gt;=CN$19,$BG$21*$B$2))),0)</f>
        <v>0</v>
      </c>
      <c r="CP79" s="294" t="b">
        <f>IF('Hoja De Calculo'!CQ$13&gt;='Hoja De Calculo'!CP$13,IF(CP$18=100,($BG$21*CP$18*$B$2)-SUM($I79:CO79),IF(CP$18&gt;CO$19,((CP$18-CO$19+1)*$B$2*$BG$21),IF(CP$18&gt;=CO$19,$BG$21*$B$2))),0)</f>
        <v>0</v>
      </c>
      <c r="CQ79" s="294" t="b">
        <f>IF('Hoja De Calculo'!CR$13&gt;='Hoja De Calculo'!CQ$13,IF(CQ$18=100,($BG$21*CQ$18*$B$2)-SUM($I79:CP79),IF(CQ$18&gt;CP$19,((CQ$18-CP$19+1)*$B$2*$BG$21),IF(CQ$18&gt;=CP$19,$BG$21*$B$2))),0)</f>
        <v>0</v>
      </c>
      <c r="CR79" s="294" t="b">
        <f>IF('Hoja De Calculo'!CS$13&gt;='Hoja De Calculo'!CR$13,IF(CR$18=100,($BG$21*CR$18*$B$2)-SUM($I79:CQ79),IF(CR$18&gt;CQ$19,((CR$18-CQ$19+1)*$B$2*$BG$21),IF(CR$18&gt;=CQ$19,$BG$21*$B$2))),0)</f>
        <v>0</v>
      </c>
      <c r="CS79" s="294" t="b">
        <f>IF('Hoja De Calculo'!CT$13&gt;='Hoja De Calculo'!CS$13,IF(CS$18=100,($BG$21*CS$18*$B$2)-SUM($I79:CR79),IF(CS$18&gt;CR$19,((CS$18-CR$19+1)*$B$2*$BG$21),IF(CS$18&gt;=CR$19,$BG$21*$B$2))),0)</f>
        <v>0</v>
      </c>
      <c r="CT79" s="294" t="b">
        <f>IF('Hoja De Calculo'!CU$13&gt;='Hoja De Calculo'!CT$13,IF(CT$18=100,($BG$21*CT$18*$B$2)-SUM($I79:CS79),IF(CT$18&gt;CS$19,((CT$18-CS$19+1)*$B$2*$BG$21),IF(CT$18&gt;=CS$19,$BG$21*$B$2))),0)</f>
        <v>0</v>
      </c>
      <c r="CU79" s="294" t="b">
        <f>IF('Hoja De Calculo'!CV$13&gt;='Hoja De Calculo'!CU$13,IF(CU$18=100,($BG$21*CU$18*$B$2)-SUM($I79:CT79),IF(CU$18&gt;CT$19,((CU$18-CT$19+1)*$B$2*$BG$21),IF(CU$18&gt;=CT$19,$BG$21*$B$2))),0)</f>
        <v>0</v>
      </c>
      <c r="CV79" s="294" t="b">
        <f>IF('Hoja De Calculo'!CW$13&gt;='Hoja De Calculo'!CV$13,IF(CV$18=100,($BG$21*CV$18*$B$2)-SUM($I79:CU79),IF(CV$18&gt;CU$19,((CV$18-CU$19+1)*$B$2*$BG$21),IF(CV$18&gt;=CU$19,$BG$21*$B$2))),0)</f>
        <v>0</v>
      </c>
      <c r="CW79" s="294" t="b">
        <f>IF('Hoja De Calculo'!CX$13&gt;='Hoja De Calculo'!CW$13,IF(CW$18=100,($BG$21*CW$18*$B$2)-SUM($I79:CV79),IF(CW$18&gt;CV$19,((CW$18-CV$19+1)*$B$2*$BG$21),IF(CW$18&gt;=CV$19,$BG$21*$B$2))),0)</f>
        <v>0</v>
      </c>
    </row>
    <row r="80" spans="1:101" x14ac:dyDescent="0.3">
      <c r="A80" t="s">
        <v>217</v>
      </c>
      <c r="B80" s="259"/>
      <c r="C80" s="259"/>
      <c r="D80" s="259"/>
      <c r="E80" s="259"/>
      <c r="F80" s="259"/>
      <c r="G80" s="259"/>
      <c r="H80" s="259"/>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c r="AF80" s="259"/>
      <c r="AG80" s="259"/>
      <c r="AH80" s="259"/>
      <c r="AI80" s="259"/>
      <c r="AJ80" s="259"/>
      <c r="AK80" s="259"/>
      <c r="AL80" s="259"/>
      <c r="AM80" s="259"/>
      <c r="AN80" s="259"/>
      <c r="AO80" s="259"/>
      <c r="AP80" s="259"/>
      <c r="AQ80" s="259"/>
      <c r="AR80" s="259"/>
      <c r="AS80" s="259"/>
      <c r="AT80" s="259"/>
      <c r="AU80" s="259"/>
      <c r="AV80" s="259"/>
      <c r="AW80" s="259"/>
      <c r="AX80" s="259"/>
      <c r="AY80" s="259"/>
      <c r="AZ80" s="259"/>
      <c r="BA80" s="259"/>
      <c r="BB80" s="259"/>
      <c r="BC80" s="259"/>
      <c r="BD80" s="259"/>
      <c r="BE80" s="259"/>
      <c r="BF80" s="259"/>
      <c r="BG80" s="259"/>
      <c r="BH80" s="281">
        <f>(BH$21*$B$2*(BH$19+(IF(BH$19=100,0,1))))</f>
        <v>0</v>
      </c>
      <c r="BI80" s="294" t="b">
        <f>IF('Hoja De Calculo'!BJ$13&gt;='Hoja De Calculo'!BI$13,IF(BI$18=100,($BH$21*BI$18*$B$2)-SUM($I80:BH80),IF(BI$18&gt;BH$19,((BI$18-BH$19+1)*$B$2*$BH$21),IF(BI$18&gt;=BH$19,$BH$21*$B$2))),0)</f>
        <v>0</v>
      </c>
      <c r="BJ80" s="294" t="b">
        <f>IF('Hoja De Calculo'!BK$13&gt;='Hoja De Calculo'!BJ$13,IF(BJ$18=100,($BH$21*BJ$18*$B$2)-SUM($I80:BI80),IF(BJ$18&gt;BI$19,((BJ$18-BI$19+1)*$B$2*$BH$21),IF(BJ$18&gt;=BI$19,$BH$21*$B$2))),0)</f>
        <v>0</v>
      </c>
      <c r="BK80" s="294" t="b">
        <f>IF('Hoja De Calculo'!BL$13&gt;='Hoja De Calculo'!BK$13,IF(BK$18=100,($BH$21*BK$18*$B$2)-SUM($I80:BJ80),IF(BK$18&gt;BJ$19,((BK$18-BJ$19+1)*$B$2*$BH$21),IF(BK$18&gt;=BJ$19,$BH$21*$B$2))),0)</f>
        <v>0</v>
      </c>
      <c r="BL80" s="294" t="b">
        <f>IF('Hoja De Calculo'!BM$13&gt;='Hoja De Calculo'!BL$13,IF(BL$18=100,($BH$21*BL$18*$B$2)-SUM($I80:BK80),IF(BL$18&gt;BK$19,((BL$18-BK$19+1)*$B$2*$BH$21),IF(BL$18&gt;=BK$19,$BH$21*$B$2))),0)</f>
        <v>0</v>
      </c>
      <c r="BM80" s="294" t="b">
        <f>IF('Hoja De Calculo'!BN$13&gt;='Hoja De Calculo'!BM$13,IF(BM$18=100,($BH$21*BM$18*$B$2)-SUM($I80:BL80),IF(BM$18&gt;BL$19,((BM$18-BL$19+1)*$B$2*$BH$21),IF(BM$18&gt;=BL$19,$BH$21*$B$2))),0)</f>
        <v>0</v>
      </c>
      <c r="BN80" s="294" t="b">
        <f>IF('Hoja De Calculo'!BO$13&gt;='Hoja De Calculo'!BN$13,IF(BN$18=100,($BH$21*BN$18*$B$2)-SUM($I80:BM80),IF(BN$18&gt;BM$19,((BN$18-BM$19+1)*$B$2*$BH$21),IF(BN$18&gt;=BM$19,$BH$21*$B$2))),0)</f>
        <v>0</v>
      </c>
      <c r="BO80" s="294" t="b">
        <f>IF('Hoja De Calculo'!BP$13&gt;='Hoja De Calculo'!BO$13,IF(BO$18=100,($BH$21*BO$18*$B$2)-SUM($I80:BN80),IF(BO$18&gt;BN$19,((BO$18-BN$19+1)*$B$2*$BH$21),IF(BO$18&gt;=BN$19,$BH$21*$B$2))),0)</f>
        <v>0</v>
      </c>
      <c r="BP80" s="294" t="b">
        <f>IF('Hoja De Calculo'!BQ$13&gt;='Hoja De Calculo'!BP$13,IF(BP$18=100,($BH$21*BP$18*$B$2)-SUM($I80:BO80),IF(BP$18&gt;BO$19,((BP$18-BO$19+1)*$B$2*$BH$21),IF(BP$18&gt;=BO$19,$BH$21*$B$2))),0)</f>
        <v>0</v>
      </c>
      <c r="BQ80" s="294" t="b">
        <f>IF('Hoja De Calculo'!BR$13&gt;='Hoja De Calculo'!BQ$13,IF(BQ$18=100,($BH$21*BQ$18*$B$2)-SUM($I80:BP80),IF(BQ$18&gt;BP$19,((BQ$18-BP$19+1)*$B$2*$BH$21),IF(BQ$18&gt;=BP$19,$BH$21*$B$2))),0)</f>
        <v>0</v>
      </c>
      <c r="BR80" s="294" t="b">
        <f>IF('Hoja De Calculo'!BS$13&gt;='Hoja De Calculo'!BR$13,IF(BR$18=100,($BH$21*BR$18*$B$2)-SUM($I80:BQ80),IF(BR$18&gt;BQ$19,((BR$18-BQ$19+1)*$B$2*$BH$21),IF(BR$18&gt;=BQ$19,$BH$21*$B$2))),0)</f>
        <v>0</v>
      </c>
      <c r="BS80" s="294" t="b">
        <f>IF('Hoja De Calculo'!BT$13&gt;='Hoja De Calculo'!BS$13,IF(BS$18=100,($BH$21*BS$18*$B$2)-SUM($I80:BR80),IF(BS$18&gt;BR$19,((BS$18-BR$19+1)*$B$2*$BH$21),IF(BS$18&gt;=BR$19,$BH$21*$B$2))),0)</f>
        <v>0</v>
      </c>
      <c r="BT80" s="294" t="b">
        <f>IF('Hoja De Calculo'!BU$13&gt;='Hoja De Calculo'!BT$13,IF(BT$18=100,($BH$21*BT$18*$B$2)-SUM($I80:BS80),IF(BT$18&gt;BS$19,((BT$18-BS$19+1)*$B$2*$BH$21),IF(BT$18&gt;=BS$19,$BH$21*$B$2))),0)</f>
        <v>0</v>
      </c>
      <c r="BU80" s="294" t="b">
        <f>IF('Hoja De Calculo'!BV$13&gt;='Hoja De Calculo'!BU$13,IF(BU$18=100,($BH$21*BU$18*$B$2)-SUM($I80:BT80),IF(BU$18&gt;BT$19,((BU$18-BT$19+1)*$B$2*$BH$21),IF(BU$18&gt;=BT$19,$BH$21*$B$2))),0)</f>
        <v>0</v>
      </c>
      <c r="BV80" s="294" t="b">
        <f>IF('Hoja De Calculo'!BW$13&gt;='Hoja De Calculo'!BV$13,IF(BV$18=100,($BH$21*BV$18*$B$2)-SUM($I80:BU80),IF(BV$18&gt;BU$19,((BV$18-BU$19+1)*$B$2*$BH$21),IF(BV$18&gt;=BU$19,$BH$21*$B$2))),0)</f>
        <v>0</v>
      </c>
      <c r="BW80" s="294" t="b">
        <f>IF('Hoja De Calculo'!BX$13&gt;='Hoja De Calculo'!BW$13,IF(BW$18=100,($BH$21*BW$18*$B$2)-SUM($I80:BV80),IF(BW$18&gt;BV$19,((BW$18-BV$19+1)*$B$2*$BH$21),IF(BW$18&gt;=BV$19,$BH$21*$B$2))),0)</f>
        <v>0</v>
      </c>
      <c r="BX80" s="294" t="b">
        <f>IF('Hoja De Calculo'!BY$13&gt;='Hoja De Calculo'!BX$13,IF(BX$18=100,($BH$21*BX$18*$B$2)-SUM($I80:BW80),IF(BX$18&gt;BW$19,((BX$18-BW$19+1)*$B$2*$BH$21),IF(BX$18&gt;=BW$19,$BH$21*$B$2))),0)</f>
        <v>0</v>
      </c>
      <c r="BY80" s="294" t="b">
        <f>IF('Hoja De Calculo'!BZ$13&gt;='Hoja De Calculo'!BY$13,IF(BY$18=100,($BH$21*BY$18*$B$2)-SUM($I80:BX80),IF(BY$18&gt;BX$19,((BY$18-BX$19+1)*$B$2*$BH$21),IF(BY$18&gt;=BX$19,$BH$21*$B$2))),0)</f>
        <v>0</v>
      </c>
      <c r="BZ80" s="294" t="b">
        <f>IF('Hoja De Calculo'!CA$13&gt;='Hoja De Calculo'!BZ$13,IF(BZ$18=100,($BH$21*BZ$18*$B$2)-SUM($I80:BY80),IF(BZ$18&gt;BY$19,((BZ$18-BY$19+1)*$B$2*$BH$21),IF(BZ$18&gt;=BY$19,$BH$21*$B$2))),0)</f>
        <v>0</v>
      </c>
      <c r="CA80" s="294" t="b">
        <f>IF('Hoja De Calculo'!CB$13&gt;='Hoja De Calculo'!CA$13,IF(CA$18=100,($BH$21*CA$18*$B$2)-SUM($I80:BZ80),IF(CA$18&gt;BZ$19,((CA$18-BZ$19+1)*$B$2*$BH$21),IF(CA$18&gt;=BZ$19,$BH$21*$B$2))),0)</f>
        <v>0</v>
      </c>
      <c r="CB80" s="294" t="b">
        <f>IF('Hoja De Calculo'!CC$13&gt;='Hoja De Calculo'!CB$13,IF(CB$18=100,($BH$21*CB$18*$B$2)-SUM($I80:CA80),IF(CB$18&gt;CA$19,((CB$18-CA$19+1)*$B$2*$BH$21),IF(CB$18&gt;=CA$19,$BH$21*$B$2))),0)</f>
        <v>0</v>
      </c>
      <c r="CC80" s="294" t="b">
        <f>IF('Hoja De Calculo'!CD$13&gt;='Hoja De Calculo'!CC$13,IF(CC$18=100,($BH$21*CC$18*$B$2)-SUM($I80:CB80),IF(CC$18&gt;CB$19,((CC$18-CB$19+1)*$B$2*$BH$21),IF(CC$18&gt;=CB$19,$BH$21*$B$2))),0)</f>
        <v>0</v>
      </c>
      <c r="CD80" s="294" t="b">
        <f>IF('Hoja De Calculo'!CE$13&gt;='Hoja De Calculo'!CD$13,IF(CD$18=100,($BH$21*CD$18*$B$2)-SUM($I80:CC80),IF(CD$18&gt;CC$19,((CD$18-CC$19+1)*$B$2*$BH$21),IF(CD$18&gt;=CC$19,$BH$21*$B$2))),0)</f>
        <v>0</v>
      </c>
      <c r="CE80" s="294" t="b">
        <f>IF('Hoja De Calculo'!CF$13&gt;='Hoja De Calculo'!CE$13,IF(CE$18=100,($BH$21*CE$18*$B$2)-SUM($I80:CD80),IF(CE$18&gt;CD$19,((CE$18-CD$19+1)*$B$2*$BH$21),IF(CE$18&gt;=CD$19,$BH$21*$B$2))),0)</f>
        <v>0</v>
      </c>
      <c r="CF80" s="294" t="b">
        <f>IF('Hoja De Calculo'!CG$13&gt;='Hoja De Calculo'!CF$13,IF(CF$18=100,($BH$21*CF$18*$B$2)-SUM($I80:CE80),IF(CF$18&gt;CE$19,((CF$18-CE$19+1)*$B$2*$BH$21),IF(CF$18&gt;=CE$19,$BH$21*$B$2))),0)</f>
        <v>0</v>
      </c>
      <c r="CG80" s="294" t="b">
        <f>IF('Hoja De Calculo'!CH$13&gt;='Hoja De Calculo'!CG$13,IF(CG$18=100,($BH$21*CG$18*$B$2)-SUM($I80:CF80),IF(CG$18&gt;CF$19,((CG$18-CF$19+1)*$B$2*$BH$21),IF(CG$18&gt;=CF$19,$BH$21*$B$2))),0)</f>
        <v>0</v>
      </c>
      <c r="CH80" s="294" t="b">
        <f>IF('Hoja De Calculo'!CI$13&gt;='Hoja De Calculo'!CH$13,IF(CH$18=100,($BH$21*CH$18*$B$2)-SUM($I80:CG80),IF(CH$18&gt;CG$19,((CH$18-CG$19+1)*$B$2*$BH$21),IF(CH$18&gt;=CG$19,$BH$21*$B$2))),0)</f>
        <v>0</v>
      </c>
      <c r="CI80" s="294" t="b">
        <f>IF('Hoja De Calculo'!CJ$13&gt;='Hoja De Calculo'!CI$13,IF(CI$18=100,($BH$21*CI$18*$B$2)-SUM($I80:CH80),IF(CI$18&gt;CH$19,((CI$18-CH$19+1)*$B$2*$BH$21),IF(CI$18&gt;=CH$19,$BH$21*$B$2))),0)</f>
        <v>0</v>
      </c>
      <c r="CJ80" s="294" t="b">
        <f>IF('Hoja De Calculo'!CK$13&gt;='Hoja De Calculo'!CJ$13,IF(CJ$18=100,($BH$21*CJ$18*$B$2)-SUM($I80:CI80),IF(CJ$18&gt;CI$19,((CJ$18-CI$19+1)*$B$2*$BH$21),IF(CJ$18&gt;=CI$19,$BH$21*$B$2))),0)</f>
        <v>0</v>
      </c>
      <c r="CK80" s="294" t="b">
        <f>IF('Hoja De Calculo'!CL$13&gt;='Hoja De Calculo'!CK$13,IF(CK$18=100,($BH$21*CK$18*$B$2)-SUM($I80:CJ80),IF(CK$18&gt;CJ$19,((CK$18-CJ$19+1)*$B$2*$BH$21),IF(CK$18&gt;=CJ$19,$BH$21*$B$2))),0)</f>
        <v>0</v>
      </c>
      <c r="CL80" s="294" t="b">
        <f>IF('Hoja De Calculo'!CM$13&gt;='Hoja De Calculo'!CL$13,IF(CL$18=100,($BH$21*CL$18*$B$2)-SUM($I80:CK80),IF(CL$18&gt;CK$19,((CL$18-CK$19+1)*$B$2*$BH$21),IF(CL$18&gt;=CK$19,$BH$21*$B$2))),0)</f>
        <v>0</v>
      </c>
      <c r="CM80" s="294" t="b">
        <f>IF('Hoja De Calculo'!CN$13&gt;='Hoja De Calculo'!CM$13,IF(CM$18=100,($BH$21*CM$18*$B$2)-SUM($I80:CL80),IF(CM$18&gt;CL$19,((CM$18-CL$19+1)*$B$2*$BH$21),IF(CM$18&gt;=CL$19,$BH$21*$B$2))),0)</f>
        <v>0</v>
      </c>
      <c r="CN80" s="294" t="b">
        <f>IF('Hoja De Calculo'!CO$13&gt;='Hoja De Calculo'!CN$13,IF(CN$18=100,($BH$21*CN$18*$B$2)-SUM($I80:CM80),IF(CN$18&gt;CM$19,((CN$18-CM$19+1)*$B$2*$BH$21),IF(CN$18&gt;=CM$19,$BH$21*$B$2))),0)</f>
        <v>0</v>
      </c>
      <c r="CO80" s="294" t="b">
        <f>IF('Hoja De Calculo'!CP$13&gt;='Hoja De Calculo'!CO$13,IF(CO$18=100,($BH$21*CO$18*$B$2)-SUM($I80:CN80),IF(CO$18&gt;CN$19,((CO$18-CN$19+1)*$B$2*$BH$21),IF(CO$18&gt;=CN$19,$BH$21*$B$2))),0)</f>
        <v>0</v>
      </c>
      <c r="CP80" s="294" t="b">
        <f>IF('Hoja De Calculo'!CQ$13&gt;='Hoja De Calculo'!CP$13,IF(CP$18=100,($BH$21*CP$18*$B$2)-SUM($I80:CO80),IF(CP$18&gt;CO$19,((CP$18-CO$19+1)*$B$2*$BH$21),IF(CP$18&gt;=CO$19,$BH$21*$B$2))),0)</f>
        <v>0</v>
      </c>
      <c r="CQ80" s="294" t="b">
        <f>IF('Hoja De Calculo'!CR$13&gt;='Hoja De Calculo'!CQ$13,IF(CQ$18=100,($BH$21*CQ$18*$B$2)-SUM($I80:CP80),IF(CQ$18&gt;CP$19,((CQ$18-CP$19+1)*$B$2*$BH$21),IF(CQ$18&gt;=CP$19,$BH$21*$B$2))),0)</f>
        <v>0</v>
      </c>
      <c r="CR80" s="294" t="b">
        <f>IF('Hoja De Calculo'!CS$13&gt;='Hoja De Calculo'!CR$13,IF(CR$18=100,($BH$21*CR$18*$B$2)-SUM($I80:CQ80),IF(CR$18&gt;CQ$19,((CR$18-CQ$19+1)*$B$2*$BH$21),IF(CR$18&gt;=CQ$19,$BH$21*$B$2))),0)</f>
        <v>0</v>
      </c>
      <c r="CS80" s="294" t="b">
        <f>IF('Hoja De Calculo'!CT$13&gt;='Hoja De Calculo'!CS$13,IF(CS$18=100,($BH$21*CS$18*$B$2)-SUM($I80:CR80),IF(CS$18&gt;CR$19,((CS$18-CR$19+1)*$B$2*$BH$21),IF(CS$18&gt;=CR$19,$BH$21*$B$2))),0)</f>
        <v>0</v>
      </c>
      <c r="CT80" s="294" t="b">
        <f>IF('Hoja De Calculo'!CU$13&gt;='Hoja De Calculo'!CT$13,IF(CT$18=100,($BH$21*CT$18*$B$2)-SUM($I80:CS80),IF(CT$18&gt;CS$19,((CT$18-CS$19+1)*$B$2*$BH$21),IF(CT$18&gt;=CS$19,$BH$21*$B$2))),0)</f>
        <v>0</v>
      </c>
      <c r="CU80" s="294" t="b">
        <f>IF('Hoja De Calculo'!CV$13&gt;='Hoja De Calculo'!CU$13,IF(CU$18=100,($BH$21*CU$18*$B$2)-SUM($I80:CT80),IF(CU$18&gt;CT$19,((CU$18-CT$19+1)*$B$2*$BH$21),IF(CU$18&gt;=CT$19,$BH$21*$B$2))),0)</f>
        <v>0</v>
      </c>
      <c r="CV80" s="294" t="b">
        <f>IF('Hoja De Calculo'!CW$13&gt;='Hoja De Calculo'!CV$13,IF(CV$18=100,($BH$21*CV$18*$B$2)-SUM($I80:CU80),IF(CV$18&gt;CU$19,((CV$18-CU$19+1)*$B$2*$BH$21),IF(CV$18&gt;=CU$19,$BH$21*$B$2))),0)</f>
        <v>0</v>
      </c>
      <c r="CW80" s="294" t="b">
        <f>IF('Hoja De Calculo'!CX$13&gt;='Hoja De Calculo'!CW$13,IF(CW$18=100,($BH$21*CW$18*$B$2)-SUM($I80:CV80),IF(CW$18&gt;CV$19,((CW$18-CV$19+1)*$B$2*$BH$21),IF(CW$18&gt;=CV$19,$BH$21*$B$2))),0)</f>
        <v>0</v>
      </c>
    </row>
    <row r="81" spans="1:101" x14ac:dyDescent="0.3">
      <c r="A81" t="s">
        <v>218</v>
      </c>
      <c r="B81" s="259"/>
      <c r="C81" s="259"/>
      <c r="D81" s="259"/>
      <c r="E81" s="259"/>
      <c r="F81" s="259"/>
      <c r="G81" s="259"/>
      <c r="H81" s="259"/>
      <c r="I81" s="259"/>
      <c r="J81" s="259"/>
      <c r="K81" s="259"/>
      <c r="L81" s="259"/>
      <c r="M81" s="259"/>
      <c r="N81" s="259"/>
      <c r="O81" s="259"/>
      <c r="P81" s="259"/>
      <c r="Q81" s="259"/>
      <c r="R81" s="259"/>
      <c r="S81" s="259"/>
      <c r="T81" s="259"/>
      <c r="U81" s="259"/>
      <c r="V81" s="259"/>
      <c r="W81" s="259"/>
      <c r="X81" s="259"/>
      <c r="Y81" s="259"/>
      <c r="Z81" s="259"/>
      <c r="AA81" s="259"/>
      <c r="AB81" s="259"/>
      <c r="AC81" s="259"/>
      <c r="AD81" s="259"/>
      <c r="AE81" s="259"/>
      <c r="AF81" s="259"/>
      <c r="AG81" s="259"/>
      <c r="AH81" s="259"/>
      <c r="AI81" s="259"/>
      <c r="AJ81" s="259"/>
      <c r="AK81" s="259"/>
      <c r="AL81" s="259"/>
      <c r="AM81" s="259"/>
      <c r="AN81" s="259"/>
      <c r="AO81" s="259"/>
      <c r="AP81" s="259"/>
      <c r="AQ81" s="259"/>
      <c r="AR81" s="259"/>
      <c r="AS81" s="259"/>
      <c r="AT81" s="259"/>
      <c r="AU81" s="259"/>
      <c r="AV81" s="259"/>
      <c r="AW81" s="259"/>
      <c r="AX81" s="259"/>
      <c r="AY81" s="259"/>
      <c r="AZ81" s="259"/>
      <c r="BA81" s="259"/>
      <c r="BB81" s="259"/>
      <c r="BC81" s="259"/>
      <c r="BD81" s="259"/>
      <c r="BE81" s="259"/>
      <c r="BF81" s="259"/>
      <c r="BG81" s="259"/>
      <c r="BH81" s="259"/>
      <c r="BI81" s="281">
        <f>(BI$21*$B$2*(BI$19+(IF(BI$19=100,0,1))))</f>
        <v>0</v>
      </c>
      <c r="BJ81" s="294" t="b">
        <f>IF('Hoja De Calculo'!BK$13&gt;='Hoja De Calculo'!BJ$13,IF(BJ$18=100,($BI$21*BJ$18*$B$2)-SUM($I81:BI81),IF(BJ$18&gt;BI$19,((BJ$18-BI$19+1)*$B$2*$BI$21),IF(BJ$18&gt;=BI$19,$BI$21*$B$2))),0)</f>
        <v>0</v>
      </c>
      <c r="BK81" s="294" t="b">
        <f>IF('Hoja De Calculo'!BL$13&gt;='Hoja De Calculo'!BK$13,IF(BK$18=100,($BI$21*BK$18*$B$2)-SUM($I81:BJ81),IF(BK$18&gt;BJ$19,((BK$18-BJ$19+1)*$B$2*$BI$21),IF(BK$18&gt;=BJ$19,$BI$21*$B$2))),0)</f>
        <v>0</v>
      </c>
      <c r="BL81" s="294" t="b">
        <f>IF('Hoja De Calculo'!BM$13&gt;='Hoja De Calculo'!BL$13,IF(BL$18=100,($BI$21*BL$18*$B$2)-SUM($I81:BK81),IF(BL$18&gt;BK$19,((BL$18-BK$19+1)*$B$2*$BI$21),IF(BL$18&gt;=BK$19,$BI$21*$B$2))),0)</f>
        <v>0</v>
      </c>
      <c r="BM81" s="294" t="b">
        <f>IF('Hoja De Calculo'!BN$13&gt;='Hoja De Calculo'!BM$13,IF(BM$18=100,($BI$21*BM$18*$B$2)-SUM($I81:BL81),IF(BM$18&gt;BL$19,((BM$18-BL$19+1)*$B$2*$BI$21),IF(BM$18&gt;=BL$19,$BI$21*$B$2))),0)</f>
        <v>0</v>
      </c>
      <c r="BN81" s="294" t="b">
        <f>IF('Hoja De Calculo'!BO$13&gt;='Hoja De Calculo'!BN$13,IF(BN$18=100,($BI$21*BN$18*$B$2)-SUM($I81:BM81),IF(BN$18&gt;BM$19,((BN$18-BM$19+1)*$B$2*$BI$21),IF(BN$18&gt;=BM$19,$BI$21*$B$2))),0)</f>
        <v>0</v>
      </c>
      <c r="BO81" s="294" t="b">
        <f>IF('Hoja De Calculo'!BP$13&gt;='Hoja De Calculo'!BO$13,IF(BO$18=100,($BI$21*BO$18*$B$2)-SUM($I81:BN81),IF(BO$18&gt;BN$19,((BO$18-BN$19+1)*$B$2*$BI$21),IF(BO$18&gt;=BN$19,$BI$21*$B$2))),0)</f>
        <v>0</v>
      </c>
      <c r="BP81" s="294" t="b">
        <f>IF('Hoja De Calculo'!BQ$13&gt;='Hoja De Calculo'!BP$13,IF(BP$18=100,($BI$21*BP$18*$B$2)-SUM($I81:BO81),IF(BP$18&gt;BO$19,((BP$18-BO$19+1)*$B$2*$BI$21),IF(BP$18&gt;=BO$19,$BI$21*$B$2))),0)</f>
        <v>0</v>
      </c>
      <c r="BQ81" s="294" t="b">
        <f>IF('Hoja De Calculo'!BR$13&gt;='Hoja De Calculo'!BQ$13,IF(BQ$18=100,($BI$21*BQ$18*$B$2)-SUM($I81:BP81),IF(BQ$18&gt;BP$19,((BQ$18-BP$19+1)*$B$2*$BI$21),IF(BQ$18&gt;=BP$19,$BI$21*$B$2))),0)</f>
        <v>0</v>
      </c>
      <c r="BR81" s="294" t="b">
        <f>IF('Hoja De Calculo'!BS$13&gt;='Hoja De Calculo'!BR$13,IF(BR$18=100,($BI$21*BR$18*$B$2)-SUM($I81:BQ81),IF(BR$18&gt;BQ$19,((BR$18-BQ$19+1)*$B$2*$BI$21),IF(BR$18&gt;=BQ$19,$BI$21*$B$2))),0)</f>
        <v>0</v>
      </c>
      <c r="BS81" s="294" t="b">
        <f>IF('Hoja De Calculo'!BT$13&gt;='Hoja De Calculo'!BS$13,IF(BS$18=100,($BI$21*BS$18*$B$2)-SUM($I81:BR81),IF(BS$18&gt;BR$19,((BS$18-BR$19+1)*$B$2*$BI$21),IF(BS$18&gt;=BR$19,$BI$21*$B$2))),0)</f>
        <v>0</v>
      </c>
      <c r="BT81" s="294" t="b">
        <f>IF('Hoja De Calculo'!BU$13&gt;='Hoja De Calculo'!BT$13,IF(BT$18=100,($BI$21*BT$18*$B$2)-SUM($I81:BS81),IF(BT$18&gt;BS$19,((BT$18-BS$19+1)*$B$2*$BI$21),IF(BT$18&gt;=BS$19,$BI$21*$B$2))),0)</f>
        <v>0</v>
      </c>
      <c r="BU81" s="294" t="b">
        <f>IF('Hoja De Calculo'!BV$13&gt;='Hoja De Calculo'!BU$13,IF(BU$18=100,($BI$21*BU$18*$B$2)-SUM($I81:BT81),IF(BU$18&gt;BT$19,((BU$18-BT$19+1)*$B$2*$BI$21),IF(BU$18&gt;=BT$19,$BI$21*$B$2))),0)</f>
        <v>0</v>
      </c>
      <c r="BV81" s="294" t="b">
        <f>IF('Hoja De Calculo'!BW$13&gt;='Hoja De Calculo'!BV$13,IF(BV$18=100,($BI$21*BV$18*$B$2)-SUM($I81:BU81),IF(BV$18&gt;BU$19,((BV$18-BU$19+1)*$B$2*$BI$21),IF(BV$18&gt;=BU$19,$BI$21*$B$2))),0)</f>
        <v>0</v>
      </c>
      <c r="BW81" s="294" t="b">
        <f>IF('Hoja De Calculo'!BX$13&gt;='Hoja De Calculo'!BW$13,IF(BW$18=100,($BI$21*BW$18*$B$2)-SUM($I81:BV81),IF(BW$18&gt;BV$19,((BW$18-BV$19+1)*$B$2*$BI$21),IF(BW$18&gt;=BV$19,$BI$21*$B$2))),0)</f>
        <v>0</v>
      </c>
      <c r="BX81" s="294" t="b">
        <f>IF('Hoja De Calculo'!BY$13&gt;='Hoja De Calculo'!BX$13,IF(BX$18=100,($BI$21*BX$18*$B$2)-SUM($I81:BW81),IF(BX$18&gt;BW$19,((BX$18-BW$19+1)*$B$2*$BI$21),IF(BX$18&gt;=BW$19,$BI$21*$B$2))),0)</f>
        <v>0</v>
      </c>
      <c r="BY81" s="294" t="b">
        <f>IF('Hoja De Calculo'!BZ$13&gt;='Hoja De Calculo'!BY$13,IF(BY$18=100,($BI$21*BY$18*$B$2)-SUM($I81:BX81),IF(BY$18&gt;BX$19,((BY$18-BX$19+1)*$B$2*$BI$21),IF(BY$18&gt;=BX$19,$BI$21*$B$2))),0)</f>
        <v>0</v>
      </c>
      <c r="BZ81" s="294" t="b">
        <f>IF('Hoja De Calculo'!CA$13&gt;='Hoja De Calculo'!BZ$13,IF(BZ$18=100,($BI$21*BZ$18*$B$2)-SUM($I81:BY81),IF(BZ$18&gt;BY$19,((BZ$18-BY$19+1)*$B$2*$BI$21),IF(BZ$18&gt;=BY$19,$BI$21*$B$2))),0)</f>
        <v>0</v>
      </c>
      <c r="CA81" s="294" t="b">
        <f>IF('Hoja De Calculo'!CB$13&gt;='Hoja De Calculo'!CA$13,IF(CA$18=100,($BI$21*CA$18*$B$2)-SUM($I81:BZ81),IF(CA$18&gt;BZ$19,((CA$18-BZ$19+1)*$B$2*$BI$21),IF(CA$18&gt;=BZ$19,$BI$21*$B$2))),0)</f>
        <v>0</v>
      </c>
      <c r="CB81" s="294" t="b">
        <f>IF('Hoja De Calculo'!CC$13&gt;='Hoja De Calculo'!CB$13,IF(CB$18=100,($BI$21*CB$18*$B$2)-SUM($I81:CA81),IF(CB$18&gt;CA$19,((CB$18-CA$19+1)*$B$2*$BI$21),IF(CB$18&gt;=CA$19,$BI$21*$B$2))),0)</f>
        <v>0</v>
      </c>
      <c r="CC81" s="294" t="b">
        <f>IF('Hoja De Calculo'!CD$13&gt;='Hoja De Calculo'!CC$13,IF(CC$18=100,($BI$21*CC$18*$B$2)-SUM($I81:CB81),IF(CC$18&gt;CB$19,((CC$18-CB$19+1)*$B$2*$BI$21),IF(CC$18&gt;=CB$19,$BI$21*$B$2))),0)</f>
        <v>0</v>
      </c>
      <c r="CD81" s="294" t="b">
        <f>IF('Hoja De Calculo'!CE$13&gt;='Hoja De Calculo'!CD$13,IF(CD$18=100,($BI$21*CD$18*$B$2)-SUM($I81:CC81),IF(CD$18&gt;CC$19,((CD$18-CC$19+1)*$B$2*$BI$21),IF(CD$18&gt;=CC$19,$BI$21*$B$2))),0)</f>
        <v>0</v>
      </c>
      <c r="CE81" s="294" t="b">
        <f>IF('Hoja De Calculo'!CF$13&gt;='Hoja De Calculo'!CE$13,IF(CE$18=100,($BI$21*CE$18*$B$2)-SUM($I81:CD81),IF(CE$18&gt;CD$19,((CE$18-CD$19+1)*$B$2*$BI$21),IF(CE$18&gt;=CD$19,$BI$21*$B$2))),0)</f>
        <v>0</v>
      </c>
      <c r="CF81" s="294" t="b">
        <f>IF('Hoja De Calculo'!CG$13&gt;='Hoja De Calculo'!CF$13,IF(CF$18=100,($BI$21*CF$18*$B$2)-SUM($I81:CE81),IF(CF$18&gt;CE$19,((CF$18-CE$19+1)*$B$2*$BI$21),IF(CF$18&gt;=CE$19,$BI$21*$B$2))),0)</f>
        <v>0</v>
      </c>
      <c r="CG81" s="294" t="b">
        <f>IF('Hoja De Calculo'!CH$13&gt;='Hoja De Calculo'!CG$13,IF(CG$18=100,($BI$21*CG$18*$B$2)-SUM($I81:CF81),IF(CG$18&gt;CF$19,((CG$18-CF$19+1)*$B$2*$BI$21),IF(CG$18&gt;=CF$19,$BI$21*$B$2))),0)</f>
        <v>0</v>
      </c>
      <c r="CH81" s="294" t="b">
        <f>IF('Hoja De Calculo'!CI$13&gt;='Hoja De Calculo'!CH$13,IF(CH$18=100,($BI$21*CH$18*$B$2)-SUM($I81:CG81),IF(CH$18&gt;CG$19,((CH$18-CG$19+1)*$B$2*$BI$21),IF(CH$18&gt;=CG$19,$BI$21*$B$2))),0)</f>
        <v>0</v>
      </c>
      <c r="CI81" s="294" t="b">
        <f>IF('Hoja De Calculo'!CJ$13&gt;='Hoja De Calculo'!CI$13,IF(CI$18=100,($BI$21*CI$18*$B$2)-SUM($I81:CH81),IF(CI$18&gt;CH$19,((CI$18-CH$19+1)*$B$2*$BI$21),IF(CI$18&gt;=CH$19,$BI$21*$B$2))),0)</f>
        <v>0</v>
      </c>
      <c r="CJ81" s="294" t="b">
        <f>IF('Hoja De Calculo'!CK$13&gt;='Hoja De Calculo'!CJ$13,IF(CJ$18=100,($BI$21*CJ$18*$B$2)-SUM($I81:CI81),IF(CJ$18&gt;CI$19,((CJ$18-CI$19+1)*$B$2*$BI$21),IF(CJ$18&gt;=CI$19,$BI$21*$B$2))),0)</f>
        <v>0</v>
      </c>
      <c r="CK81" s="294" t="b">
        <f>IF('Hoja De Calculo'!CL$13&gt;='Hoja De Calculo'!CK$13,IF(CK$18=100,($BI$21*CK$18*$B$2)-SUM($I81:CJ81),IF(CK$18&gt;CJ$19,((CK$18-CJ$19+1)*$B$2*$BI$21),IF(CK$18&gt;=CJ$19,$BI$21*$B$2))),0)</f>
        <v>0</v>
      </c>
      <c r="CL81" s="294" t="b">
        <f>IF('Hoja De Calculo'!CM$13&gt;='Hoja De Calculo'!CL$13,IF(CL$18=100,($BI$21*CL$18*$B$2)-SUM($I81:CK81),IF(CL$18&gt;CK$19,((CL$18-CK$19+1)*$B$2*$BI$21),IF(CL$18&gt;=CK$19,$BI$21*$B$2))),0)</f>
        <v>0</v>
      </c>
      <c r="CM81" s="294" t="b">
        <f>IF('Hoja De Calculo'!CN$13&gt;='Hoja De Calculo'!CM$13,IF(CM$18=100,($BI$21*CM$18*$B$2)-SUM($I81:CL81),IF(CM$18&gt;CL$19,((CM$18-CL$19+1)*$B$2*$BI$21),IF(CM$18&gt;=CL$19,$BI$21*$B$2))),0)</f>
        <v>0</v>
      </c>
      <c r="CN81" s="294" t="b">
        <f>IF('Hoja De Calculo'!CO$13&gt;='Hoja De Calculo'!CN$13,IF(CN$18=100,($BI$21*CN$18*$B$2)-SUM($I81:CM81),IF(CN$18&gt;CM$19,((CN$18-CM$19+1)*$B$2*$BI$21),IF(CN$18&gt;=CM$19,$BI$21*$B$2))),0)</f>
        <v>0</v>
      </c>
      <c r="CO81" s="294" t="b">
        <f>IF('Hoja De Calculo'!CP$13&gt;='Hoja De Calculo'!CO$13,IF(CO$18=100,($BI$21*CO$18*$B$2)-SUM($I81:CN81),IF(CO$18&gt;CN$19,((CO$18-CN$19+1)*$B$2*$BI$21),IF(CO$18&gt;=CN$19,$BI$21*$B$2))),0)</f>
        <v>0</v>
      </c>
      <c r="CP81" s="294" t="b">
        <f>IF('Hoja De Calculo'!CQ$13&gt;='Hoja De Calculo'!CP$13,IF(CP$18=100,($BI$21*CP$18*$B$2)-SUM($I81:CO81),IF(CP$18&gt;CO$19,((CP$18-CO$19+1)*$B$2*$BI$21),IF(CP$18&gt;=CO$19,$BI$21*$B$2))),0)</f>
        <v>0</v>
      </c>
      <c r="CQ81" s="294" t="b">
        <f>IF('Hoja De Calculo'!CR$13&gt;='Hoja De Calculo'!CQ$13,IF(CQ$18=100,($BI$21*CQ$18*$B$2)-SUM($I81:CP81),IF(CQ$18&gt;CP$19,((CQ$18-CP$19+1)*$B$2*$BI$21),IF(CQ$18&gt;=CP$19,$BI$21*$B$2))),0)</f>
        <v>0</v>
      </c>
      <c r="CR81" s="294" t="b">
        <f>IF('Hoja De Calculo'!CS$13&gt;='Hoja De Calculo'!CR$13,IF(CR$18=100,($BI$21*CR$18*$B$2)-SUM($I81:CQ81),IF(CR$18&gt;CQ$19,((CR$18-CQ$19+1)*$B$2*$BI$21),IF(CR$18&gt;=CQ$19,$BI$21*$B$2))),0)</f>
        <v>0</v>
      </c>
      <c r="CS81" s="294" t="b">
        <f>IF('Hoja De Calculo'!CT$13&gt;='Hoja De Calculo'!CS$13,IF(CS$18=100,($BI$21*CS$18*$B$2)-SUM($I81:CR81),IF(CS$18&gt;CR$19,((CS$18-CR$19+1)*$B$2*$BI$21),IF(CS$18&gt;=CR$19,$BI$21*$B$2))),0)</f>
        <v>0</v>
      </c>
      <c r="CT81" s="294" t="b">
        <f>IF('Hoja De Calculo'!CU$13&gt;='Hoja De Calculo'!CT$13,IF(CT$18=100,($BI$21*CT$18*$B$2)-SUM($I81:CS81),IF(CT$18&gt;CS$19,((CT$18-CS$19+1)*$B$2*$BI$21),IF(CT$18&gt;=CS$19,$BI$21*$B$2))),0)</f>
        <v>0</v>
      </c>
      <c r="CU81" s="294" t="b">
        <f>IF('Hoja De Calculo'!CV$13&gt;='Hoja De Calculo'!CU$13,IF(CU$18=100,($BI$21*CU$18*$B$2)-SUM($I81:CT81),IF(CU$18&gt;CT$19,((CU$18-CT$19+1)*$B$2*$BI$21),IF(CU$18&gt;=CT$19,$BI$21*$B$2))),0)</f>
        <v>0</v>
      </c>
      <c r="CV81" s="294" t="b">
        <f>IF('Hoja De Calculo'!CW$13&gt;='Hoja De Calculo'!CV$13,IF(CV$18=100,($BI$21*CV$18*$B$2)-SUM($I81:CU81),IF(CV$18&gt;CU$19,((CV$18-CU$19+1)*$B$2*$BI$21),IF(CV$18&gt;=CU$19,$BI$21*$B$2))),0)</f>
        <v>0</v>
      </c>
      <c r="CW81" s="294" t="b">
        <f>IF('Hoja De Calculo'!CX$13&gt;='Hoja De Calculo'!CW$13,IF(CW$18=100,($BI$21*CW$18*$B$2)-SUM($I81:CV81),IF(CW$18&gt;CV$19,((CW$18-CV$19+1)*$B$2*$BI$21),IF(CW$18&gt;=CV$19,$BI$21*$B$2))),0)</f>
        <v>0</v>
      </c>
    </row>
    <row r="82" spans="1:101" x14ac:dyDescent="0.3">
      <c r="A82" t="s">
        <v>219</v>
      </c>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259"/>
      <c r="AI82" s="259"/>
      <c r="AJ82" s="259"/>
      <c r="AK82" s="259"/>
      <c r="AL82" s="259"/>
      <c r="AM82" s="259"/>
      <c r="AN82" s="259"/>
      <c r="AO82" s="259"/>
      <c r="AP82" s="259"/>
      <c r="AQ82" s="259"/>
      <c r="AR82" s="259"/>
      <c r="AS82" s="259"/>
      <c r="AT82" s="259"/>
      <c r="AU82" s="259"/>
      <c r="AV82" s="259"/>
      <c r="AW82" s="259"/>
      <c r="AX82" s="259"/>
      <c r="AY82" s="259"/>
      <c r="AZ82" s="259"/>
      <c r="BA82" s="259"/>
      <c r="BB82" s="259"/>
      <c r="BC82" s="259"/>
      <c r="BD82" s="259"/>
      <c r="BE82" s="259"/>
      <c r="BF82" s="259"/>
      <c r="BG82" s="259"/>
      <c r="BH82" s="259"/>
      <c r="BI82" s="259"/>
      <c r="BJ82" s="281">
        <f>(BJ$21*$B$2*(BJ$19+(IF(BJ$19=100,0,1))))</f>
        <v>0</v>
      </c>
      <c r="BK82" s="294" t="b">
        <f>IF('Hoja De Calculo'!BL$13&gt;='Hoja De Calculo'!BK$13,IF(BK$18=100,($BJ$21*BK$18*$B$2)-SUM($I82:BJ82),IF(BK$18&gt;BJ$19,((BK$18-BJ$19+1)*$B$2*$BJ$21),IF(BK$18&gt;=BJ$19,$BJ$21*$B$2))),0)</f>
        <v>0</v>
      </c>
      <c r="BL82" s="294" t="b">
        <f>IF('Hoja De Calculo'!BM$13&gt;='Hoja De Calculo'!BL$13,IF(BL$18=100,($BJ$21*BL$18*$B$2)-SUM($I82:BK82),IF(BL$18&gt;BK$19,((BL$18-BK$19+1)*$B$2*$BJ$21),IF(BL$18&gt;=BK$19,$BJ$21*$B$2))),0)</f>
        <v>0</v>
      </c>
      <c r="BM82" s="294" t="b">
        <f>IF('Hoja De Calculo'!BN$13&gt;='Hoja De Calculo'!BM$13,IF(BM$18=100,($BJ$21*BM$18*$B$2)-SUM($I82:BL82),IF(BM$18&gt;BL$19,((BM$18-BL$19+1)*$B$2*$BJ$21),IF(BM$18&gt;=BL$19,$BJ$21*$B$2))),0)</f>
        <v>0</v>
      </c>
      <c r="BN82" s="294" t="b">
        <f>IF('Hoja De Calculo'!BO$13&gt;='Hoja De Calculo'!BN$13,IF(BN$18=100,($BJ$21*BN$18*$B$2)-SUM($I82:BM82),IF(BN$18&gt;BM$19,((BN$18-BM$19+1)*$B$2*$BJ$21),IF(BN$18&gt;=BM$19,$BJ$21*$B$2))),0)</f>
        <v>0</v>
      </c>
      <c r="BO82" s="294" t="b">
        <f>IF('Hoja De Calculo'!BP$13&gt;='Hoja De Calculo'!BO$13,IF(BO$18=100,($BJ$21*BO$18*$B$2)-SUM($I82:BN82),IF(BO$18&gt;BN$19,((BO$18-BN$19+1)*$B$2*$BJ$21),IF(BO$18&gt;=BN$19,$BJ$21*$B$2))),0)</f>
        <v>0</v>
      </c>
      <c r="BP82" s="294" t="b">
        <f>IF('Hoja De Calculo'!BQ$13&gt;='Hoja De Calculo'!BP$13,IF(BP$18=100,($BJ$21*BP$18*$B$2)-SUM($I82:BO82),IF(BP$18&gt;BO$19,((BP$18-BO$19+1)*$B$2*$BJ$21),IF(BP$18&gt;=BO$19,$BJ$21*$B$2))),0)</f>
        <v>0</v>
      </c>
      <c r="BQ82" s="294" t="b">
        <f>IF('Hoja De Calculo'!BR$13&gt;='Hoja De Calculo'!BQ$13,IF(BQ$18=100,($BJ$21*BQ$18*$B$2)-SUM($I82:BP82),IF(BQ$18&gt;BP$19,((BQ$18-BP$19+1)*$B$2*$BJ$21),IF(BQ$18&gt;=BP$19,$BJ$21*$B$2))),0)</f>
        <v>0</v>
      </c>
      <c r="BR82" s="294" t="b">
        <f>IF('Hoja De Calculo'!BS$13&gt;='Hoja De Calculo'!BR$13,IF(BR$18=100,($BJ$21*BR$18*$B$2)-SUM($I82:BQ82),IF(BR$18&gt;BQ$19,((BR$18-BQ$19+1)*$B$2*$BJ$21),IF(BR$18&gt;=BQ$19,$BJ$21*$B$2))),0)</f>
        <v>0</v>
      </c>
      <c r="BS82" s="294" t="b">
        <f>IF('Hoja De Calculo'!BT$13&gt;='Hoja De Calculo'!BS$13,IF(BS$18=100,($BJ$21*BS$18*$B$2)-SUM($I82:BR82),IF(BS$18&gt;BR$19,((BS$18-BR$19+1)*$B$2*$BJ$21),IF(BS$18&gt;=BR$19,$BJ$21*$B$2))),0)</f>
        <v>0</v>
      </c>
      <c r="BT82" s="294" t="b">
        <f>IF('Hoja De Calculo'!BU$13&gt;='Hoja De Calculo'!BT$13,IF(BT$18=100,($BJ$21*BT$18*$B$2)-SUM($I82:BS82),IF(BT$18&gt;BS$19,((BT$18-BS$19+1)*$B$2*$BJ$21),IF(BT$18&gt;=BS$19,$BJ$21*$B$2))),0)</f>
        <v>0</v>
      </c>
      <c r="BU82" s="294" t="b">
        <f>IF('Hoja De Calculo'!BV$13&gt;='Hoja De Calculo'!BU$13,IF(BU$18=100,($BJ$21*BU$18*$B$2)-SUM($I82:BT82),IF(BU$18&gt;BT$19,((BU$18-BT$19+1)*$B$2*$BJ$21),IF(BU$18&gt;=BT$19,$BJ$21*$B$2))),0)</f>
        <v>0</v>
      </c>
      <c r="BV82" s="294" t="b">
        <f>IF('Hoja De Calculo'!BW$13&gt;='Hoja De Calculo'!BV$13,IF(BV$18=100,($BJ$21*BV$18*$B$2)-SUM($I82:BU82),IF(BV$18&gt;BU$19,((BV$18-BU$19+1)*$B$2*$BJ$21),IF(BV$18&gt;=BU$19,$BJ$21*$B$2))),0)</f>
        <v>0</v>
      </c>
      <c r="BW82" s="294" t="b">
        <f>IF('Hoja De Calculo'!BX$13&gt;='Hoja De Calculo'!BW$13,IF(BW$18=100,($BJ$21*BW$18*$B$2)-SUM($I82:BV82),IF(BW$18&gt;BV$19,((BW$18-BV$19+1)*$B$2*$BJ$21),IF(BW$18&gt;=BV$19,$BJ$21*$B$2))),0)</f>
        <v>0</v>
      </c>
      <c r="BX82" s="294" t="b">
        <f>IF('Hoja De Calculo'!BY$13&gt;='Hoja De Calculo'!BX$13,IF(BX$18=100,($BJ$21*BX$18*$B$2)-SUM($I82:BW82),IF(BX$18&gt;BW$19,((BX$18-BW$19+1)*$B$2*$BJ$21),IF(BX$18&gt;=BW$19,$BJ$21*$B$2))),0)</f>
        <v>0</v>
      </c>
      <c r="BY82" s="294" t="b">
        <f>IF('Hoja De Calculo'!BZ$13&gt;='Hoja De Calculo'!BY$13,IF(BY$18=100,($BJ$21*BY$18*$B$2)-SUM($I82:BX82),IF(BY$18&gt;BX$19,((BY$18-BX$19+1)*$B$2*$BJ$21),IF(BY$18&gt;=BX$19,$BJ$21*$B$2))),0)</f>
        <v>0</v>
      </c>
      <c r="BZ82" s="294" t="b">
        <f>IF('Hoja De Calculo'!CA$13&gt;='Hoja De Calculo'!BZ$13,IF(BZ$18=100,($BJ$21*BZ$18*$B$2)-SUM($I82:BY82),IF(BZ$18&gt;BY$19,((BZ$18-BY$19+1)*$B$2*$BJ$21),IF(BZ$18&gt;=BY$19,$BJ$21*$B$2))),0)</f>
        <v>0</v>
      </c>
      <c r="CA82" s="294" t="b">
        <f>IF('Hoja De Calculo'!CB$13&gt;='Hoja De Calculo'!CA$13,IF(CA$18=100,($BJ$21*CA$18*$B$2)-SUM($I82:BZ82),IF(CA$18&gt;BZ$19,((CA$18-BZ$19+1)*$B$2*$BJ$21),IF(CA$18&gt;=BZ$19,$BJ$21*$B$2))),0)</f>
        <v>0</v>
      </c>
      <c r="CB82" s="294" t="b">
        <f>IF('Hoja De Calculo'!CC$13&gt;='Hoja De Calculo'!CB$13,IF(CB$18=100,($BJ$21*CB$18*$B$2)-SUM($I82:CA82),IF(CB$18&gt;CA$19,((CB$18-CA$19+1)*$B$2*$BJ$21),IF(CB$18&gt;=CA$19,$BJ$21*$B$2))),0)</f>
        <v>0</v>
      </c>
      <c r="CC82" s="294" t="b">
        <f>IF('Hoja De Calculo'!CD$13&gt;='Hoja De Calculo'!CC$13,IF(CC$18=100,($BJ$21*CC$18*$B$2)-SUM($I82:CB82),IF(CC$18&gt;CB$19,((CC$18-CB$19+1)*$B$2*$BJ$21),IF(CC$18&gt;=CB$19,$BJ$21*$B$2))),0)</f>
        <v>0</v>
      </c>
      <c r="CD82" s="294" t="b">
        <f>IF('Hoja De Calculo'!CE$13&gt;='Hoja De Calculo'!CD$13,IF(CD$18=100,($BJ$21*CD$18*$B$2)-SUM($I82:CC82),IF(CD$18&gt;CC$19,((CD$18-CC$19+1)*$B$2*$BJ$21),IF(CD$18&gt;=CC$19,$BJ$21*$B$2))),0)</f>
        <v>0</v>
      </c>
      <c r="CE82" s="294" t="b">
        <f>IF('Hoja De Calculo'!CF$13&gt;='Hoja De Calculo'!CE$13,IF(CE$18=100,($BJ$21*CE$18*$B$2)-SUM($I82:CD82),IF(CE$18&gt;CD$19,((CE$18-CD$19+1)*$B$2*$BJ$21),IF(CE$18&gt;=CD$19,$BJ$21*$B$2))),0)</f>
        <v>0</v>
      </c>
      <c r="CF82" s="294" t="b">
        <f>IF('Hoja De Calculo'!CG$13&gt;='Hoja De Calculo'!CF$13,IF(CF$18=100,($BJ$21*CF$18*$B$2)-SUM($I82:CE82),IF(CF$18&gt;CE$19,((CF$18-CE$19+1)*$B$2*$BJ$21),IF(CF$18&gt;=CE$19,$BJ$21*$B$2))),0)</f>
        <v>0</v>
      </c>
      <c r="CG82" s="294" t="b">
        <f>IF('Hoja De Calculo'!CH$13&gt;='Hoja De Calculo'!CG$13,IF(CG$18=100,($BJ$21*CG$18*$B$2)-SUM($I82:CF82),IF(CG$18&gt;CF$19,((CG$18-CF$19+1)*$B$2*$BJ$21),IF(CG$18&gt;=CF$19,$BJ$21*$B$2))),0)</f>
        <v>0</v>
      </c>
      <c r="CH82" s="294" t="b">
        <f>IF('Hoja De Calculo'!CI$13&gt;='Hoja De Calculo'!CH$13,IF(CH$18=100,($BJ$21*CH$18*$B$2)-SUM($I82:CG82),IF(CH$18&gt;CG$19,((CH$18-CG$19+1)*$B$2*$BJ$21),IF(CH$18&gt;=CG$19,$BJ$21*$B$2))),0)</f>
        <v>0</v>
      </c>
      <c r="CI82" s="294" t="b">
        <f>IF('Hoja De Calculo'!CJ$13&gt;='Hoja De Calculo'!CI$13,IF(CI$18=100,($BJ$21*CI$18*$B$2)-SUM($I82:CH82),IF(CI$18&gt;CH$19,((CI$18-CH$19+1)*$B$2*$BJ$21),IF(CI$18&gt;=CH$19,$BJ$21*$B$2))),0)</f>
        <v>0</v>
      </c>
      <c r="CJ82" s="294" t="b">
        <f>IF('Hoja De Calculo'!CK$13&gt;='Hoja De Calculo'!CJ$13,IF(CJ$18=100,($BJ$21*CJ$18*$B$2)-SUM($I82:CI82),IF(CJ$18&gt;CI$19,((CJ$18-CI$19+1)*$B$2*$BJ$21),IF(CJ$18&gt;=CI$19,$BJ$21*$B$2))),0)</f>
        <v>0</v>
      </c>
      <c r="CK82" s="294" t="b">
        <f>IF('Hoja De Calculo'!CL$13&gt;='Hoja De Calculo'!CK$13,IF(CK$18=100,($BJ$21*CK$18*$B$2)-SUM($I82:CJ82),IF(CK$18&gt;CJ$19,((CK$18-CJ$19+1)*$B$2*$BJ$21),IF(CK$18&gt;=CJ$19,$BJ$21*$B$2))),0)</f>
        <v>0</v>
      </c>
      <c r="CL82" s="294" t="b">
        <f>IF('Hoja De Calculo'!CM$13&gt;='Hoja De Calculo'!CL$13,IF(CL$18=100,($BJ$21*CL$18*$B$2)-SUM($I82:CK82),IF(CL$18&gt;CK$19,((CL$18-CK$19+1)*$B$2*$BJ$21),IF(CL$18&gt;=CK$19,$BJ$21*$B$2))),0)</f>
        <v>0</v>
      </c>
      <c r="CM82" s="294" t="b">
        <f>IF('Hoja De Calculo'!CN$13&gt;='Hoja De Calculo'!CM$13,IF(CM$18=100,($BJ$21*CM$18*$B$2)-SUM($I82:CL82),IF(CM$18&gt;CL$19,((CM$18-CL$19+1)*$B$2*$BJ$21),IF(CM$18&gt;=CL$19,$BJ$21*$B$2))),0)</f>
        <v>0</v>
      </c>
      <c r="CN82" s="294" t="b">
        <f>IF('Hoja De Calculo'!CO$13&gt;='Hoja De Calculo'!CN$13,IF(CN$18=100,($BJ$21*CN$18*$B$2)-SUM($I82:CM82),IF(CN$18&gt;CM$19,((CN$18-CM$19+1)*$B$2*$BJ$21),IF(CN$18&gt;=CM$19,$BJ$21*$B$2))),0)</f>
        <v>0</v>
      </c>
      <c r="CO82" s="294" t="b">
        <f>IF('Hoja De Calculo'!CP$13&gt;='Hoja De Calculo'!CO$13,IF(CO$18=100,($BJ$21*CO$18*$B$2)-SUM($I82:CN82),IF(CO$18&gt;CN$19,((CO$18-CN$19+1)*$B$2*$BJ$21),IF(CO$18&gt;=CN$19,$BJ$21*$B$2))),0)</f>
        <v>0</v>
      </c>
      <c r="CP82" s="294" t="b">
        <f>IF('Hoja De Calculo'!CQ$13&gt;='Hoja De Calculo'!CP$13,IF(CP$18=100,($BJ$21*CP$18*$B$2)-SUM($I82:CO82),IF(CP$18&gt;CO$19,((CP$18-CO$19+1)*$B$2*$BJ$21),IF(CP$18&gt;=CO$19,$BJ$21*$B$2))),0)</f>
        <v>0</v>
      </c>
      <c r="CQ82" s="294" t="b">
        <f>IF('Hoja De Calculo'!CR$13&gt;='Hoja De Calculo'!CQ$13,IF(CQ$18=100,($BJ$21*CQ$18*$B$2)-SUM($I82:CP82),IF(CQ$18&gt;CP$19,((CQ$18-CP$19+1)*$B$2*$BJ$21),IF(CQ$18&gt;=CP$19,$BJ$21*$B$2))),0)</f>
        <v>0</v>
      </c>
      <c r="CR82" s="294" t="b">
        <f>IF('Hoja De Calculo'!CS$13&gt;='Hoja De Calculo'!CR$13,IF(CR$18=100,($BJ$21*CR$18*$B$2)-SUM($I82:CQ82),IF(CR$18&gt;CQ$19,((CR$18-CQ$19+1)*$B$2*$BJ$21),IF(CR$18&gt;=CQ$19,$BJ$21*$B$2))),0)</f>
        <v>0</v>
      </c>
      <c r="CS82" s="294" t="b">
        <f>IF('Hoja De Calculo'!CT$13&gt;='Hoja De Calculo'!CS$13,IF(CS$18=100,($BJ$21*CS$18*$B$2)-SUM($I82:CR82),IF(CS$18&gt;CR$19,((CS$18-CR$19+1)*$B$2*$BJ$21),IF(CS$18&gt;=CR$19,$BJ$21*$B$2))),0)</f>
        <v>0</v>
      </c>
      <c r="CT82" s="294" t="b">
        <f>IF('Hoja De Calculo'!CU$13&gt;='Hoja De Calculo'!CT$13,IF(CT$18=100,($BJ$21*CT$18*$B$2)-SUM($I82:CS82),IF(CT$18&gt;CS$19,((CT$18-CS$19+1)*$B$2*$BJ$21),IF(CT$18&gt;=CS$19,$BJ$21*$B$2))),0)</f>
        <v>0</v>
      </c>
      <c r="CU82" s="294" t="b">
        <f>IF('Hoja De Calculo'!CV$13&gt;='Hoja De Calculo'!CU$13,IF(CU$18=100,($BJ$21*CU$18*$B$2)-SUM($I82:CT82),IF(CU$18&gt;CT$19,((CU$18-CT$19+1)*$B$2*$BJ$21),IF(CU$18&gt;=CT$19,$BJ$21*$B$2))),0)</f>
        <v>0</v>
      </c>
      <c r="CV82" s="294" t="b">
        <f>IF('Hoja De Calculo'!CW$13&gt;='Hoja De Calculo'!CV$13,IF(CV$18=100,($BJ$21*CV$18*$B$2)-SUM($I82:CU82),IF(CV$18&gt;CU$19,((CV$18-CU$19+1)*$B$2*$BJ$21),IF(CV$18&gt;=CU$19,$BJ$21*$B$2))),0)</f>
        <v>0</v>
      </c>
      <c r="CW82" s="294" t="b">
        <f>IF('Hoja De Calculo'!CX$13&gt;='Hoja De Calculo'!CW$13,IF(CW$18=100,($BJ$21*CW$18*$B$2)-SUM($I82:CV82),IF(CW$18&gt;CV$19,((CW$18-CV$19+1)*$B$2*$BJ$21),IF(CW$18&gt;=CV$19,$BJ$21*$B$2))),0)</f>
        <v>0</v>
      </c>
    </row>
    <row r="83" spans="1:101" x14ac:dyDescent="0.3">
      <c r="A83" t="s">
        <v>220</v>
      </c>
      <c r="B83" s="259"/>
      <c r="C83" s="259"/>
      <c r="D83" s="259"/>
      <c r="E83" s="259"/>
      <c r="F83" s="259"/>
      <c r="G83" s="259"/>
      <c r="H83" s="259"/>
      <c r="I83" s="259"/>
      <c r="J83" s="259"/>
      <c r="K83" s="259"/>
      <c r="L83" s="259"/>
      <c r="M83" s="259"/>
      <c r="N83" s="259"/>
      <c r="O83" s="259"/>
      <c r="P83" s="259"/>
      <c r="Q83" s="259"/>
      <c r="R83" s="259"/>
      <c r="S83" s="259"/>
      <c r="T83" s="259"/>
      <c r="U83" s="259"/>
      <c r="V83" s="259"/>
      <c r="W83" s="259"/>
      <c r="X83" s="259"/>
      <c r="Y83" s="259"/>
      <c r="Z83" s="259"/>
      <c r="AA83" s="259"/>
      <c r="AB83" s="259"/>
      <c r="AC83" s="259"/>
      <c r="AD83" s="259"/>
      <c r="AE83" s="259"/>
      <c r="AF83" s="259"/>
      <c r="AG83" s="259"/>
      <c r="AH83" s="259"/>
      <c r="AI83" s="259"/>
      <c r="AJ83" s="259"/>
      <c r="AK83" s="259"/>
      <c r="AL83" s="259"/>
      <c r="AM83" s="259"/>
      <c r="AN83" s="259"/>
      <c r="AO83" s="259"/>
      <c r="AP83" s="259"/>
      <c r="AQ83" s="259"/>
      <c r="AR83" s="259"/>
      <c r="AS83" s="259"/>
      <c r="AT83" s="259"/>
      <c r="AU83" s="259"/>
      <c r="AV83" s="259"/>
      <c r="AW83" s="259"/>
      <c r="AX83" s="259"/>
      <c r="AY83" s="259"/>
      <c r="AZ83" s="259"/>
      <c r="BA83" s="259"/>
      <c r="BB83" s="259"/>
      <c r="BC83" s="259"/>
      <c r="BD83" s="259"/>
      <c r="BE83" s="259"/>
      <c r="BF83" s="259"/>
      <c r="BG83" s="259"/>
      <c r="BH83" s="259"/>
      <c r="BI83" s="259"/>
      <c r="BJ83" s="259"/>
      <c r="BK83" s="281">
        <f>(BK$21*$B$2*(BK$19+(IF(BK$19=100,0,1))))</f>
        <v>0</v>
      </c>
      <c r="BL83" s="294" t="b">
        <f>IF('Hoja De Calculo'!BM$13&gt;='Hoja De Calculo'!BL$13,IF(BL$18=100,($BK$21*BL$18*$B$2)-SUM($I83:BK83),IF(BL$18&gt;BK$19,((BL$18-BK$19+1)*$B$2*$BK$21),IF(BL$18&gt;=BK$19,$BK$21*$B$2))),0)</f>
        <v>0</v>
      </c>
      <c r="BM83" s="294" t="b">
        <f>IF('Hoja De Calculo'!BN$13&gt;='Hoja De Calculo'!BM$13,IF(BM$18=100,($BK$21*BM$18*$B$2)-SUM($I83:BL83),IF(BM$18&gt;BL$19,((BM$18-BL$19+1)*$B$2*$BK$21),IF(BM$18&gt;=BL$19,$BK$21*$B$2))),0)</f>
        <v>0</v>
      </c>
      <c r="BN83" s="294" t="b">
        <f>IF('Hoja De Calculo'!BO$13&gt;='Hoja De Calculo'!BN$13,IF(BN$18=100,($BK$21*BN$18*$B$2)-SUM($I83:BM83),IF(BN$18&gt;BM$19,((BN$18-BM$19+1)*$B$2*$BK$21),IF(BN$18&gt;=BM$19,$BK$21*$B$2))),0)</f>
        <v>0</v>
      </c>
      <c r="BO83" s="294" t="b">
        <f>IF('Hoja De Calculo'!BP$13&gt;='Hoja De Calculo'!BO$13,IF(BO$18=100,($BK$21*BO$18*$B$2)-SUM($I83:BN83),IF(BO$18&gt;BN$19,((BO$18-BN$19+1)*$B$2*$BK$21),IF(BO$18&gt;=BN$19,$BK$21*$B$2))),0)</f>
        <v>0</v>
      </c>
      <c r="BP83" s="294" t="b">
        <f>IF('Hoja De Calculo'!BQ$13&gt;='Hoja De Calculo'!BP$13,IF(BP$18=100,($BK$21*BP$18*$B$2)-SUM($I83:BO83),IF(BP$18&gt;BO$19,((BP$18-BO$19+1)*$B$2*$BK$21),IF(BP$18&gt;=BO$19,$BK$21*$B$2))),0)</f>
        <v>0</v>
      </c>
      <c r="BQ83" s="294" t="b">
        <f>IF('Hoja De Calculo'!BR$13&gt;='Hoja De Calculo'!BQ$13,IF(BQ$18=100,($BK$21*BQ$18*$B$2)-SUM($I83:BP83),IF(BQ$18&gt;BP$19,((BQ$18-BP$19+1)*$B$2*$BK$21),IF(BQ$18&gt;=BP$19,$BK$21*$B$2))),0)</f>
        <v>0</v>
      </c>
      <c r="BR83" s="294" t="b">
        <f>IF('Hoja De Calculo'!BS$13&gt;='Hoja De Calculo'!BR$13,IF(BR$18=100,($BK$21*BR$18*$B$2)-SUM($I83:BQ83),IF(BR$18&gt;BQ$19,((BR$18-BQ$19+1)*$B$2*$BK$21),IF(BR$18&gt;=BQ$19,$BK$21*$B$2))),0)</f>
        <v>0</v>
      </c>
      <c r="BS83" s="294" t="b">
        <f>IF('Hoja De Calculo'!BT$13&gt;='Hoja De Calculo'!BS$13,IF(BS$18=100,($BK$21*BS$18*$B$2)-SUM($I83:BR83),IF(BS$18&gt;BR$19,((BS$18-BR$19+1)*$B$2*$BK$21),IF(BS$18&gt;=BR$19,$BK$21*$B$2))),0)</f>
        <v>0</v>
      </c>
      <c r="BT83" s="294" t="b">
        <f>IF('Hoja De Calculo'!BU$13&gt;='Hoja De Calculo'!BT$13,IF(BT$18=100,($BK$21*BT$18*$B$2)-SUM($I83:BS83),IF(BT$18&gt;BS$19,((BT$18-BS$19+1)*$B$2*$BK$21),IF(BT$18&gt;=BS$19,$BK$21*$B$2))),0)</f>
        <v>0</v>
      </c>
      <c r="BU83" s="294" t="b">
        <f>IF('Hoja De Calculo'!BV$13&gt;='Hoja De Calculo'!BU$13,IF(BU$18=100,($BK$21*BU$18*$B$2)-SUM($I83:BT83),IF(BU$18&gt;BT$19,((BU$18-BT$19+1)*$B$2*$BK$21),IF(BU$18&gt;=BT$19,$BK$21*$B$2))),0)</f>
        <v>0</v>
      </c>
      <c r="BV83" s="294" t="b">
        <f>IF('Hoja De Calculo'!BW$13&gt;='Hoja De Calculo'!BV$13,IF(BV$18=100,($BK$21*BV$18*$B$2)-SUM($I83:BU83),IF(BV$18&gt;BU$19,((BV$18-BU$19+1)*$B$2*$BK$21),IF(BV$18&gt;=BU$19,$BK$21*$B$2))),0)</f>
        <v>0</v>
      </c>
      <c r="BW83" s="294" t="b">
        <f>IF('Hoja De Calculo'!BX$13&gt;='Hoja De Calculo'!BW$13,IF(BW$18=100,($BK$21*BW$18*$B$2)-SUM($I83:BV83),IF(BW$18&gt;BV$19,((BW$18-BV$19+1)*$B$2*$BK$21),IF(BW$18&gt;=BV$19,$BK$21*$B$2))),0)</f>
        <v>0</v>
      </c>
      <c r="BX83" s="294" t="b">
        <f>IF('Hoja De Calculo'!BY$13&gt;='Hoja De Calculo'!BX$13,IF(BX$18=100,($BK$21*BX$18*$B$2)-SUM($I83:BW83),IF(BX$18&gt;BW$19,((BX$18-BW$19+1)*$B$2*$BK$21),IF(BX$18&gt;=BW$19,$BK$21*$B$2))),0)</f>
        <v>0</v>
      </c>
      <c r="BY83" s="294" t="b">
        <f>IF('Hoja De Calculo'!BZ$13&gt;='Hoja De Calculo'!BY$13,IF(BY$18=100,($BK$21*BY$18*$B$2)-SUM($I83:BX83),IF(BY$18&gt;BX$19,((BY$18-BX$19+1)*$B$2*$BK$21),IF(BY$18&gt;=BX$19,$BK$21*$B$2))),0)</f>
        <v>0</v>
      </c>
      <c r="BZ83" s="294" t="b">
        <f>IF('Hoja De Calculo'!CA$13&gt;='Hoja De Calculo'!BZ$13,IF(BZ$18=100,($BK$21*BZ$18*$B$2)-SUM($I83:BY83),IF(BZ$18&gt;BY$19,((BZ$18-BY$19+1)*$B$2*$BK$21),IF(BZ$18&gt;=BY$19,$BK$21*$B$2))),0)</f>
        <v>0</v>
      </c>
      <c r="CA83" s="294" t="b">
        <f>IF('Hoja De Calculo'!CB$13&gt;='Hoja De Calculo'!CA$13,IF(CA$18=100,($BK$21*CA$18*$B$2)-SUM($I83:BZ83),IF(CA$18&gt;BZ$19,((CA$18-BZ$19+1)*$B$2*$BK$21),IF(CA$18&gt;=BZ$19,$BK$21*$B$2))),0)</f>
        <v>0</v>
      </c>
      <c r="CB83" s="294" t="b">
        <f>IF('Hoja De Calculo'!CC$13&gt;='Hoja De Calculo'!CB$13,IF(CB$18=100,($BK$21*CB$18*$B$2)-SUM($I83:CA83),IF(CB$18&gt;CA$19,((CB$18-CA$19+1)*$B$2*$BK$21),IF(CB$18&gt;=CA$19,$BK$21*$B$2))),0)</f>
        <v>0</v>
      </c>
      <c r="CC83" s="294" t="b">
        <f>IF('Hoja De Calculo'!CD$13&gt;='Hoja De Calculo'!CC$13,IF(CC$18=100,($BK$21*CC$18*$B$2)-SUM($I83:CB83),IF(CC$18&gt;CB$19,((CC$18-CB$19+1)*$B$2*$BK$21),IF(CC$18&gt;=CB$19,$BK$21*$B$2))),0)</f>
        <v>0</v>
      </c>
      <c r="CD83" s="294" t="b">
        <f>IF('Hoja De Calculo'!CE$13&gt;='Hoja De Calculo'!CD$13,IF(CD$18=100,($BK$21*CD$18*$B$2)-SUM($I83:CC83),IF(CD$18&gt;CC$19,((CD$18-CC$19+1)*$B$2*$BK$21),IF(CD$18&gt;=CC$19,$BK$21*$B$2))),0)</f>
        <v>0</v>
      </c>
      <c r="CE83" s="294" t="b">
        <f>IF('Hoja De Calculo'!CF$13&gt;='Hoja De Calculo'!CE$13,IF(CE$18=100,($BK$21*CE$18*$B$2)-SUM($I83:CD83),IF(CE$18&gt;CD$19,((CE$18-CD$19+1)*$B$2*$BK$21),IF(CE$18&gt;=CD$19,$BK$21*$B$2))),0)</f>
        <v>0</v>
      </c>
      <c r="CF83" s="294" t="b">
        <f>IF('Hoja De Calculo'!CG$13&gt;='Hoja De Calculo'!CF$13,IF(CF$18=100,($BK$21*CF$18*$B$2)-SUM($I83:CE83),IF(CF$18&gt;CE$19,((CF$18-CE$19+1)*$B$2*$BK$21),IF(CF$18&gt;=CE$19,$BK$21*$B$2))),0)</f>
        <v>0</v>
      </c>
      <c r="CG83" s="294" t="b">
        <f>IF('Hoja De Calculo'!CH$13&gt;='Hoja De Calculo'!CG$13,IF(CG$18=100,($BK$21*CG$18*$B$2)-SUM($I83:CF83),IF(CG$18&gt;CF$19,((CG$18-CF$19+1)*$B$2*$BK$21),IF(CG$18&gt;=CF$19,$BK$21*$B$2))),0)</f>
        <v>0</v>
      </c>
      <c r="CH83" s="294" t="b">
        <f>IF('Hoja De Calculo'!CI$13&gt;='Hoja De Calculo'!CH$13,IF(CH$18=100,($BK$21*CH$18*$B$2)-SUM($I83:CG83),IF(CH$18&gt;CG$19,((CH$18-CG$19+1)*$B$2*$BK$21),IF(CH$18&gt;=CG$19,$BK$21*$B$2))),0)</f>
        <v>0</v>
      </c>
      <c r="CI83" s="294" t="b">
        <f>IF('Hoja De Calculo'!CJ$13&gt;='Hoja De Calculo'!CI$13,IF(CI$18=100,($BK$21*CI$18*$B$2)-SUM($I83:CH83),IF(CI$18&gt;CH$19,((CI$18-CH$19+1)*$B$2*$BK$21),IF(CI$18&gt;=CH$19,$BK$21*$B$2))),0)</f>
        <v>0</v>
      </c>
      <c r="CJ83" s="294" t="b">
        <f>IF('Hoja De Calculo'!CK$13&gt;='Hoja De Calculo'!CJ$13,IF(CJ$18=100,($BK$21*CJ$18*$B$2)-SUM($I83:CI83),IF(CJ$18&gt;CI$19,((CJ$18-CI$19+1)*$B$2*$BK$21),IF(CJ$18&gt;=CI$19,$BK$21*$B$2))),0)</f>
        <v>0</v>
      </c>
      <c r="CK83" s="294" t="b">
        <f>IF('Hoja De Calculo'!CL$13&gt;='Hoja De Calculo'!CK$13,IF(CK$18=100,($BK$21*CK$18*$B$2)-SUM($I83:CJ83),IF(CK$18&gt;CJ$19,((CK$18-CJ$19+1)*$B$2*$BK$21),IF(CK$18&gt;=CJ$19,$BK$21*$B$2))),0)</f>
        <v>0</v>
      </c>
      <c r="CL83" s="294" t="b">
        <f>IF('Hoja De Calculo'!CM$13&gt;='Hoja De Calculo'!CL$13,IF(CL$18=100,($BK$21*CL$18*$B$2)-SUM($I83:CK83),IF(CL$18&gt;CK$19,((CL$18-CK$19+1)*$B$2*$BK$21),IF(CL$18&gt;=CK$19,$BK$21*$B$2))),0)</f>
        <v>0</v>
      </c>
      <c r="CM83" s="294" t="b">
        <f>IF('Hoja De Calculo'!CN$13&gt;='Hoja De Calculo'!CM$13,IF(CM$18=100,($BK$21*CM$18*$B$2)-SUM($I83:CL83),IF(CM$18&gt;CL$19,((CM$18-CL$19+1)*$B$2*$BK$21),IF(CM$18&gt;=CL$19,$BK$21*$B$2))),0)</f>
        <v>0</v>
      </c>
      <c r="CN83" s="294" t="b">
        <f>IF('Hoja De Calculo'!CO$13&gt;='Hoja De Calculo'!CN$13,IF(CN$18=100,($BK$21*CN$18*$B$2)-SUM($I83:CM83),IF(CN$18&gt;CM$19,((CN$18-CM$19+1)*$B$2*$BK$21),IF(CN$18&gt;=CM$19,$BK$21*$B$2))),0)</f>
        <v>0</v>
      </c>
      <c r="CO83" s="294" t="b">
        <f>IF('Hoja De Calculo'!CP$13&gt;='Hoja De Calculo'!CO$13,IF(CO$18=100,($BK$21*CO$18*$B$2)-SUM($I83:CN83),IF(CO$18&gt;CN$19,((CO$18-CN$19+1)*$B$2*$BK$21),IF(CO$18&gt;=CN$19,$BK$21*$B$2))),0)</f>
        <v>0</v>
      </c>
      <c r="CP83" s="294" t="b">
        <f>IF('Hoja De Calculo'!CQ$13&gt;='Hoja De Calculo'!CP$13,IF(CP$18=100,($BK$21*CP$18*$B$2)-SUM($I83:CO83),IF(CP$18&gt;CO$19,((CP$18-CO$19+1)*$B$2*$BK$21),IF(CP$18&gt;=CO$19,$BK$21*$B$2))),0)</f>
        <v>0</v>
      </c>
      <c r="CQ83" s="294" t="b">
        <f>IF('Hoja De Calculo'!CR$13&gt;='Hoja De Calculo'!CQ$13,IF(CQ$18=100,($BK$21*CQ$18*$B$2)-SUM($I83:CP83),IF(CQ$18&gt;CP$19,((CQ$18-CP$19+1)*$B$2*$BK$21),IF(CQ$18&gt;=CP$19,$BK$21*$B$2))),0)</f>
        <v>0</v>
      </c>
      <c r="CR83" s="294" t="b">
        <f>IF('Hoja De Calculo'!CS$13&gt;='Hoja De Calculo'!CR$13,IF(CR$18=100,($BK$21*CR$18*$B$2)-SUM($I83:CQ83),IF(CR$18&gt;CQ$19,((CR$18-CQ$19+1)*$B$2*$BK$21),IF(CR$18&gt;=CQ$19,$BK$21*$B$2))),0)</f>
        <v>0</v>
      </c>
      <c r="CS83" s="294" t="b">
        <f>IF('Hoja De Calculo'!CT$13&gt;='Hoja De Calculo'!CS$13,IF(CS$18=100,($BK$21*CS$18*$B$2)-SUM($I83:CR83),IF(CS$18&gt;CR$19,((CS$18-CR$19+1)*$B$2*$BK$21),IF(CS$18&gt;=CR$19,$BK$21*$B$2))),0)</f>
        <v>0</v>
      </c>
      <c r="CT83" s="294" t="b">
        <f>IF('Hoja De Calculo'!CU$13&gt;='Hoja De Calculo'!CT$13,IF(CT$18=100,($BK$21*CT$18*$B$2)-SUM($I83:CS83),IF(CT$18&gt;CS$19,((CT$18-CS$19+1)*$B$2*$BK$21),IF(CT$18&gt;=CS$19,$BK$21*$B$2))),0)</f>
        <v>0</v>
      </c>
      <c r="CU83" s="294" t="b">
        <f>IF('Hoja De Calculo'!CV$13&gt;='Hoja De Calculo'!CU$13,IF(CU$18=100,($BK$21*CU$18*$B$2)-SUM($I83:CT83),IF(CU$18&gt;CT$19,((CU$18-CT$19+1)*$B$2*$BK$21),IF(CU$18&gt;=CT$19,$BK$21*$B$2))),0)</f>
        <v>0</v>
      </c>
      <c r="CV83" s="294" t="b">
        <f>IF('Hoja De Calculo'!CW$13&gt;='Hoja De Calculo'!CV$13,IF(CV$18=100,($BK$21*CV$18*$B$2)-SUM($I83:CU83),IF(CV$18&gt;CU$19,((CV$18-CU$19+1)*$B$2*$BK$21),IF(CV$18&gt;=CU$19,$BK$21*$B$2))),0)</f>
        <v>0</v>
      </c>
      <c r="CW83" s="294" t="b">
        <f>IF('Hoja De Calculo'!CX$13&gt;='Hoja De Calculo'!CW$13,IF(CW$18=100,($BK$21*CW$18*$B$2)-SUM($I83:CV83),IF(CW$18&gt;CV$19,((CW$18-CV$19+1)*$B$2*$BK$21),IF(CW$18&gt;=CV$19,$BK$21*$B$2))),0)</f>
        <v>0</v>
      </c>
    </row>
    <row r="84" spans="1:101" x14ac:dyDescent="0.3">
      <c r="A84" t="s">
        <v>221</v>
      </c>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259"/>
      <c r="AY84" s="259"/>
      <c r="AZ84" s="259"/>
      <c r="BA84" s="259"/>
      <c r="BB84" s="259"/>
      <c r="BC84" s="259"/>
      <c r="BD84" s="259"/>
      <c r="BE84" s="259"/>
      <c r="BF84" s="259"/>
      <c r="BG84" s="259"/>
      <c r="BH84" s="259"/>
      <c r="BI84" s="259"/>
      <c r="BJ84" s="259"/>
      <c r="BK84" s="259"/>
      <c r="BL84" s="281">
        <f>(BL$21*$B$2*(BL$19+(IF(BL$19=100,0,1))))</f>
        <v>0</v>
      </c>
      <c r="BM84" s="294" t="b">
        <f>IF('Hoja De Calculo'!BN$13&gt;='Hoja De Calculo'!BM$13,IF(BM$18=100,($BL$21*BM$18*$B$2)-SUM($I84:BL84),IF(BM$18&gt;BL$19,((BM$18-BL$19+1)*$B$2*$BL$21),IF(BM$18&gt;=BL$19,$BL$21*$B$2))),0)</f>
        <v>0</v>
      </c>
      <c r="BN84" s="294" t="b">
        <f>IF('Hoja De Calculo'!BO$13&gt;='Hoja De Calculo'!BN$13,IF(BN$18=100,($BL$21*BN$18*$B$2)-SUM($I84:BM84),IF(BN$18&gt;BM$19,((BN$18-BM$19+1)*$B$2*$BL$21),IF(BN$18&gt;=BM$19,$BL$21*$B$2))),0)</f>
        <v>0</v>
      </c>
      <c r="BO84" s="294" t="b">
        <f>IF('Hoja De Calculo'!BP$13&gt;='Hoja De Calculo'!BO$13,IF(BO$18=100,($BL$21*BO$18*$B$2)-SUM($I84:BN84),IF(BO$18&gt;BN$19,((BO$18-BN$19+1)*$B$2*$BL$21),IF(BO$18&gt;=BN$19,$BL$21*$B$2))),0)</f>
        <v>0</v>
      </c>
      <c r="BP84" s="294" t="b">
        <f>IF('Hoja De Calculo'!BQ$13&gt;='Hoja De Calculo'!BP$13,IF(BP$18=100,($BL$21*BP$18*$B$2)-SUM($I84:BO84),IF(BP$18&gt;BO$19,((BP$18-BO$19+1)*$B$2*$BL$21),IF(BP$18&gt;=BO$19,$BL$21*$B$2))),0)</f>
        <v>0</v>
      </c>
      <c r="BQ84" s="294" t="b">
        <f>IF('Hoja De Calculo'!BR$13&gt;='Hoja De Calculo'!BQ$13,IF(BQ$18=100,($BL$21*BQ$18*$B$2)-SUM($I84:BP84),IF(BQ$18&gt;BP$19,((BQ$18-BP$19+1)*$B$2*$BL$21),IF(BQ$18&gt;=BP$19,$BL$21*$B$2))),0)</f>
        <v>0</v>
      </c>
      <c r="BR84" s="294" t="b">
        <f>IF('Hoja De Calculo'!BS$13&gt;='Hoja De Calculo'!BR$13,IF(BR$18=100,($BL$21*BR$18*$B$2)-SUM($I84:BQ84),IF(BR$18&gt;BQ$19,((BR$18-BQ$19+1)*$B$2*$BL$21),IF(BR$18&gt;=BQ$19,$BL$21*$B$2))),0)</f>
        <v>0</v>
      </c>
      <c r="BS84" s="294" t="b">
        <f>IF('Hoja De Calculo'!BT$13&gt;='Hoja De Calculo'!BS$13,IF(BS$18=100,($BL$21*BS$18*$B$2)-SUM($I84:BR84),IF(BS$18&gt;BR$19,((BS$18-BR$19+1)*$B$2*$BL$21),IF(BS$18&gt;=BR$19,$BL$21*$B$2))),0)</f>
        <v>0</v>
      </c>
      <c r="BT84" s="294" t="b">
        <f>IF('Hoja De Calculo'!BU$13&gt;='Hoja De Calculo'!BT$13,IF(BT$18=100,($BL$21*BT$18*$B$2)-SUM($I84:BS84),IF(BT$18&gt;BS$19,((BT$18-BS$19+1)*$B$2*$BL$21),IF(BT$18&gt;=BS$19,$BL$21*$B$2))),0)</f>
        <v>0</v>
      </c>
      <c r="BU84" s="294" t="b">
        <f>IF('Hoja De Calculo'!BV$13&gt;='Hoja De Calculo'!BU$13,IF(BU$18=100,($BL$21*BU$18*$B$2)-SUM($I84:BT84),IF(BU$18&gt;BT$19,((BU$18-BT$19+1)*$B$2*$BL$21),IF(BU$18&gt;=BT$19,$BL$21*$B$2))),0)</f>
        <v>0</v>
      </c>
      <c r="BV84" s="294" t="b">
        <f>IF('Hoja De Calculo'!BW$13&gt;='Hoja De Calculo'!BV$13,IF(BV$18=100,($BL$21*BV$18*$B$2)-SUM($I84:BU84),IF(BV$18&gt;BU$19,((BV$18-BU$19+1)*$B$2*$BL$21),IF(BV$18&gt;=BU$19,$BL$21*$B$2))),0)</f>
        <v>0</v>
      </c>
      <c r="BW84" s="294" t="b">
        <f>IF('Hoja De Calculo'!BX$13&gt;='Hoja De Calculo'!BW$13,IF(BW$18=100,($BL$21*BW$18*$B$2)-SUM($I84:BV84),IF(BW$18&gt;BV$19,((BW$18-BV$19+1)*$B$2*$BL$21),IF(BW$18&gt;=BV$19,$BL$21*$B$2))),0)</f>
        <v>0</v>
      </c>
      <c r="BX84" s="294" t="b">
        <f>IF('Hoja De Calculo'!BY$13&gt;='Hoja De Calculo'!BX$13,IF(BX$18=100,($BL$21*BX$18*$B$2)-SUM($I84:BW84),IF(BX$18&gt;BW$19,((BX$18-BW$19+1)*$B$2*$BL$21),IF(BX$18&gt;=BW$19,$BL$21*$B$2))),0)</f>
        <v>0</v>
      </c>
      <c r="BY84" s="294" t="b">
        <f>IF('Hoja De Calculo'!BZ$13&gt;='Hoja De Calculo'!BY$13,IF(BY$18=100,($BL$21*BY$18*$B$2)-SUM($I84:BX84),IF(BY$18&gt;BX$19,((BY$18-BX$19+1)*$B$2*$BL$21),IF(BY$18&gt;=BX$19,$BL$21*$B$2))),0)</f>
        <v>0</v>
      </c>
      <c r="BZ84" s="294" t="b">
        <f>IF('Hoja De Calculo'!CA$13&gt;='Hoja De Calculo'!BZ$13,IF(BZ$18=100,($BL$21*BZ$18*$B$2)-SUM($I84:BY84),IF(BZ$18&gt;BY$19,((BZ$18-BY$19+1)*$B$2*$BL$21),IF(BZ$18&gt;=BY$19,$BL$21*$B$2))),0)</f>
        <v>0</v>
      </c>
      <c r="CA84" s="294" t="b">
        <f>IF('Hoja De Calculo'!CB$13&gt;='Hoja De Calculo'!CA$13,IF(CA$18=100,($BL$21*CA$18*$B$2)-SUM($I84:BZ84),IF(CA$18&gt;BZ$19,((CA$18-BZ$19+1)*$B$2*$BL$21),IF(CA$18&gt;=BZ$19,$BL$21*$B$2))),0)</f>
        <v>0</v>
      </c>
      <c r="CB84" s="294" t="b">
        <f>IF('Hoja De Calculo'!CC$13&gt;='Hoja De Calculo'!CB$13,IF(CB$18=100,($BL$21*CB$18*$B$2)-SUM($I84:CA84),IF(CB$18&gt;CA$19,((CB$18-CA$19+1)*$B$2*$BL$21),IF(CB$18&gt;=CA$19,$BL$21*$B$2))),0)</f>
        <v>0</v>
      </c>
      <c r="CC84" s="294" t="b">
        <f>IF('Hoja De Calculo'!CD$13&gt;='Hoja De Calculo'!CC$13,IF(CC$18=100,($BL$21*CC$18*$B$2)-SUM($I84:CB84),IF(CC$18&gt;CB$19,((CC$18-CB$19+1)*$B$2*$BL$21),IF(CC$18&gt;=CB$19,$BL$21*$B$2))),0)</f>
        <v>0</v>
      </c>
      <c r="CD84" s="294" t="b">
        <f>IF('Hoja De Calculo'!CE$13&gt;='Hoja De Calculo'!CD$13,IF(CD$18=100,($BL$21*CD$18*$B$2)-SUM($I84:CC84),IF(CD$18&gt;CC$19,((CD$18-CC$19+1)*$B$2*$BL$21),IF(CD$18&gt;=CC$19,$BL$21*$B$2))),0)</f>
        <v>0</v>
      </c>
      <c r="CE84" s="294" t="b">
        <f>IF('Hoja De Calculo'!CF$13&gt;='Hoja De Calculo'!CE$13,IF(CE$18=100,($BL$21*CE$18*$B$2)-SUM($I84:CD84),IF(CE$18&gt;CD$19,((CE$18-CD$19+1)*$B$2*$BL$21),IF(CE$18&gt;=CD$19,$BL$21*$B$2))),0)</f>
        <v>0</v>
      </c>
      <c r="CF84" s="294" t="b">
        <f>IF('Hoja De Calculo'!CG$13&gt;='Hoja De Calculo'!CF$13,IF(CF$18=100,($BL$21*CF$18*$B$2)-SUM($I84:CE84),IF(CF$18&gt;CE$19,((CF$18-CE$19+1)*$B$2*$BL$21),IF(CF$18&gt;=CE$19,$BL$21*$B$2))),0)</f>
        <v>0</v>
      </c>
      <c r="CG84" s="294" t="b">
        <f>IF('Hoja De Calculo'!CH$13&gt;='Hoja De Calculo'!CG$13,IF(CG$18=100,($BL$21*CG$18*$B$2)-SUM($I84:CF84),IF(CG$18&gt;CF$19,((CG$18-CF$19+1)*$B$2*$BL$21),IF(CG$18&gt;=CF$19,$BL$21*$B$2))),0)</f>
        <v>0</v>
      </c>
      <c r="CH84" s="294" t="b">
        <f>IF('Hoja De Calculo'!CI$13&gt;='Hoja De Calculo'!CH$13,IF(CH$18=100,($BL$21*CH$18*$B$2)-SUM($I84:CG84),IF(CH$18&gt;CG$19,((CH$18-CG$19+1)*$B$2*$BL$21),IF(CH$18&gt;=CG$19,$BL$21*$B$2))),0)</f>
        <v>0</v>
      </c>
      <c r="CI84" s="294" t="b">
        <f>IF('Hoja De Calculo'!CJ$13&gt;='Hoja De Calculo'!CI$13,IF(CI$18=100,($BL$21*CI$18*$B$2)-SUM($I84:CH84),IF(CI$18&gt;CH$19,((CI$18-CH$19+1)*$B$2*$BL$21),IF(CI$18&gt;=CH$19,$BL$21*$B$2))),0)</f>
        <v>0</v>
      </c>
      <c r="CJ84" s="294" t="b">
        <f>IF('Hoja De Calculo'!CK$13&gt;='Hoja De Calculo'!CJ$13,IF(CJ$18=100,($BL$21*CJ$18*$B$2)-SUM($I84:CI84),IF(CJ$18&gt;CI$19,((CJ$18-CI$19+1)*$B$2*$BL$21),IF(CJ$18&gt;=CI$19,$BL$21*$B$2))),0)</f>
        <v>0</v>
      </c>
      <c r="CK84" s="294" t="b">
        <f>IF('Hoja De Calculo'!CL$13&gt;='Hoja De Calculo'!CK$13,IF(CK$18=100,($BL$21*CK$18*$B$2)-SUM($I84:CJ84),IF(CK$18&gt;CJ$19,((CK$18-CJ$19+1)*$B$2*$BL$21),IF(CK$18&gt;=CJ$19,$BL$21*$B$2))),0)</f>
        <v>0</v>
      </c>
      <c r="CL84" s="294" t="b">
        <f>IF('Hoja De Calculo'!CM$13&gt;='Hoja De Calculo'!CL$13,IF(CL$18=100,($BL$21*CL$18*$B$2)-SUM($I84:CK84),IF(CL$18&gt;CK$19,((CL$18-CK$19+1)*$B$2*$BL$21),IF(CL$18&gt;=CK$19,$BL$21*$B$2))),0)</f>
        <v>0</v>
      </c>
      <c r="CM84" s="294" t="b">
        <f>IF('Hoja De Calculo'!CN$13&gt;='Hoja De Calculo'!CM$13,IF(CM$18=100,($BL$21*CM$18*$B$2)-SUM($I84:CL84),IF(CM$18&gt;CL$19,((CM$18-CL$19+1)*$B$2*$BL$21),IF(CM$18&gt;=CL$19,$BL$21*$B$2))),0)</f>
        <v>0</v>
      </c>
      <c r="CN84" s="294" t="b">
        <f>IF('Hoja De Calculo'!CO$13&gt;='Hoja De Calculo'!CN$13,IF(CN$18=100,($BL$21*CN$18*$B$2)-SUM($I84:CM84),IF(CN$18&gt;CM$19,((CN$18-CM$19+1)*$B$2*$BL$21),IF(CN$18&gt;=CM$19,$BL$21*$B$2))),0)</f>
        <v>0</v>
      </c>
      <c r="CO84" s="294" t="b">
        <f>IF('Hoja De Calculo'!CP$13&gt;='Hoja De Calculo'!CO$13,IF(CO$18=100,($BL$21*CO$18*$B$2)-SUM($I84:CN84),IF(CO$18&gt;CN$19,((CO$18-CN$19+1)*$B$2*$BL$21),IF(CO$18&gt;=CN$19,$BL$21*$B$2))),0)</f>
        <v>0</v>
      </c>
      <c r="CP84" s="294" t="b">
        <f>IF('Hoja De Calculo'!CQ$13&gt;='Hoja De Calculo'!CP$13,IF(CP$18=100,($BL$21*CP$18*$B$2)-SUM($I84:CO84),IF(CP$18&gt;CO$19,((CP$18-CO$19+1)*$B$2*$BL$21),IF(CP$18&gt;=CO$19,$BL$21*$B$2))),0)</f>
        <v>0</v>
      </c>
      <c r="CQ84" s="294" t="b">
        <f>IF('Hoja De Calculo'!CR$13&gt;='Hoja De Calculo'!CQ$13,IF(CQ$18=100,($BL$21*CQ$18*$B$2)-SUM($I84:CP84),IF(CQ$18&gt;CP$19,((CQ$18-CP$19+1)*$B$2*$BL$21),IF(CQ$18&gt;=CP$19,$BL$21*$B$2))),0)</f>
        <v>0</v>
      </c>
      <c r="CR84" s="294" t="b">
        <f>IF('Hoja De Calculo'!CS$13&gt;='Hoja De Calculo'!CR$13,IF(CR$18=100,($BL$21*CR$18*$B$2)-SUM($I84:CQ84),IF(CR$18&gt;CQ$19,((CR$18-CQ$19+1)*$B$2*$BL$21),IF(CR$18&gt;=CQ$19,$BL$21*$B$2))),0)</f>
        <v>0</v>
      </c>
      <c r="CS84" s="294" t="b">
        <f>IF('Hoja De Calculo'!CT$13&gt;='Hoja De Calculo'!CS$13,IF(CS$18=100,($BL$21*CS$18*$B$2)-SUM($I84:CR84),IF(CS$18&gt;CR$19,((CS$18-CR$19+1)*$B$2*$BL$21),IF(CS$18&gt;=CR$19,$BL$21*$B$2))),0)</f>
        <v>0</v>
      </c>
      <c r="CT84" s="294" t="b">
        <f>IF('Hoja De Calculo'!CU$13&gt;='Hoja De Calculo'!CT$13,IF(CT$18=100,($BL$21*CT$18*$B$2)-SUM($I84:CS84),IF(CT$18&gt;CS$19,((CT$18-CS$19+1)*$B$2*$BL$21),IF(CT$18&gt;=CS$19,$BL$21*$B$2))),0)</f>
        <v>0</v>
      </c>
      <c r="CU84" s="294" t="b">
        <f>IF('Hoja De Calculo'!CV$13&gt;='Hoja De Calculo'!CU$13,IF(CU$18=100,($BL$21*CU$18*$B$2)-SUM($I84:CT84),IF(CU$18&gt;CT$19,((CU$18-CT$19+1)*$B$2*$BL$21),IF(CU$18&gt;=CT$19,$BL$21*$B$2))),0)</f>
        <v>0</v>
      </c>
      <c r="CV84" s="294" t="b">
        <f>IF('Hoja De Calculo'!CW$13&gt;='Hoja De Calculo'!CV$13,IF(CV$18=100,($BL$21*CV$18*$B$2)-SUM($I84:CU84),IF(CV$18&gt;CU$19,((CV$18-CU$19+1)*$B$2*$BL$21),IF(CV$18&gt;=CU$19,$BL$21*$B$2))),0)</f>
        <v>0</v>
      </c>
      <c r="CW84" s="294" t="b">
        <f>IF('Hoja De Calculo'!CX$13&gt;='Hoja De Calculo'!CW$13,IF(CW$18=100,($BL$21*CW$18*$B$2)-SUM($I84:CV84),IF(CW$18&gt;CV$19,((CW$18-CV$19+1)*$B$2*$BL$21),IF(CW$18&gt;=CV$19,$BL$21*$B$2))),0)</f>
        <v>0</v>
      </c>
    </row>
    <row r="85" spans="1:101" x14ac:dyDescent="0.3">
      <c r="A85" t="s">
        <v>222</v>
      </c>
      <c r="B85" s="259"/>
      <c r="C85" s="259"/>
      <c r="D85" s="259"/>
      <c r="E85" s="259"/>
      <c r="F85" s="259"/>
      <c r="G85" s="259"/>
      <c r="H85" s="259"/>
      <c r="I85" s="259"/>
      <c r="J85" s="259"/>
      <c r="K85" s="259"/>
      <c r="L85" s="259"/>
      <c r="M85" s="259"/>
      <c r="N85" s="259"/>
      <c r="O85" s="259"/>
      <c r="P85" s="259"/>
      <c r="Q85" s="259"/>
      <c r="R85" s="259"/>
      <c r="S85" s="259"/>
      <c r="T85" s="259"/>
      <c r="U85" s="259"/>
      <c r="V85" s="259"/>
      <c r="W85" s="259"/>
      <c r="X85" s="259"/>
      <c r="Y85" s="259"/>
      <c r="Z85" s="259"/>
      <c r="AA85" s="259"/>
      <c r="AB85" s="259"/>
      <c r="AC85" s="259"/>
      <c r="AD85" s="259"/>
      <c r="AE85" s="259"/>
      <c r="AF85" s="259"/>
      <c r="AG85" s="259"/>
      <c r="AH85" s="259"/>
      <c r="AI85" s="259"/>
      <c r="AJ85" s="259"/>
      <c r="AK85" s="259"/>
      <c r="AL85" s="259"/>
      <c r="AM85" s="259"/>
      <c r="AN85" s="259"/>
      <c r="AO85" s="259"/>
      <c r="AP85" s="259"/>
      <c r="AQ85" s="259"/>
      <c r="AR85" s="259"/>
      <c r="AS85" s="259"/>
      <c r="AT85" s="259"/>
      <c r="AU85" s="259"/>
      <c r="AV85" s="259"/>
      <c r="AW85" s="259"/>
      <c r="AX85" s="259"/>
      <c r="AY85" s="259"/>
      <c r="AZ85" s="259"/>
      <c r="BA85" s="259"/>
      <c r="BB85" s="259"/>
      <c r="BC85" s="259"/>
      <c r="BD85" s="259"/>
      <c r="BE85" s="259"/>
      <c r="BF85" s="259"/>
      <c r="BG85" s="259"/>
      <c r="BH85" s="259"/>
      <c r="BI85" s="259"/>
      <c r="BJ85" s="259"/>
      <c r="BK85" s="259"/>
      <c r="BL85" s="259"/>
      <c r="BM85" s="281">
        <f>(BM$21*$B$2*(BM$19+(IF(BM$19=100,0,1))))</f>
        <v>0</v>
      </c>
      <c r="BN85" s="294" t="b">
        <f>IF('Hoja De Calculo'!BO$13&gt;='Hoja De Calculo'!BN$13,IF(BN$18=100,($BM$21*BN$18*$B$2)-SUM($I85:BM85),IF(BN$18&gt;BM$19,((BN$18-BM$19+1)*$B$2*$BM$21),IF(BN$18&gt;=BM$19,$BM$21*$B$2))),0)</f>
        <v>0</v>
      </c>
      <c r="BO85" s="294" t="b">
        <f>IF('Hoja De Calculo'!BP$13&gt;='Hoja De Calculo'!BO$13,IF(BO$18=100,($BM$21*BO$18*$B$2)-SUM($I85:BN85),IF(BO$18&gt;BN$19,((BO$18-BN$19+1)*$B$2*$BM$21),IF(BO$18&gt;=BN$19,$BM$21*$B$2))),0)</f>
        <v>0</v>
      </c>
      <c r="BP85" s="294" t="b">
        <f>IF('Hoja De Calculo'!BQ$13&gt;='Hoja De Calculo'!BP$13,IF(BP$18=100,($BM$21*BP$18*$B$2)-SUM($I85:BO85),IF(BP$18&gt;BO$19,((BP$18-BO$19+1)*$B$2*$BM$21),IF(BP$18&gt;=BO$19,$BM$21*$B$2))),0)</f>
        <v>0</v>
      </c>
      <c r="BQ85" s="294" t="b">
        <f>IF('Hoja De Calculo'!BR$13&gt;='Hoja De Calculo'!BQ$13,IF(BQ$18=100,($BM$21*BQ$18*$B$2)-SUM($I85:BP85),IF(BQ$18&gt;BP$19,((BQ$18-BP$19+1)*$B$2*$BM$21),IF(BQ$18&gt;=BP$19,$BM$21*$B$2))),0)</f>
        <v>0</v>
      </c>
      <c r="BR85" s="294" t="b">
        <f>IF('Hoja De Calculo'!BS$13&gt;='Hoja De Calculo'!BR$13,IF(BR$18=100,($BM$21*BR$18*$B$2)-SUM($I85:BQ85),IF(BR$18&gt;BQ$19,((BR$18-BQ$19+1)*$B$2*$BM$21),IF(BR$18&gt;=BQ$19,$BM$21*$B$2))),0)</f>
        <v>0</v>
      </c>
      <c r="BS85" s="294" t="b">
        <f>IF('Hoja De Calculo'!BT$13&gt;='Hoja De Calculo'!BS$13,IF(BS$18=100,($BM$21*BS$18*$B$2)-SUM($I85:BR85),IF(BS$18&gt;BR$19,((BS$18-BR$19+1)*$B$2*$BM$21),IF(BS$18&gt;=BR$19,$BM$21*$B$2))),0)</f>
        <v>0</v>
      </c>
      <c r="BT85" s="294" t="b">
        <f>IF('Hoja De Calculo'!BU$13&gt;='Hoja De Calculo'!BT$13,IF(BT$18=100,($BM$21*BT$18*$B$2)-SUM($I85:BS85),IF(BT$18&gt;BS$19,((BT$18-BS$19+1)*$B$2*$BM$21),IF(BT$18&gt;=BS$19,$BM$21*$B$2))),0)</f>
        <v>0</v>
      </c>
      <c r="BU85" s="294" t="b">
        <f>IF('Hoja De Calculo'!BV$13&gt;='Hoja De Calculo'!BU$13,IF(BU$18=100,($BM$21*BU$18*$B$2)-SUM($I85:BT85),IF(BU$18&gt;BT$19,((BU$18-BT$19+1)*$B$2*$BM$21),IF(BU$18&gt;=BT$19,$BM$21*$B$2))),0)</f>
        <v>0</v>
      </c>
      <c r="BV85" s="294" t="b">
        <f>IF('Hoja De Calculo'!BW$13&gt;='Hoja De Calculo'!BV$13,IF(BV$18=100,($BM$21*BV$18*$B$2)-SUM($I85:BU85),IF(BV$18&gt;BU$19,((BV$18-BU$19+1)*$B$2*$BM$21),IF(BV$18&gt;=BU$19,$BM$21*$B$2))),0)</f>
        <v>0</v>
      </c>
      <c r="BW85" s="294" t="b">
        <f>IF('Hoja De Calculo'!BX$13&gt;='Hoja De Calculo'!BW$13,IF(BW$18=100,($BM$21*BW$18*$B$2)-SUM($I85:BV85),IF(BW$18&gt;BV$19,((BW$18-BV$19+1)*$B$2*$BM$21),IF(BW$18&gt;=BV$19,$BM$21*$B$2))),0)</f>
        <v>0</v>
      </c>
      <c r="BX85" s="294" t="b">
        <f>IF('Hoja De Calculo'!BY$13&gt;='Hoja De Calculo'!BX$13,IF(BX$18=100,($BM$21*BX$18*$B$2)-SUM($I85:BW85),IF(BX$18&gt;BW$19,((BX$18-BW$19+1)*$B$2*$BM$21),IF(BX$18&gt;=BW$19,$BM$21*$B$2))),0)</f>
        <v>0</v>
      </c>
      <c r="BY85" s="294" t="b">
        <f>IF('Hoja De Calculo'!BZ$13&gt;='Hoja De Calculo'!BY$13,IF(BY$18=100,($BM$21*BY$18*$B$2)-SUM($I85:BX85),IF(BY$18&gt;BX$19,((BY$18-BX$19+1)*$B$2*$BM$21),IF(BY$18&gt;=BX$19,$BM$21*$B$2))),0)</f>
        <v>0</v>
      </c>
      <c r="BZ85" s="294" t="b">
        <f>IF('Hoja De Calculo'!CA$13&gt;='Hoja De Calculo'!BZ$13,IF(BZ$18=100,($BM$21*BZ$18*$B$2)-SUM($I85:BY85),IF(BZ$18&gt;BY$19,((BZ$18-BY$19+1)*$B$2*$BM$21),IF(BZ$18&gt;=BY$19,$BM$21*$B$2))),0)</f>
        <v>0</v>
      </c>
      <c r="CA85" s="294" t="b">
        <f>IF('Hoja De Calculo'!CB$13&gt;='Hoja De Calculo'!CA$13,IF(CA$18=100,($BM$21*CA$18*$B$2)-SUM($I85:BZ85),IF(CA$18&gt;BZ$19,((CA$18-BZ$19+1)*$B$2*$BM$21),IF(CA$18&gt;=BZ$19,$BM$21*$B$2))),0)</f>
        <v>0</v>
      </c>
      <c r="CB85" s="294" t="b">
        <f>IF('Hoja De Calculo'!CC$13&gt;='Hoja De Calculo'!CB$13,IF(CB$18=100,($BM$21*CB$18*$B$2)-SUM($I85:CA85),IF(CB$18&gt;CA$19,((CB$18-CA$19+1)*$B$2*$BM$21),IF(CB$18&gt;=CA$19,$BM$21*$B$2))),0)</f>
        <v>0</v>
      </c>
      <c r="CC85" s="294" t="b">
        <f>IF('Hoja De Calculo'!CD$13&gt;='Hoja De Calculo'!CC$13,IF(CC$18=100,($BM$21*CC$18*$B$2)-SUM($I85:CB85),IF(CC$18&gt;CB$19,((CC$18-CB$19+1)*$B$2*$BM$21),IF(CC$18&gt;=CB$19,$BM$21*$B$2))),0)</f>
        <v>0</v>
      </c>
      <c r="CD85" s="294" t="b">
        <f>IF('Hoja De Calculo'!CE$13&gt;='Hoja De Calculo'!CD$13,IF(CD$18=100,($BM$21*CD$18*$B$2)-SUM($I85:CC85),IF(CD$18&gt;CC$19,((CD$18-CC$19+1)*$B$2*$BM$21),IF(CD$18&gt;=CC$19,$BM$21*$B$2))),0)</f>
        <v>0</v>
      </c>
      <c r="CE85" s="294" t="b">
        <f>IF('Hoja De Calculo'!CF$13&gt;='Hoja De Calculo'!CE$13,IF(CE$18=100,($BM$21*CE$18*$B$2)-SUM($I85:CD85),IF(CE$18&gt;CD$19,((CE$18-CD$19+1)*$B$2*$BM$21),IF(CE$18&gt;=CD$19,$BM$21*$B$2))),0)</f>
        <v>0</v>
      </c>
      <c r="CF85" s="294" t="b">
        <f>IF('Hoja De Calculo'!CG$13&gt;='Hoja De Calculo'!CF$13,IF(CF$18=100,($BM$21*CF$18*$B$2)-SUM($I85:CE85),IF(CF$18&gt;CE$19,((CF$18-CE$19+1)*$B$2*$BM$21),IF(CF$18&gt;=CE$19,$BM$21*$B$2))),0)</f>
        <v>0</v>
      </c>
      <c r="CG85" s="294" t="b">
        <f>IF('Hoja De Calculo'!CH$13&gt;='Hoja De Calculo'!CG$13,IF(CG$18=100,($BM$21*CG$18*$B$2)-SUM($I85:CF85),IF(CG$18&gt;CF$19,((CG$18-CF$19+1)*$B$2*$BM$21),IF(CG$18&gt;=CF$19,$BM$21*$B$2))),0)</f>
        <v>0</v>
      </c>
      <c r="CH85" s="294" t="b">
        <f>IF('Hoja De Calculo'!CI$13&gt;='Hoja De Calculo'!CH$13,IF(CH$18=100,($BM$21*CH$18*$B$2)-SUM($I85:CG85),IF(CH$18&gt;CG$19,((CH$18-CG$19+1)*$B$2*$BM$21),IF(CH$18&gt;=CG$19,$BM$21*$B$2))),0)</f>
        <v>0</v>
      </c>
      <c r="CI85" s="294" t="b">
        <f>IF('Hoja De Calculo'!CJ$13&gt;='Hoja De Calculo'!CI$13,IF(CI$18=100,($BM$21*CI$18*$B$2)-SUM($I85:CH85),IF(CI$18&gt;CH$19,((CI$18-CH$19+1)*$B$2*$BM$21),IF(CI$18&gt;=CH$19,$BM$21*$B$2))),0)</f>
        <v>0</v>
      </c>
      <c r="CJ85" s="294" t="b">
        <f>IF('Hoja De Calculo'!CK$13&gt;='Hoja De Calculo'!CJ$13,IF(CJ$18=100,($BM$21*CJ$18*$B$2)-SUM($I85:CI85),IF(CJ$18&gt;CI$19,((CJ$18-CI$19+1)*$B$2*$BM$21),IF(CJ$18&gt;=CI$19,$BM$21*$B$2))),0)</f>
        <v>0</v>
      </c>
      <c r="CK85" s="294" t="b">
        <f>IF('Hoja De Calculo'!CL$13&gt;='Hoja De Calculo'!CK$13,IF(CK$18=100,($BM$21*CK$18*$B$2)-SUM($I85:CJ85),IF(CK$18&gt;CJ$19,((CK$18-CJ$19+1)*$B$2*$BM$21),IF(CK$18&gt;=CJ$19,$BM$21*$B$2))),0)</f>
        <v>0</v>
      </c>
      <c r="CL85" s="294" t="b">
        <f>IF('Hoja De Calculo'!CM$13&gt;='Hoja De Calculo'!CL$13,IF(CL$18=100,($BM$21*CL$18*$B$2)-SUM($I85:CK85),IF(CL$18&gt;CK$19,((CL$18-CK$19+1)*$B$2*$BM$21),IF(CL$18&gt;=CK$19,$BM$21*$B$2))),0)</f>
        <v>0</v>
      </c>
      <c r="CM85" s="294" t="b">
        <f>IF('Hoja De Calculo'!CN$13&gt;='Hoja De Calculo'!CM$13,IF(CM$18=100,($BM$21*CM$18*$B$2)-SUM($I85:CL85),IF(CM$18&gt;CL$19,((CM$18-CL$19+1)*$B$2*$BM$21),IF(CM$18&gt;=CL$19,$BM$21*$B$2))),0)</f>
        <v>0</v>
      </c>
      <c r="CN85" s="294" t="b">
        <f>IF('Hoja De Calculo'!CO$13&gt;='Hoja De Calculo'!CN$13,IF(CN$18=100,($BM$21*CN$18*$B$2)-SUM($I85:CM85),IF(CN$18&gt;CM$19,((CN$18-CM$19+1)*$B$2*$BM$21),IF(CN$18&gt;=CM$19,$BM$21*$B$2))),0)</f>
        <v>0</v>
      </c>
      <c r="CO85" s="294" t="b">
        <f>IF('Hoja De Calculo'!CP$13&gt;='Hoja De Calculo'!CO$13,IF(CO$18=100,($BM$21*CO$18*$B$2)-SUM($I85:CN85),IF(CO$18&gt;CN$19,((CO$18-CN$19+1)*$B$2*$BM$21),IF(CO$18&gt;=CN$19,$BM$21*$B$2))),0)</f>
        <v>0</v>
      </c>
      <c r="CP85" s="294" t="b">
        <f>IF('Hoja De Calculo'!CQ$13&gt;='Hoja De Calculo'!CP$13,IF(CP$18=100,($BM$21*CP$18*$B$2)-SUM($I85:CO85),IF(CP$18&gt;CO$19,((CP$18-CO$19+1)*$B$2*$BM$21),IF(CP$18&gt;=CO$19,$BM$21*$B$2))),0)</f>
        <v>0</v>
      </c>
      <c r="CQ85" s="294" t="b">
        <f>IF('Hoja De Calculo'!CR$13&gt;='Hoja De Calculo'!CQ$13,IF(CQ$18=100,($BM$21*CQ$18*$B$2)-SUM($I85:CP85),IF(CQ$18&gt;CP$19,((CQ$18-CP$19+1)*$B$2*$BM$21),IF(CQ$18&gt;=CP$19,$BM$21*$B$2))),0)</f>
        <v>0</v>
      </c>
      <c r="CR85" s="294" t="b">
        <f>IF('Hoja De Calculo'!CS$13&gt;='Hoja De Calculo'!CR$13,IF(CR$18=100,($BM$21*CR$18*$B$2)-SUM($I85:CQ85),IF(CR$18&gt;CQ$19,((CR$18-CQ$19+1)*$B$2*$BM$21),IF(CR$18&gt;=CQ$19,$BM$21*$B$2))),0)</f>
        <v>0</v>
      </c>
      <c r="CS85" s="294" t="b">
        <f>IF('Hoja De Calculo'!CT$13&gt;='Hoja De Calculo'!CS$13,IF(CS$18=100,($BM$21*CS$18*$B$2)-SUM($I85:CR85),IF(CS$18&gt;CR$19,((CS$18-CR$19+1)*$B$2*$BM$21),IF(CS$18&gt;=CR$19,$BM$21*$B$2))),0)</f>
        <v>0</v>
      </c>
      <c r="CT85" s="294" t="b">
        <f>IF('Hoja De Calculo'!CU$13&gt;='Hoja De Calculo'!CT$13,IF(CT$18=100,($BM$21*CT$18*$B$2)-SUM($I85:CS85),IF(CT$18&gt;CS$19,((CT$18-CS$19+1)*$B$2*$BM$21),IF(CT$18&gt;=CS$19,$BM$21*$B$2))),0)</f>
        <v>0</v>
      </c>
      <c r="CU85" s="294" t="b">
        <f>IF('Hoja De Calculo'!CV$13&gt;='Hoja De Calculo'!CU$13,IF(CU$18=100,($BM$21*CU$18*$B$2)-SUM($I85:CT85),IF(CU$18&gt;CT$19,((CU$18-CT$19+1)*$B$2*$BM$21),IF(CU$18&gt;=CT$19,$BM$21*$B$2))),0)</f>
        <v>0</v>
      </c>
      <c r="CV85" s="294" t="b">
        <f>IF('Hoja De Calculo'!CW$13&gt;='Hoja De Calculo'!CV$13,IF(CV$18=100,($BM$21*CV$18*$B$2)-SUM($I85:CU85),IF(CV$18&gt;CU$19,((CV$18-CU$19+1)*$B$2*$BM$21),IF(CV$18&gt;=CU$19,$BM$21*$B$2))),0)</f>
        <v>0</v>
      </c>
      <c r="CW85" s="294" t="b">
        <f>IF('Hoja De Calculo'!CX$13&gt;='Hoja De Calculo'!CW$13,IF(CW$18=100,($BM$21*CW$18*$B$2)-SUM($I85:CV85),IF(CW$18&gt;CV$19,((CW$18-CV$19+1)*$B$2*$BM$21),IF(CW$18&gt;=CV$19,$BM$21*$B$2))),0)</f>
        <v>0</v>
      </c>
    </row>
    <row r="86" spans="1:101" x14ac:dyDescent="0.3">
      <c r="A86" t="s">
        <v>223</v>
      </c>
      <c r="B86" s="259"/>
      <c r="C86" s="259"/>
      <c r="D86" s="259"/>
      <c r="E86" s="259"/>
      <c r="F86" s="259"/>
      <c r="G86" s="259"/>
      <c r="H86" s="259"/>
      <c r="I86" s="259"/>
      <c r="J86" s="259"/>
      <c r="K86" s="259"/>
      <c r="L86" s="259"/>
      <c r="M86" s="259"/>
      <c r="N86" s="259"/>
      <c r="O86" s="259"/>
      <c r="P86" s="259"/>
      <c r="Q86" s="259"/>
      <c r="R86" s="259"/>
      <c r="S86" s="259"/>
      <c r="T86" s="259"/>
      <c r="U86" s="259"/>
      <c r="V86" s="259"/>
      <c r="W86" s="259"/>
      <c r="X86" s="259"/>
      <c r="Y86" s="259"/>
      <c r="Z86" s="259"/>
      <c r="AA86" s="259"/>
      <c r="AB86" s="259"/>
      <c r="AC86" s="259"/>
      <c r="AD86" s="259"/>
      <c r="AE86" s="259"/>
      <c r="AF86" s="259"/>
      <c r="AG86" s="259"/>
      <c r="AH86" s="259"/>
      <c r="AI86" s="259"/>
      <c r="AJ86" s="259"/>
      <c r="AK86" s="259"/>
      <c r="AL86" s="259"/>
      <c r="AM86" s="259"/>
      <c r="AN86" s="259"/>
      <c r="AO86" s="259"/>
      <c r="AP86" s="259"/>
      <c r="AQ86" s="259"/>
      <c r="AR86" s="259"/>
      <c r="AS86" s="259"/>
      <c r="AT86" s="259"/>
      <c r="AU86" s="259"/>
      <c r="AV86" s="259"/>
      <c r="AW86" s="259"/>
      <c r="AX86" s="259"/>
      <c r="AY86" s="259"/>
      <c r="AZ86" s="259"/>
      <c r="BA86" s="259"/>
      <c r="BB86" s="259"/>
      <c r="BC86" s="259"/>
      <c r="BD86" s="259"/>
      <c r="BE86" s="259"/>
      <c r="BF86" s="259"/>
      <c r="BG86" s="259"/>
      <c r="BH86" s="259"/>
      <c r="BI86" s="259"/>
      <c r="BJ86" s="259"/>
      <c r="BK86" s="259"/>
      <c r="BL86" s="259"/>
      <c r="BM86" s="259"/>
      <c r="BN86" s="281">
        <f>(BN$21*$B$2*(BN$19+(IF(BN$19=100,0,1))))</f>
        <v>0</v>
      </c>
      <c r="BO86" s="294" t="b">
        <f>IF('Hoja De Calculo'!BP$13&gt;='Hoja De Calculo'!BO$13,IF(BO$18=100,($BN$21*BO$18*$B$2)-SUM($I86:BN86),IF(BO$18&gt;BN$19,((BO$18-BN$19+1)*$B$2*$BN$21),IF(BO$18&gt;=BN$19,$BN$21*$B$2))),0)</f>
        <v>0</v>
      </c>
      <c r="BP86" s="294" t="b">
        <f>IF('Hoja De Calculo'!BQ$13&gt;='Hoja De Calculo'!BP$13,IF(BP$18=100,($BN$21*BP$18*$B$2)-SUM($I86:BO86),IF(BP$18&gt;BO$19,((BP$18-BO$19+1)*$B$2*$BN$21),IF(BP$18&gt;=BO$19,$BN$21*$B$2))),0)</f>
        <v>0</v>
      </c>
      <c r="BQ86" s="294" t="b">
        <f>IF('Hoja De Calculo'!BR$13&gt;='Hoja De Calculo'!BQ$13,IF(BQ$18=100,($BN$21*BQ$18*$B$2)-SUM($I86:BP86),IF(BQ$18&gt;BP$19,((BQ$18-BP$19+1)*$B$2*$BN$21),IF(BQ$18&gt;=BP$19,$BN$21*$B$2))),0)</f>
        <v>0</v>
      </c>
      <c r="BR86" s="294" t="b">
        <f>IF('Hoja De Calculo'!BS$13&gt;='Hoja De Calculo'!BR$13,IF(BR$18=100,($BN$21*BR$18*$B$2)-SUM($I86:BQ86),IF(BR$18&gt;BQ$19,((BR$18-BQ$19+1)*$B$2*$BN$21),IF(BR$18&gt;=BQ$19,$BN$21*$B$2))),0)</f>
        <v>0</v>
      </c>
      <c r="BS86" s="294" t="b">
        <f>IF('Hoja De Calculo'!BT$13&gt;='Hoja De Calculo'!BS$13,IF(BS$18=100,($BN$21*BS$18*$B$2)-SUM($I86:BR86),IF(BS$18&gt;BR$19,((BS$18-BR$19+1)*$B$2*$BN$21),IF(BS$18&gt;=BR$19,$BN$21*$B$2))),0)</f>
        <v>0</v>
      </c>
      <c r="BT86" s="294" t="b">
        <f>IF('Hoja De Calculo'!BU$13&gt;='Hoja De Calculo'!BT$13,IF(BT$18=100,($BN$21*BT$18*$B$2)-SUM($I86:BS86),IF(BT$18&gt;BS$19,((BT$18-BS$19+1)*$B$2*$BN$21),IF(BT$18&gt;=BS$19,$BN$21*$B$2))),0)</f>
        <v>0</v>
      </c>
      <c r="BU86" s="294" t="b">
        <f>IF('Hoja De Calculo'!BV$13&gt;='Hoja De Calculo'!BU$13,IF(BU$18=100,($BN$21*BU$18*$B$2)-SUM($I86:BT86),IF(BU$18&gt;BT$19,((BU$18-BT$19+1)*$B$2*$BN$21),IF(BU$18&gt;=BT$19,$BN$21*$B$2))),0)</f>
        <v>0</v>
      </c>
      <c r="BV86" s="294" t="b">
        <f>IF('Hoja De Calculo'!BW$13&gt;='Hoja De Calculo'!BV$13,IF(BV$18=100,($BN$21*BV$18*$B$2)-SUM($I86:BU86),IF(BV$18&gt;BU$19,((BV$18-BU$19+1)*$B$2*$BN$21),IF(BV$18&gt;=BU$19,$BN$21*$B$2))),0)</f>
        <v>0</v>
      </c>
      <c r="BW86" s="294" t="b">
        <f>IF('Hoja De Calculo'!BX$13&gt;='Hoja De Calculo'!BW$13,IF(BW$18=100,($BN$21*BW$18*$B$2)-SUM($I86:BV86),IF(BW$18&gt;BV$19,((BW$18-BV$19+1)*$B$2*$BN$21),IF(BW$18&gt;=BV$19,$BN$21*$B$2))),0)</f>
        <v>0</v>
      </c>
      <c r="BX86" s="294" t="b">
        <f>IF('Hoja De Calculo'!BY$13&gt;='Hoja De Calculo'!BX$13,IF(BX$18=100,($BN$21*BX$18*$B$2)-SUM($I86:BW86),IF(BX$18&gt;BW$19,((BX$18-BW$19+1)*$B$2*$BN$21),IF(BX$18&gt;=BW$19,$BN$21*$B$2))),0)</f>
        <v>0</v>
      </c>
      <c r="BY86" s="294" t="b">
        <f>IF('Hoja De Calculo'!BZ$13&gt;='Hoja De Calculo'!BY$13,IF(BY$18=100,($BN$21*BY$18*$B$2)-SUM($I86:BX86),IF(BY$18&gt;BX$19,((BY$18-BX$19+1)*$B$2*$BN$21),IF(BY$18&gt;=BX$19,$BN$21*$B$2))),0)</f>
        <v>0</v>
      </c>
      <c r="BZ86" s="294" t="b">
        <f>IF('Hoja De Calculo'!CA$13&gt;='Hoja De Calculo'!BZ$13,IF(BZ$18=100,($BN$21*BZ$18*$B$2)-SUM($I86:BY86),IF(BZ$18&gt;BY$19,((BZ$18-BY$19+1)*$B$2*$BN$21),IF(BZ$18&gt;=BY$19,$BN$21*$B$2))),0)</f>
        <v>0</v>
      </c>
      <c r="CA86" s="294" t="b">
        <f>IF('Hoja De Calculo'!CB$13&gt;='Hoja De Calculo'!CA$13,IF(CA$18=100,($BN$21*CA$18*$B$2)-SUM($I86:BZ86),IF(CA$18&gt;BZ$19,((CA$18-BZ$19+1)*$B$2*$BN$21),IF(CA$18&gt;=BZ$19,$BN$21*$B$2))),0)</f>
        <v>0</v>
      </c>
      <c r="CB86" s="294" t="b">
        <f>IF('Hoja De Calculo'!CC$13&gt;='Hoja De Calculo'!CB$13,IF(CB$18=100,($BN$21*CB$18*$B$2)-SUM($I86:CA86),IF(CB$18&gt;CA$19,((CB$18-CA$19+1)*$B$2*$BN$21),IF(CB$18&gt;=CA$19,$BN$21*$B$2))),0)</f>
        <v>0</v>
      </c>
      <c r="CC86" s="294" t="b">
        <f>IF('Hoja De Calculo'!CD$13&gt;='Hoja De Calculo'!CC$13,IF(CC$18=100,($BN$21*CC$18*$B$2)-SUM($I86:CB86),IF(CC$18&gt;CB$19,((CC$18-CB$19+1)*$B$2*$BN$21),IF(CC$18&gt;=CB$19,$BN$21*$B$2))),0)</f>
        <v>0</v>
      </c>
      <c r="CD86" s="294" t="b">
        <f>IF('Hoja De Calculo'!CE$13&gt;='Hoja De Calculo'!CD$13,IF(CD$18=100,($BN$21*CD$18*$B$2)-SUM($I86:CC86),IF(CD$18&gt;CC$19,((CD$18-CC$19+1)*$B$2*$BN$21),IF(CD$18&gt;=CC$19,$BN$21*$B$2))),0)</f>
        <v>0</v>
      </c>
      <c r="CE86" s="294" t="b">
        <f>IF('Hoja De Calculo'!CF$13&gt;='Hoja De Calculo'!CE$13,IF(CE$18=100,($BN$21*CE$18*$B$2)-SUM($I86:CD86),IF(CE$18&gt;CD$19,((CE$18-CD$19+1)*$B$2*$BN$21),IF(CE$18&gt;=CD$19,$BN$21*$B$2))),0)</f>
        <v>0</v>
      </c>
      <c r="CF86" s="294" t="b">
        <f>IF('Hoja De Calculo'!CG$13&gt;='Hoja De Calculo'!CF$13,IF(CF$18=100,($BN$21*CF$18*$B$2)-SUM($I86:CE86),IF(CF$18&gt;CE$19,((CF$18-CE$19+1)*$B$2*$BN$21),IF(CF$18&gt;=CE$19,$BN$21*$B$2))),0)</f>
        <v>0</v>
      </c>
      <c r="CG86" s="294" t="b">
        <f>IF('Hoja De Calculo'!CH$13&gt;='Hoja De Calculo'!CG$13,IF(CG$18=100,($BN$21*CG$18*$B$2)-SUM($I86:CF86),IF(CG$18&gt;CF$19,((CG$18-CF$19+1)*$B$2*$BN$21),IF(CG$18&gt;=CF$19,$BN$21*$B$2))),0)</f>
        <v>0</v>
      </c>
      <c r="CH86" s="294" t="b">
        <f>IF('Hoja De Calculo'!CI$13&gt;='Hoja De Calculo'!CH$13,IF(CH$18=100,($BN$21*CH$18*$B$2)-SUM($I86:CG86),IF(CH$18&gt;CG$19,((CH$18-CG$19+1)*$B$2*$BN$21),IF(CH$18&gt;=CG$19,$BN$21*$B$2))),0)</f>
        <v>0</v>
      </c>
      <c r="CI86" s="294" t="b">
        <f>IF('Hoja De Calculo'!CJ$13&gt;='Hoja De Calculo'!CI$13,IF(CI$18=100,($BN$21*CI$18*$B$2)-SUM($I86:CH86),IF(CI$18&gt;CH$19,((CI$18-CH$19+1)*$B$2*$BN$21),IF(CI$18&gt;=CH$19,$BN$21*$B$2))),0)</f>
        <v>0</v>
      </c>
      <c r="CJ86" s="294" t="b">
        <f>IF('Hoja De Calculo'!CK$13&gt;='Hoja De Calculo'!CJ$13,IF(CJ$18=100,($BN$21*CJ$18*$B$2)-SUM($I86:CI86),IF(CJ$18&gt;CI$19,((CJ$18-CI$19+1)*$B$2*$BN$21),IF(CJ$18&gt;=CI$19,$BN$21*$B$2))),0)</f>
        <v>0</v>
      </c>
      <c r="CK86" s="294" t="b">
        <f>IF('Hoja De Calculo'!CL$13&gt;='Hoja De Calculo'!CK$13,IF(CK$18=100,($BN$21*CK$18*$B$2)-SUM($I86:CJ86),IF(CK$18&gt;CJ$19,((CK$18-CJ$19+1)*$B$2*$BN$21),IF(CK$18&gt;=CJ$19,$BN$21*$B$2))),0)</f>
        <v>0</v>
      </c>
      <c r="CL86" s="294" t="b">
        <f>IF('Hoja De Calculo'!CM$13&gt;='Hoja De Calculo'!CL$13,IF(CL$18=100,($BN$21*CL$18*$B$2)-SUM($I86:CK86),IF(CL$18&gt;CK$19,((CL$18-CK$19+1)*$B$2*$BN$21),IF(CL$18&gt;=CK$19,$BN$21*$B$2))),0)</f>
        <v>0</v>
      </c>
      <c r="CM86" s="294" t="b">
        <f>IF('Hoja De Calculo'!CN$13&gt;='Hoja De Calculo'!CM$13,IF(CM$18=100,($BN$21*CM$18*$B$2)-SUM($I86:CL86),IF(CM$18&gt;CL$19,((CM$18-CL$19+1)*$B$2*$BN$21),IF(CM$18&gt;=CL$19,$BN$21*$B$2))),0)</f>
        <v>0</v>
      </c>
      <c r="CN86" s="294" t="b">
        <f>IF('Hoja De Calculo'!CO$13&gt;='Hoja De Calculo'!CN$13,IF(CN$18=100,($BN$21*CN$18*$B$2)-SUM($I86:CM86),IF(CN$18&gt;CM$19,((CN$18-CM$19+1)*$B$2*$BN$21),IF(CN$18&gt;=CM$19,$BN$21*$B$2))),0)</f>
        <v>0</v>
      </c>
      <c r="CO86" s="294" t="b">
        <f>IF('Hoja De Calculo'!CP$13&gt;='Hoja De Calculo'!CO$13,IF(CO$18=100,($BN$21*CO$18*$B$2)-SUM($I86:CN86),IF(CO$18&gt;CN$19,((CO$18-CN$19+1)*$B$2*$BN$21),IF(CO$18&gt;=CN$19,$BN$21*$B$2))),0)</f>
        <v>0</v>
      </c>
      <c r="CP86" s="294" t="b">
        <f>IF('Hoja De Calculo'!CQ$13&gt;='Hoja De Calculo'!CP$13,IF(CP$18=100,($BN$21*CP$18*$B$2)-SUM($I86:CO86),IF(CP$18&gt;CO$19,((CP$18-CO$19+1)*$B$2*$BN$21),IF(CP$18&gt;=CO$19,$BN$21*$B$2))),0)</f>
        <v>0</v>
      </c>
      <c r="CQ86" s="294" t="b">
        <f>IF('Hoja De Calculo'!CR$13&gt;='Hoja De Calculo'!CQ$13,IF(CQ$18=100,($BN$21*CQ$18*$B$2)-SUM($I86:CP86),IF(CQ$18&gt;CP$19,((CQ$18-CP$19+1)*$B$2*$BN$21),IF(CQ$18&gt;=CP$19,$BN$21*$B$2))),0)</f>
        <v>0</v>
      </c>
      <c r="CR86" s="294" t="b">
        <f>IF('Hoja De Calculo'!CS$13&gt;='Hoja De Calculo'!CR$13,IF(CR$18=100,($BN$21*CR$18*$B$2)-SUM($I86:CQ86),IF(CR$18&gt;CQ$19,((CR$18-CQ$19+1)*$B$2*$BN$21),IF(CR$18&gt;=CQ$19,$BN$21*$B$2))),0)</f>
        <v>0</v>
      </c>
      <c r="CS86" s="294" t="b">
        <f>IF('Hoja De Calculo'!CT$13&gt;='Hoja De Calculo'!CS$13,IF(CS$18=100,($BN$21*CS$18*$B$2)-SUM($I86:CR86),IF(CS$18&gt;CR$19,((CS$18-CR$19+1)*$B$2*$BN$21),IF(CS$18&gt;=CR$19,$BN$21*$B$2))),0)</f>
        <v>0</v>
      </c>
      <c r="CT86" s="294" t="b">
        <f>IF('Hoja De Calculo'!CU$13&gt;='Hoja De Calculo'!CT$13,IF(CT$18=100,($BN$21*CT$18*$B$2)-SUM($I86:CS86),IF(CT$18&gt;CS$19,((CT$18-CS$19+1)*$B$2*$BN$21),IF(CT$18&gt;=CS$19,$BN$21*$B$2))),0)</f>
        <v>0</v>
      </c>
      <c r="CU86" s="294" t="b">
        <f>IF('Hoja De Calculo'!CV$13&gt;='Hoja De Calculo'!CU$13,IF(CU$18=100,($BN$21*CU$18*$B$2)-SUM($I86:CT86),IF(CU$18&gt;CT$19,((CU$18-CT$19+1)*$B$2*$BN$21),IF(CU$18&gt;=CT$19,$BN$21*$B$2))),0)</f>
        <v>0</v>
      </c>
      <c r="CV86" s="294" t="b">
        <f>IF('Hoja De Calculo'!CW$13&gt;='Hoja De Calculo'!CV$13,IF(CV$18=100,($BN$21*CV$18*$B$2)-SUM($I86:CU86),IF(CV$18&gt;CU$19,((CV$18-CU$19+1)*$B$2*$BN$21),IF(CV$18&gt;=CU$19,$BN$21*$B$2))),0)</f>
        <v>0</v>
      </c>
      <c r="CW86" s="294" t="b">
        <f>IF('Hoja De Calculo'!CX$13&gt;='Hoja De Calculo'!CW$13,IF(CW$18=100,($BN$21*CW$18*$B$2)-SUM($I86:CV86),IF(CW$18&gt;CV$19,((CW$18-CV$19+1)*$B$2*$BN$21),IF(CW$18&gt;=CV$19,$BN$21*$B$2))),0)</f>
        <v>0</v>
      </c>
    </row>
    <row r="87" spans="1:101" x14ac:dyDescent="0.3">
      <c r="A87" t="s">
        <v>224</v>
      </c>
      <c r="B87" s="259"/>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259"/>
      <c r="AB87" s="259"/>
      <c r="AC87" s="259"/>
      <c r="AD87" s="259"/>
      <c r="AE87" s="259"/>
      <c r="AF87" s="259"/>
      <c r="AG87" s="259"/>
      <c r="AH87" s="259"/>
      <c r="AI87" s="259"/>
      <c r="AJ87" s="259"/>
      <c r="AK87" s="259"/>
      <c r="AL87" s="259"/>
      <c r="AM87" s="259"/>
      <c r="AN87" s="259"/>
      <c r="AO87" s="259"/>
      <c r="AP87" s="259"/>
      <c r="AQ87" s="259"/>
      <c r="AR87" s="259"/>
      <c r="AS87" s="259"/>
      <c r="AT87" s="259"/>
      <c r="AU87" s="259"/>
      <c r="AV87" s="259"/>
      <c r="AW87" s="259"/>
      <c r="AX87" s="259"/>
      <c r="AY87" s="259"/>
      <c r="AZ87" s="259"/>
      <c r="BA87" s="259"/>
      <c r="BB87" s="259"/>
      <c r="BC87" s="259"/>
      <c r="BD87" s="259"/>
      <c r="BE87" s="259"/>
      <c r="BF87" s="259"/>
      <c r="BG87" s="259"/>
      <c r="BH87" s="259"/>
      <c r="BI87" s="259"/>
      <c r="BJ87" s="259"/>
      <c r="BK87" s="259"/>
      <c r="BL87" s="259"/>
      <c r="BM87" s="259"/>
      <c r="BN87" s="259"/>
      <c r="BO87" s="281">
        <f>(BO$21*$B$2*(BO$19+(IF(BO$19=100,0,1))))</f>
        <v>0</v>
      </c>
      <c r="BP87" s="294" t="b">
        <f>IF('Hoja De Calculo'!BQ$13&gt;='Hoja De Calculo'!BP$13,IF(BP$18=100,($BO$21*BP$18*$B$2)-SUM($I87:BO87),IF(BP$18&gt;BO$19,((BP$18-BO$19+1)*$B$2*$BO$21),IF(BP$18&gt;=BO$19,$BO$21*$B$2))),0)</f>
        <v>0</v>
      </c>
      <c r="BQ87" s="294" t="b">
        <f>IF('Hoja De Calculo'!BR$13&gt;='Hoja De Calculo'!BQ$13,IF(BQ$18=100,($BO$21*BQ$18*$B$2)-SUM($I87:BP87),IF(BQ$18&gt;BP$19,((BQ$18-BP$19+1)*$B$2*$BO$21),IF(BQ$18&gt;=BP$19,$BO$21*$B$2))),0)</f>
        <v>0</v>
      </c>
      <c r="BR87" s="294" t="b">
        <f>IF('Hoja De Calculo'!BS$13&gt;='Hoja De Calculo'!BR$13,IF(BR$18=100,($BO$21*BR$18*$B$2)-SUM($I87:BQ87),IF(BR$18&gt;BQ$19,((BR$18-BQ$19+1)*$B$2*$BO$21),IF(BR$18&gt;=BQ$19,$BO$21*$B$2))),0)</f>
        <v>0</v>
      </c>
      <c r="BS87" s="294" t="b">
        <f>IF('Hoja De Calculo'!BT$13&gt;='Hoja De Calculo'!BS$13,IF(BS$18=100,($BO$21*BS$18*$B$2)-SUM($I87:BR87),IF(BS$18&gt;BR$19,((BS$18-BR$19+1)*$B$2*$BO$21),IF(BS$18&gt;=BR$19,$BO$21*$B$2))),0)</f>
        <v>0</v>
      </c>
      <c r="BT87" s="294" t="b">
        <f>IF('Hoja De Calculo'!BU$13&gt;='Hoja De Calculo'!BT$13,IF(BT$18=100,($BO$21*BT$18*$B$2)-SUM($I87:BS87),IF(BT$18&gt;BS$19,((BT$18-BS$19+1)*$B$2*$BO$21),IF(BT$18&gt;=BS$19,$BO$21*$B$2))),0)</f>
        <v>0</v>
      </c>
      <c r="BU87" s="294" t="b">
        <f>IF('Hoja De Calculo'!BV$13&gt;='Hoja De Calculo'!BU$13,IF(BU$18=100,($BO$21*BU$18*$B$2)-SUM($I87:BT87),IF(BU$18&gt;BT$19,((BU$18-BT$19+1)*$B$2*$BO$21),IF(BU$18&gt;=BT$19,$BO$21*$B$2))),0)</f>
        <v>0</v>
      </c>
      <c r="BV87" s="294" t="b">
        <f>IF('Hoja De Calculo'!BW$13&gt;='Hoja De Calculo'!BV$13,IF(BV$18=100,($BO$21*BV$18*$B$2)-SUM($I87:BU87),IF(BV$18&gt;BU$19,((BV$18-BU$19+1)*$B$2*$BO$21),IF(BV$18&gt;=BU$19,$BO$21*$B$2))),0)</f>
        <v>0</v>
      </c>
      <c r="BW87" s="294" t="b">
        <f>IF('Hoja De Calculo'!BX$13&gt;='Hoja De Calculo'!BW$13,IF(BW$18=100,($BO$21*BW$18*$B$2)-SUM($I87:BV87),IF(BW$18&gt;BV$19,((BW$18-BV$19+1)*$B$2*$BO$21),IF(BW$18&gt;=BV$19,$BO$21*$B$2))),0)</f>
        <v>0</v>
      </c>
      <c r="BX87" s="294" t="b">
        <f>IF('Hoja De Calculo'!BY$13&gt;='Hoja De Calculo'!BX$13,IF(BX$18=100,($BO$21*BX$18*$B$2)-SUM($I87:BW87),IF(BX$18&gt;BW$19,((BX$18-BW$19+1)*$B$2*$BO$21),IF(BX$18&gt;=BW$19,$BO$21*$B$2))),0)</f>
        <v>0</v>
      </c>
      <c r="BY87" s="294" t="b">
        <f>IF('Hoja De Calculo'!BZ$13&gt;='Hoja De Calculo'!BY$13,IF(BY$18=100,($BO$21*BY$18*$B$2)-SUM($I87:BX87),IF(BY$18&gt;BX$19,((BY$18-BX$19+1)*$B$2*$BO$21),IF(BY$18&gt;=BX$19,$BO$21*$B$2))),0)</f>
        <v>0</v>
      </c>
      <c r="BZ87" s="294" t="b">
        <f>IF('Hoja De Calculo'!CA$13&gt;='Hoja De Calculo'!BZ$13,IF(BZ$18=100,($BO$21*BZ$18*$B$2)-SUM($I87:BY87),IF(BZ$18&gt;BY$19,((BZ$18-BY$19+1)*$B$2*$BO$21),IF(BZ$18&gt;=BY$19,$BO$21*$B$2))),0)</f>
        <v>0</v>
      </c>
      <c r="CA87" s="294" t="b">
        <f>IF('Hoja De Calculo'!CB$13&gt;='Hoja De Calculo'!CA$13,IF(CA$18=100,($BO$21*CA$18*$B$2)-SUM($I87:BZ87),IF(CA$18&gt;BZ$19,((CA$18-BZ$19+1)*$B$2*$BO$21),IF(CA$18&gt;=BZ$19,$BO$21*$B$2))),0)</f>
        <v>0</v>
      </c>
      <c r="CB87" s="294" t="b">
        <f>IF('Hoja De Calculo'!CC$13&gt;='Hoja De Calculo'!CB$13,IF(CB$18=100,($BO$21*CB$18*$B$2)-SUM($I87:CA87),IF(CB$18&gt;CA$19,((CB$18-CA$19+1)*$B$2*$BO$21),IF(CB$18&gt;=CA$19,$BO$21*$B$2))),0)</f>
        <v>0</v>
      </c>
      <c r="CC87" s="294" t="b">
        <f>IF('Hoja De Calculo'!CD$13&gt;='Hoja De Calculo'!CC$13,IF(CC$18=100,($BO$21*CC$18*$B$2)-SUM($I87:CB87),IF(CC$18&gt;CB$19,((CC$18-CB$19+1)*$B$2*$BO$21),IF(CC$18&gt;=CB$19,$BO$21*$B$2))),0)</f>
        <v>0</v>
      </c>
      <c r="CD87" s="294" t="b">
        <f>IF('Hoja De Calculo'!CE$13&gt;='Hoja De Calculo'!CD$13,IF(CD$18=100,($BO$21*CD$18*$B$2)-SUM($I87:CC87),IF(CD$18&gt;CC$19,((CD$18-CC$19+1)*$B$2*$BO$21),IF(CD$18&gt;=CC$19,$BO$21*$B$2))),0)</f>
        <v>0</v>
      </c>
      <c r="CE87" s="294" t="b">
        <f>IF('Hoja De Calculo'!CF$13&gt;='Hoja De Calculo'!CE$13,IF(CE$18=100,($BO$21*CE$18*$B$2)-SUM($I87:CD87),IF(CE$18&gt;CD$19,((CE$18-CD$19+1)*$B$2*$BO$21),IF(CE$18&gt;=CD$19,$BO$21*$B$2))),0)</f>
        <v>0</v>
      </c>
      <c r="CF87" s="294" t="b">
        <f>IF('Hoja De Calculo'!CG$13&gt;='Hoja De Calculo'!CF$13,IF(CF$18=100,($BO$21*CF$18*$B$2)-SUM($I87:CE87),IF(CF$18&gt;CE$19,((CF$18-CE$19+1)*$B$2*$BO$21),IF(CF$18&gt;=CE$19,$BO$21*$B$2))),0)</f>
        <v>0</v>
      </c>
      <c r="CG87" s="294" t="b">
        <f>IF('Hoja De Calculo'!CH$13&gt;='Hoja De Calculo'!CG$13,IF(CG$18=100,($BO$21*CG$18*$B$2)-SUM($I87:CF87),IF(CG$18&gt;CF$19,((CG$18-CF$19+1)*$B$2*$BO$21),IF(CG$18&gt;=CF$19,$BO$21*$B$2))),0)</f>
        <v>0</v>
      </c>
      <c r="CH87" s="294" t="b">
        <f>IF('Hoja De Calculo'!CI$13&gt;='Hoja De Calculo'!CH$13,IF(CH$18=100,($BO$21*CH$18*$B$2)-SUM($I87:CG87),IF(CH$18&gt;CG$19,((CH$18-CG$19+1)*$B$2*$BO$21),IF(CH$18&gt;=CG$19,$BO$21*$B$2))),0)</f>
        <v>0</v>
      </c>
      <c r="CI87" s="294" t="b">
        <f>IF('Hoja De Calculo'!CJ$13&gt;='Hoja De Calculo'!CI$13,IF(CI$18=100,($BO$21*CI$18*$B$2)-SUM($I87:CH87),IF(CI$18&gt;CH$19,((CI$18-CH$19+1)*$B$2*$BO$21),IF(CI$18&gt;=CH$19,$BO$21*$B$2))),0)</f>
        <v>0</v>
      </c>
      <c r="CJ87" s="294" t="b">
        <f>IF('Hoja De Calculo'!CK$13&gt;='Hoja De Calculo'!CJ$13,IF(CJ$18=100,($BO$21*CJ$18*$B$2)-SUM($I87:CI87),IF(CJ$18&gt;CI$19,((CJ$18-CI$19+1)*$B$2*$BO$21),IF(CJ$18&gt;=CI$19,$BO$21*$B$2))),0)</f>
        <v>0</v>
      </c>
      <c r="CK87" s="294" t="b">
        <f>IF('Hoja De Calculo'!CL$13&gt;='Hoja De Calculo'!CK$13,IF(CK$18=100,($BO$21*CK$18*$B$2)-SUM($I87:CJ87),IF(CK$18&gt;CJ$19,((CK$18-CJ$19+1)*$B$2*$BO$21),IF(CK$18&gt;=CJ$19,$BO$21*$B$2))),0)</f>
        <v>0</v>
      </c>
      <c r="CL87" s="294" t="b">
        <f>IF('Hoja De Calculo'!CM$13&gt;='Hoja De Calculo'!CL$13,IF(CL$18=100,($BO$21*CL$18*$B$2)-SUM($I87:CK87),IF(CL$18&gt;CK$19,((CL$18-CK$19+1)*$B$2*$BO$21),IF(CL$18&gt;=CK$19,$BO$21*$B$2))),0)</f>
        <v>0</v>
      </c>
      <c r="CM87" s="294" t="b">
        <f>IF('Hoja De Calculo'!CN$13&gt;='Hoja De Calculo'!CM$13,IF(CM$18=100,($BO$21*CM$18*$B$2)-SUM($I87:CL87),IF(CM$18&gt;CL$19,((CM$18-CL$19+1)*$B$2*$BO$21),IF(CM$18&gt;=CL$19,$BO$21*$B$2))),0)</f>
        <v>0</v>
      </c>
      <c r="CN87" s="294" t="b">
        <f>IF('Hoja De Calculo'!CO$13&gt;='Hoja De Calculo'!CN$13,IF(CN$18=100,($BO$21*CN$18*$B$2)-SUM($I87:CM87),IF(CN$18&gt;CM$19,((CN$18-CM$19+1)*$B$2*$BO$21),IF(CN$18&gt;=CM$19,$BO$21*$B$2))),0)</f>
        <v>0</v>
      </c>
      <c r="CO87" s="294" t="b">
        <f>IF('Hoja De Calculo'!CP$13&gt;='Hoja De Calculo'!CO$13,IF(CO$18=100,($BO$21*CO$18*$B$2)-SUM($I87:CN87),IF(CO$18&gt;CN$19,((CO$18-CN$19+1)*$B$2*$BO$21),IF(CO$18&gt;=CN$19,$BO$21*$B$2))),0)</f>
        <v>0</v>
      </c>
      <c r="CP87" s="294" t="b">
        <f>IF('Hoja De Calculo'!CQ$13&gt;='Hoja De Calculo'!CP$13,IF(CP$18=100,($BO$21*CP$18*$B$2)-SUM($I87:CO87),IF(CP$18&gt;CO$19,((CP$18-CO$19+1)*$B$2*$BO$21),IF(CP$18&gt;=CO$19,$BO$21*$B$2))),0)</f>
        <v>0</v>
      </c>
      <c r="CQ87" s="294" t="b">
        <f>IF('Hoja De Calculo'!CR$13&gt;='Hoja De Calculo'!CQ$13,IF(CQ$18=100,($BO$21*CQ$18*$B$2)-SUM($I87:CP87),IF(CQ$18&gt;CP$19,((CQ$18-CP$19+1)*$B$2*$BO$21),IF(CQ$18&gt;=CP$19,$BO$21*$B$2))),0)</f>
        <v>0</v>
      </c>
      <c r="CR87" s="294" t="b">
        <f>IF('Hoja De Calculo'!CS$13&gt;='Hoja De Calculo'!CR$13,IF(CR$18=100,($BO$21*CR$18*$B$2)-SUM($I87:CQ87),IF(CR$18&gt;CQ$19,((CR$18-CQ$19+1)*$B$2*$BO$21),IF(CR$18&gt;=CQ$19,$BO$21*$B$2))),0)</f>
        <v>0</v>
      </c>
      <c r="CS87" s="294" t="b">
        <f>IF('Hoja De Calculo'!CT$13&gt;='Hoja De Calculo'!CS$13,IF(CS$18=100,($BO$21*CS$18*$B$2)-SUM($I87:CR87),IF(CS$18&gt;CR$19,((CS$18-CR$19+1)*$B$2*$BO$21),IF(CS$18&gt;=CR$19,$BO$21*$B$2))),0)</f>
        <v>0</v>
      </c>
      <c r="CT87" s="294" t="b">
        <f>IF('Hoja De Calculo'!CU$13&gt;='Hoja De Calculo'!CT$13,IF(CT$18=100,($BO$21*CT$18*$B$2)-SUM($I87:CS87),IF(CT$18&gt;CS$19,((CT$18-CS$19+1)*$B$2*$BO$21),IF(CT$18&gt;=CS$19,$BO$21*$B$2))),0)</f>
        <v>0</v>
      </c>
      <c r="CU87" s="294" t="b">
        <f>IF('Hoja De Calculo'!CV$13&gt;='Hoja De Calculo'!CU$13,IF(CU$18=100,($BO$21*CU$18*$B$2)-SUM($I87:CT87),IF(CU$18&gt;CT$19,((CU$18-CT$19+1)*$B$2*$BO$21),IF(CU$18&gt;=CT$19,$BO$21*$B$2))),0)</f>
        <v>0</v>
      </c>
      <c r="CV87" s="294" t="b">
        <f>IF('Hoja De Calculo'!CW$13&gt;='Hoja De Calculo'!CV$13,IF(CV$18=100,($BO$21*CV$18*$B$2)-SUM($I87:CU87),IF(CV$18&gt;CU$19,((CV$18-CU$19+1)*$B$2*$BO$21),IF(CV$18&gt;=CU$19,$BO$21*$B$2))),0)</f>
        <v>0</v>
      </c>
      <c r="CW87" s="294" t="b">
        <f>IF('Hoja De Calculo'!CX$13&gt;='Hoja De Calculo'!CW$13,IF(CW$18=100,($BO$21*CW$18*$B$2)-SUM($I87:CV87),IF(CW$18&gt;CV$19,((CW$18-CV$19+1)*$B$2*$BO$21),IF(CW$18&gt;=CV$19,$BO$21*$B$2))),0)</f>
        <v>0</v>
      </c>
    </row>
    <row r="88" spans="1:101" x14ac:dyDescent="0.3">
      <c r="A88" t="s">
        <v>225</v>
      </c>
      <c r="B88" s="259"/>
      <c r="C88" s="259"/>
      <c r="D88" s="259"/>
      <c r="E88" s="259"/>
      <c r="F88" s="259"/>
      <c r="G88" s="259"/>
      <c r="H88" s="259"/>
      <c r="I88" s="259"/>
      <c r="J88" s="259"/>
      <c r="K88" s="259"/>
      <c r="L88" s="259"/>
      <c r="M88" s="259"/>
      <c r="N88" s="259"/>
      <c r="O88" s="259"/>
      <c r="P88" s="259"/>
      <c r="Q88" s="259"/>
      <c r="R88" s="259"/>
      <c r="S88" s="259"/>
      <c r="T88" s="259"/>
      <c r="U88" s="259"/>
      <c r="V88" s="259"/>
      <c r="W88" s="259"/>
      <c r="X88" s="259"/>
      <c r="Y88" s="259"/>
      <c r="Z88" s="259"/>
      <c r="AA88" s="259"/>
      <c r="AB88" s="259"/>
      <c r="AC88" s="259"/>
      <c r="AD88" s="259"/>
      <c r="AE88" s="259"/>
      <c r="AF88" s="259"/>
      <c r="AG88" s="259"/>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259"/>
      <c r="BE88" s="259"/>
      <c r="BF88" s="259"/>
      <c r="BG88" s="259"/>
      <c r="BH88" s="259"/>
      <c r="BI88" s="259"/>
      <c r="BJ88" s="259"/>
      <c r="BK88" s="259"/>
      <c r="BL88" s="259"/>
      <c r="BM88" s="259"/>
      <c r="BN88" s="259"/>
      <c r="BO88" s="259"/>
      <c r="BP88" s="281">
        <f>(BP$21*$B$2*(BP$19+(IF(BP$19=100,0,1))))</f>
        <v>0</v>
      </c>
      <c r="BQ88" s="294" t="b">
        <f>IF('Hoja De Calculo'!BR$13&gt;='Hoja De Calculo'!BQ$13,IF(BQ$18=100,($BP$21*BQ$18*$B$2)-SUM($I88:BP88),IF(BQ$18&gt;BP$19,((BQ$18-BP$19+1)*$B$2*$BP$21),IF(BQ$18&gt;=BP$19,$BP$21*$B$2))),0)</f>
        <v>0</v>
      </c>
      <c r="BR88" s="294" t="b">
        <f>IF('Hoja De Calculo'!BS$13&gt;='Hoja De Calculo'!BR$13,IF(BR$18=100,($BP$21*BR$18*$B$2)-SUM($I88:BQ88),IF(BR$18&gt;BQ$19,((BR$18-BQ$19+1)*$B$2*$BP$21),IF(BR$18&gt;=BQ$19,$BP$21*$B$2))),0)</f>
        <v>0</v>
      </c>
      <c r="BS88" s="294" t="b">
        <f>IF('Hoja De Calculo'!BT$13&gt;='Hoja De Calculo'!BS$13,IF(BS$18=100,($BP$21*BS$18*$B$2)-SUM($I88:BR88),IF(BS$18&gt;BR$19,((BS$18-BR$19+1)*$B$2*$BP$21),IF(BS$18&gt;=BR$19,$BP$21*$B$2))),0)</f>
        <v>0</v>
      </c>
      <c r="BT88" s="294" t="b">
        <f>IF('Hoja De Calculo'!BU$13&gt;='Hoja De Calculo'!BT$13,IF(BT$18=100,($BP$21*BT$18*$B$2)-SUM($I88:BS88),IF(BT$18&gt;BS$19,((BT$18-BS$19+1)*$B$2*$BP$21),IF(BT$18&gt;=BS$19,$BP$21*$B$2))),0)</f>
        <v>0</v>
      </c>
      <c r="BU88" s="294" t="b">
        <f>IF('Hoja De Calculo'!BV$13&gt;='Hoja De Calculo'!BU$13,IF(BU$18=100,($BP$21*BU$18*$B$2)-SUM($I88:BT88),IF(BU$18&gt;BT$19,((BU$18-BT$19+1)*$B$2*$BP$21),IF(BU$18&gt;=BT$19,$BP$21*$B$2))),0)</f>
        <v>0</v>
      </c>
      <c r="BV88" s="294" t="b">
        <f>IF('Hoja De Calculo'!BW$13&gt;='Hoja De Calculo'!BV$13,IF(BV$18=100,($BP$21*BV$18*$B$2)-SUM($I88:BU88),IF(BV$18&gt;BU$19,((BV$18-BU$19+1)*$B$2*$BP$21),IF(BV$18&gt;=BU$19,$BP$21*$B$2))),0)</f>
        <v>0</v>
      </c>
      <c r="BW88" s="294" t="b">
        <f>IF('Hoja De Calculo'!BX$13&gt;='Hoja De Calculo'!BW$13,IF(BW$18=100,($BP$21*BW$18*$B$2)-SUM($I88:BV88),IF(BW$18&gt;BV$19,((BW$18-BV$19+1)*$B$2*$BP$21),IF(BW$18&gt;=BV$19,$BP$21*$B$2))),0)</f>
        <v>0</v>
      </c>
      <c r="BX88" s="294" t="b">
        <f>IF('Hoja De Calculo'!BY$13&gt;='Hoja De Calculo'!BX$13,IF(BX$18=100,($BP$21*BX$18*$B$2)-SUM($I88:BW88),IF(BX$18&gt;BW$19,((BX$18-BW$19+1)*$B$2*$BP$21),IF(BX$18&gt;=BW$19,$BP$21*$B$2))),0)</f>
        <v>0</v>
      </c>
      <c r="BY88" s="294" t="b">
        <f>IF('Hoja De Calculo'!BZ$13&gt;='Hoja De Calculo'!BY$13,IF(BY$18=100,($BP$21*BY$18*$B$2)-SUM($I88:BX88),IF(BY$18&gt;BX$19,((BY$18-BX$19+1)*$B$2*$BP$21),IF(BY$18&gt;=BX$19,$BP$21*$B$2))),0)</f>
        <v>0</v>
      </c>
      <c r="BZ88" s="294" t="b">
        <f>IF('Hoja De Calculo'!CA$13&gt;='Hoja De Calculo'!BZ$13,IF(BZ$18=100,($BP$21*BZ$18*$B$2)-SUM($I88:BY88),IF(BZ$18&gt;BY$19,((BZ$18-BY$19+1)*$B$2*$BP$21),IF(BZ$18&gt;=BY$19,$BP$21*$B$2))),0)</f>
        <v>0</v>
      </c>
      <c r="CA88" s="294" t="b">
        <f>IF('Hoja De Calculo'!CB$13&gt;='Hoja De Calculo'!CA$13,IF(CA$18=100,($BP$21*CA$18*$B$2)-SUM($I88:BZ88),IF(CA$18&gt;BZ$19,((CA$18-BZ$19+1)*$B$2*$BP$21),IF(CA$18&gt;=BZ$19,$BP$21*$B$2))),0)</f>
        <v>0</v>
      </c>
      <c r="CB88" s="294" t="b">
        <f>IF('Hoja De Calculo'!CC$13&gt;='Hoja De Calculo'!CB$13,IF(CB$18=100,($BP$21*CB$18*$B$2)-SUM($I88:CA88),IF(CB$18&gt;CA$19,((CB$18-CA$19+1)*$B$2*$BP$21),IF(CB$18&gt;=CA$19,$BP$21*$B$2))),0)</f>
        <v>0</v>
      </c>
      <c r="CC88" s="294" t="b">
        <f>IF('Hoja De Calculo'!CD$13&gt;='Hoja De Calculo'!CC$13,IF(CC$18=100,($BP$21*CC$18*$B$2)-SUM($I88:CB88),IF(CC$18&gt;CB$19,((CC$18-CB$19+1)*$B$2*$BP$21),IF(CC$18&gt;=CB$19,$BP$21*$B$2))),0)</f>
        <v>0</v>
      </c>
      <c r="CD88" s="294" t="b">
        <f>IF('Hoja De Calculo'!CE$13&gt;='Hoja De Calculo'!CD$13,IF(CD$18=100,($BP$21*CD$18*$B$2)-SUM($I88:CC88),IF(CD$18&gt;CC$19,((CD$18-CC$19+1)*$B$2*$BP$21),IF(CD$18&gt;=CC$19,$BP$21*$B$2))),0)</f>
        <v>0</v>
      </c>
      <c r="CE88" s="294" t="b">
        <f>IF('Hoja De Calculo'!CF$13&gt;='Hoja De Calculo'!CE$13,IF(CE$18=100,($BP$21*CE$18*$B$2)-SUM($I88:CD88),IF(CE$18&gt;CD$19,((CE$18-CD$19+1)*$B$2*$BP$21),IF(CE$18&gt;=CD$19,$BP$21*$B$2))),0)</f>
        <v>0</v>
      </c>
      <c r="CF88" s="294" t="b">
        <f>IF('Hoja De Calculo'!CG$13&gt;='Hoja De Calculo'!CF$13,IF(CF$18=100,($BP$21*CF$18*$B$2)-SUM($I88:CE88),IF(CF$18&gt;CE$19,((CF$18-CE$19+1)*$B$2*$BP$21),IF(CF$18&gt;=CE$19,$BP$21*$B$2))),0)</f>
        <v>0</v>
      </c>
      <c r="CG88" s="294" t="b">
        <f>IF('Hoja De Calculo'!CH$13&gt;='Hoja De Calculo'!CG$13,IF(CG$18=100,($BP$21*CG$18*$B$2)-SUM($I88:CF88),IF(CG$18&gt;CF$19,((CG$18-CF$19+1)*$B$2*$BP$21),IF(CG$18&gt;=CF$19,$BP$21*$B$2))),0)</f>
        <v>0</v>
      </c>
      <c r="CH88" s="294" t="b">
        <f>IF('Hoja De Calculo'!CI$13&gt;='Hoja De Calculo'!CH$13,IF(CH$18=100,($BP$21*CH$18*$B$2)-SUM($I88:CG88),IF(CH$18&gt;CG$19,((CH$18-CG$19+1)*$B$2*$BP$21),IF(CH$18&gt;=CG$19,$BP$21*$B$2))),0)</f>
        <v>0</v>
      </c>
      <c r="CI88" s="294" t="b">
        <f>IF('Hoja De Calculo'!CJ$13&gt;='Hoja De Calculo'!CI$13,IF(CI$18=100,($BP$21*CI$18*$B$2)-SUM($I88:CH88),IF(CI$18&gt;CH$19,((CI$18-CH$19+1)*$B$2*$BP$21),IF(CI$18&gt;=CH$19,$BP$21*$B$2))),0)</f>
        <v>0</v>
      </c>
      <c r="CJ88" s="294" t="b">
        <f>IF('Hoja De Calculo'!CK$13&gt;='Hoja De Calculo'!CJ$13,IF(CJ$18=100,($BP$21*CJ$18*$B$2)-SUM($I88:CI88),IF(CJ$18&gt;CI$19,((CJ$18-CI$19+1)*$B$2*$BP$21),IF(CJ$18&gt;=CI$19,$BP$21*$B$2))),0)</f>
        <v>0</v>
      </c>
      <c r="CK88" s="294" t="b">
        <f>IF('Hoja De Calculo'!CL$13&gt;='Hoja De Calculo'!CK$13,IF(CK$18=100,($BP$21*CK$18*$B$2)-SUM($I88:CJ88),IF(CK$18&gt;CJ$19,((CK$18-CJ$19+1)*$B$2*$BP$21),IF(CK$18&gt;=CJ$19,$BP$21*$B$2))),0)</f>
        <v>0</v>
      </c>
      <c r="CL88" s="294" t="b">
        <f>IF('Hoja De Calculo'!CM$13&gt;='Hoja De Calculo'!CL$13,IF(CL$18=100,($BP$21*CL$18*$B$2)-SUM($I88:CK88),IF(CL$18&gt;CK$19,((CL$18-CK$19+1)*$B$2*$BP$21),IF(CL$18&gt;=CK$19,$BP$21*$B$2))),0)</f>
        <v>0</v>
      </c>
      <c r="CM88" s="294" t="b">
        <f>IF('Hoja De Calculo'!CN$13&gt;='Hoja De Calculo'!CM$13,IF(CM$18=100,($BP$21*CM$18*$B$2)-SUM($I88:CL88),IF(CM$18&gt;CL$19,((CM$18-CL$19+1)*$B$2*$BP$21),IF(CM$18&gt;=CL$19,$BP$21*$B$2))),0)</f>
        <v>0</v>
      </c>
      <c r="CN88" s="294" t="b">
        <f>IF('Hoja De Calculo'!CO$13&gt;='Hoja De Calculo'!CN$13,IF(CN$18=100,($BP$21*CN$18*$B$2)-SUM($I88:CM88),IF(CN$18&gt;CM$19,((CN$18-CM$19+1)*$B$2*$BP$21),IF(CN$18&gt;=CM$19,$BP$21*$B$2))),0)</f>
        <v>0</v>
      </c>
      <c r="CO88" s="294" t="b">
        <f>IF('Hoja De Calculo'!CP$13&gt;='Hoja De Calculo'!CO$13,IF(CO$18=100,($BP$21*CO$18*$B$2)-SUM($I88:CN88),IF(CO$18&gt;CN$19,((CO$18-CN$19+1)*$B$2*$BP$21),IF(CO$18&gt;=CN$19,$BP$21*$B$2))),0)</f>
        <v>0</v>
      </c>
      <c r="CP88" s="294" t="b">
        <f>IF('Hoja De Calculo'!CQ$13&gt;='Hoja De Calculo'!CP$13,IF(CP$18=100,($BP$21*CP$18*$B$2)-SUM($I88:CO88),IF(CP$18&gt;CO$19,((CP$18-CO$19+1)*$B$2*$BP$21),IF(CP$18&gt;=CO$19,$BP$21*$B$2))),0)</f>
        <v>0</v>
      </c>
      <c r="CQ88" s="294" t="b">
        <f>IF('Hoja De Calculo'!CR$13&gt;='Hoja De Calculo'!CQ$13,IF(CQ$18=100,($BP$21*CQ$18*$B$2)-SUM($I88:CP88),IF(CQ$18&gt;CP$19,((CQ$18-CP$19+1)*$B$2*$BP$21),IF(CQ$18&gt;=CP$19,$BP$21*$B$2))),0)</f>
        <v>0</v>
      </c>
      <c r="CR88" s="294" t="b">
        <f>IF('Hoja De Calculo'!CS$13&gt;='Hoja De Calculo'!CR$13,IF(CR$18=100,($BP$21*CR$18*$B$2)-SUM($I88:CQ88),IF(CR$18&gt;CQ$19,((CR$18-CQ$19+1)*$B$2*$BP$21),IF(CR$18&gt;=CQ$19,$BP$21*$B$2))),0)</f>
        <v>0</v>
      </c>
      <c r="CS88" s="294" t="b">
        <f>IF('Hoja De Calculo'!CT$13&gt;='Hoja De Calculo'!CS$13,IF(CS$18=100,($BP$21*CS$18*$B$2)-SUM($I88:CR88),IF(CS$18&gt;CR$19,((CS$18-CR$19+1)*$B$2*$BP$21),IF(CS$18&gt;=CR$19,$BP$21*$B$2))),0)</f>
        <v>0</v>
      </c>
      <c r="CT88" s="294" t="b">
        <f>IF('Hoja De Calculo'!CU$13&gt;='Hoja De Calculo'!CT$13,IF(CT$18=100,($BP$21*CT$18*$B$2)-SUM($I88:CS88),IF(CT$18&gt;CS$19,((CT$18-CS$19+1)*$B$2*$BP$21),IF(CT$18&gt;=CS$19,$BP$21*$B$2))),0)</f>
        <v>0</v>
      </c>
      <c r="CU88" s="294" t="b">
        <f>IF('Hoja De Calculo'!CV$13&gt;='Hoja De Calculo'!CU$13,IF(CU$18=100,($BP$21*CU$18*$B$2)-SUM($I88:CT88),IF(CU$18&gt;CT$19,((CU$18-CT$19+1)*$B$2*$BP$21),IF(CU$18&gt;=CT$19,$BP$21*$B$2))),0)</f>
        <v>0</v>
      </c>
      <c r="CV88" s="294" t="b">
        <f>IF('Hoja De Calculo'!CW$13&gt;='Hoja De Calculo'!CV$13,IF(CV$18=100,($BP$21*CV$18*$B$2)-SUM($I88:CU88),IF(CV$18&gt;CU$19,((CV$18-CU$19+1)*$B$2*$BP$21),IF(CV$18&gt;=CU$19,$BP$21*$B$2))),0)</f>
        <v>0</v>
      </c>
      <c r="CW88" s="294" t="b">
        <f>IF('Hoja De Calculo'!CX$13&gt;='Hoja De Calculo'!CW$13,IF(CW$18=100,($BP$21*CW$18*$B$2)-SUM($I88:CV88),IF(CW$18&gt;CV$19,((CW$18-CV$19+1)*$B$2*$BP$21),IF(CW$18&gt;=CV$19,$BP$21*$B$2))),0)</f>
        <v>0</v>
      </c>
    </row>
    <row r="89" spans="1:101" x14ac:dyDescent="0.3">
      <c r="A89" t="s">
        <v>226</v>
      </c>
      <c r="B89" s="259"/>
      <c r="C89" s="259"/>
      <c r="D89" s="259"/>
      <c r="E89" s="259"/>
      <c r="F89" s="259"/>
      <c r="G89" s="259"/>
      <c r="H89" s="259"/>
      <c r="I89" s="259"/>
      <c r="J89" s="259"/>
      <c r="K89" s="259"/>
      <c r="L89" s="259"/>
      <c r="M89" s="259"/>
      <c r="N89" s="259"/>
      <c r="O89" s="259"/>
      <c r="P89" s="259"/>
      <c r="Q89" s="259"/>
      <c r="R89" s="259"/>
      <c r="S89" s="259"/>
      <c r="T89" s="259"/>
      <c r="U89" s="259"/>
      <c r="V89" s="259"/>
      <c r="W89" s="259"/>
      <c r="X89" s="259"/>
      <c r="Y89" s="259"/>
      <c r="Z89" s="259"/>
      <c r="AA89" s="259"/>
      <c r="AB89" s="259"/>
      <c r="AC89" s="259"/>
      <c r="AD89" s="259"/>
      <c r="AE89" s="259"/>
      <c r="AF89" s="259"/>
      <c r="AG89" s="259"/>
      <c r="AH89" s="259"/>
      <c r="AI89" s="259"/>
      <c r="AJ89" s="259"/>
      <c r="AK89" s="259"/>
      <c r="AL89" s="259"/>
      <c r="AM89" s="259"/>
      <c r="AN89" s="259"/>
      <c r="AO89" s="259"/>
      <c r="AP89" s="259"/>
      <c r="AQ89" s="259"/>
      <c r="AR89" s="259"/>
      <c r="AS89" s="259"/>
      <c r="AT89" s="259"/>
      <c r="AU89" s="259"/>
      <c r="AV89" s="259"/>
      <c r="AW89" s="259"/>
      <c r="AX89" s="259"/>
      <c r="AY89" s="259"/>
      <c r="AZ89" s="259"/>
      <c r="BA89" s="259"/>
      <c r="BB89" s="259"/>
      <c r="BC89" s="259"/>
      <c r="BD89" s="259"/>
      <c r="BE89" s="259"/>
      <c r="BF89" s="259"/>
      <c r="BG89" s="259"/>
      <c r="BH89" s="259"/>
      <c r="BI89" s="259"/>
      <c r="BJ89" s="259"/>
      <c r="BK89" s="259"/>
      <c r="BL89" s="259"/>
      <c r="BM89" s="259"/>
      <c r="BN89" s="259"/>
      <c r="BO89" s="259"/>
      <c r="BP89" s="259"/>
      <c r="BQ89" s="281">
        <f>(BQ$21*$B$2*(BQ$19+(IF(BQ$19=100,0,1))))</f>
        <v>0</v>
      </c>
      <c r="BR89" s="294" t="b">
        <f>IF('Hoja De Calculo'!BS$13&gt;='Hoja De Calculo'!BR$13,IF(BR$18=100,($BQ$21*BR$18*$B$2)-SUM($I89:BQ89),IF(BR$18&gt;BQ$19,((BR$18-BQ$19+1)*$B$2*$BQ$21),IF(BR$18&gt;=BQ$19,$BQ$21*$B$2))),0)</f>
        <v>0</v>
      </c>
      <c r="BS89" s="294" t="b">
        <f>IF('Hoja De Calculo'!BT$13&gt;='Hoja De Calculo'!BS$13,IF(BS$18=100,($BQ$21*BS$18*$B$2)-SUM($I89:BR89),IF(BS$18&gt;BR$19,((BS$18-BR$19+1)*$B$2*$BQ$21),IF(BS$18&gt;=BR$19,$BQ$21*$B$2))),0)</f>
        <v>0</v>
      </c>
      <c r="BT89" s="294" t="b">
        <f>IF('Hoja De Calculo'!BU$13&gt;='Hoja De Calculo'!BT$13,IF(BT$18=100,($BQ$21*BT$18*$B$2)-SUM($I89:BS89),IF(BT$18&gt;BS$19,((BT$18-BS$19+1)*$B$2*$BQ$21),IF(BT$18&gt;=BS$19,$BQ$21*$B$2))),0)</f>
        <v>0</v>
      </c>
      <c r="BU89" s="294" t="b">
        <f>IF('Hoja De Calculo'!BV$13&gt;='Hoja De Calculo'!BU$13,IF(BU$18=100,($BQ$21*BU$18*$B$2)-SUM($I89:BT89),IF(BU$18&gt;BT$19,((BU$18-BT$19+1)*$B$2*$BQ$21),IF(BU$18&gt;=BT$19,$BQ$21*$B$2))),0)</f>
        <v>0</v>
      </c>
      <c r="BV89" s="294" t="b">
        <f>IF('Hoja De Calculo'!BW$13&gt;='Hoja De Calculo'!BV$13,IF(BV$18=100,($BQ$21*BV$18*$B$2)-SUM($I89:BU89),IF(BV$18&gt;BU$19,((BV$18-BU$19+1)*$B$2*$BQ$21),IF(BV$18&gt;=BU$19,$BQ$21*$B$2))),0)</f>
        <v>0</v>
      </c>
      <c r="BW89" s="294" t="b">
        <f>IF('Hoja De Calculo'!BX$13&gt;='Hoja De Calculo'!BW$13,IF(BW$18=100,($BQ$21*BW$18*$B$2)-SUM($I89:BV89),IF(BW$18&gt;BV$19,((BW$18-BV$19+1)*$B$2*$BQ$21),IF(BW$18&gt;=BV$19,$BQ$21*$B$2))),0)</f>
        <v>0</v>
      </c>
      <c r="BX89" s="294" t="b">
        <f>IF('Hoja De Calculo'!BY$13&gt;='Hoja De Calculo'!BX$13,IF(BX$18=100,($BQ$21*BX$18*$B$2)-SUM($I89:BW89),IF(BX$18&gt;BW$19,((BX$18-BW$19+1)*$B$2*$BQ$21),IF(BX$18&gt;=BW$19,$BQ$21*$B$2))),0)</f>
        <v>0</v>
      </c>
      <c r="BY89" s="294" t="b">
        <f>IF('Hoja De Calculo'!BZ$13&gt;='Hoja De Calculo'!BY$13,IF(BY$18=100,($BQ$21*BY$18*$B$2)-SUM($I89:BX89),IF(BY$18&gt;BX$19,((BY$18-BX$19+1)*$B$2*$BQ$21),IF(BY$18&gt;=BX$19,$BQ$21*$B$2))),0)</f>
        <v>0</v>
      </c>
      <c r="BZ89" s="294" t="b">
        <f>IF('Hoja De Calculo'!CA$13&gt;='Hoja De Calculo'!BZ$13,IF(BZ$18=100,($BQ$21*BZ$18*$B$2)-SUM($I89:BY89),IF(BZ$18&gt;BY$19,((BZ$18-BY$19+1)*$B$2*$BQ$21),IF(BZ$18&gt;=BY$19,$BQ$21*$B$2))),0)</f>
        <v>0</v>
      </c>
      <c r="CA89" s="294" t="b">
        <f>IF('Hoja De Calculo'!CB$13&gt;='Hoja De Calculo'!CA$13,IF(CA$18=100,($BQ$21*CA$18*$B$2)-SUM($I89:BZ89),IF(CA$18&gt;BZ$19,((CA$18-BZ$19+1)*$B$2*$BQ$21),IF(CA$18&gt;=BZ$19,$BQ$21*$B$2))),0)</f>
        <v>0</v>
      </c>
      <c r="CB89" s="294" t="b">
        <f>IF('Hoja De Calculo'!CC$13&gt;='Hoja De Calculo'!CB$13,IF(CB$18=100,($BQ$21*CB$18*$B$2)-SUM($I89:CA89),IF(CB$18&gt;CA$19,((CB$18-CA$19+1)*$B$2*$BQ$21),IF(CB$18&gt;=CA$19,$BQ$21*$B$2))),0)</f>
        <v>0</v>
      </c>
      <c r="CC89" s="294" t="b">
        <f>IF('Hoja De Calculo'!CD$13&gt;='Hoja De Calculo'!CC$13,IF(CC$18=100,($BQ$21*CC$18*$B$2)-SUM($I89:CB89),IF(CC$18&gt;CB$19,((CC$18-CB$19+1)*$B$2*$BQ$21),IF(CC$18&gt;=CB$19,$BQ$21*$B$2))),0)</f>
        <v>0</v>
      </c>
      <c r="CD89" s="294" t="b">
        <f>IF('Hoja De Calculo'!CE$13&gt;='Hoja De Calculo'!CD$13,IF(CD$18=100,($BQ$21*CD$18*$B$2)-SUM($I89:CC89),IF(CD$18&gt;CC$19,((CD$18-CC$19+1)*$B$2*$BQ$21),IF(CD$18&gt;=CC$19,$BQ$21*$B$2))),0)</f>
        <v>0</v>
      </c>
      <c r="CE89" s="294" t="b">
        <f>IF('Hoja De Calculo'!CF$13&gt;='Hoja De Calculo'!CE$13,IF(CE$18=100,($BQ$21*CE$18*$B$2)-SUM($I89:CD89),IF(CE$18&gt;CD$19,((CE$18-CD$19+1)*$B$2*$BQ$21),IF(CE$18&gt;=CD$19,$BQ$21*$B$2))),0)</f>
        <v>0</v>
      </c>
      <c r="CF89" s="294" t="b">
        <f>IF('Hoja De Calculo'!CG$13&gt;='Hoja De Calculo'!CF$13,IF(CF$18=100,($BQ$21*CF$18*$B$2)-SUM($I89:CE89),IF(CF$18&gt;CE$19,((CF$18-CE$19+1)*$B$2*$BQ$21),IF(CF$18&gt;=CE$19,$BQ$21*$B$2))),0)</f>
        <v>0</v>
      </c>
      <c r="CG89" s="294" t="b">
        <f>IF('Hoja De Calculo'!CH$13&gt;='Hoja De Calculo'!CG$13,IF(CG$18=100,($BQ$21*CG$18*$B$2)-SUM($I89:CF89),IF(CG$18&gt;CF$19,((CG$18-CF$19+1)*$B$2*$BQ$21),IF(CG$18&gt;=CF$19,$BQ$21*$B$2))),0)</f>
        <v>0</v>
      </c>
      <c r="CH89" s="294" t="b">
        <f>IF('Hoja De Calculo'!CI$13&gt;='Hoja De Calculo'!CH$13,IF(CH$18=100,($BQ$21*CH$18*$B$2)-SUM($I89:CG89),IF(CH$18&gt;CG$19,((CH$18-CG$19+1)*$B$2*$BQ$21),IF(CH$18&gt;=CG$19,$BQ$21*$B$2))),0)</f>
        <v>0</v>
      </c>
      <c r="CI89" s="294" t="b">
        <f>IF('Hoja De Calculo'!CJ$13&gt;='Hoja De Calculo'!CI$13,IF(CI$18=100,($BQ$21*CI$18*$B$2)-SUM($I89:CH89),IF(CI$18&gt;CH$19,((CI$18-CH$19+1)*$B$2*$BQ$21),IF(CI$18&gt;=CH$19,$BQ$21*$B$2))),0)</f>
        <v>0</v>
      </c>
      <c r="CJ89" s="294" t="b">
        <f>IF('Hoja De Calculo'!CK$13&gt;='Hoja De Calculo'!CJ$13,IF(CJ$18=100,($BQ$21*CJ$18*$B$2)-SUM($I89:CI89),IF(CJ$18&gt;CI$19,((CJ$18-CI$19+1)*$B$2*$BQ$21),IF(CJ$18&gt;=CI$19,$BQ$21*$B$2))),0)</f>
        <v>0</v>
      </c>
      <c r="CK89" s="294" t="b">
        <f>IF('Hoja De Calculo'!CL$13&gt;='Hoja De Calculo'!CK$13,IF(CK$18=100,($BQ$21*CK$18*$B$2)-SUM($I89:CJ89),IF(CK$18&gt;CJ$19,((CK$18-CJ$19+1)*$B$2*$BQ$21),IF(CK$18&gt;=CJ$19,$BQ$21*$B$2))),0)</f>
        <v>0</v>
      </c>
      <c r="CL89" s="294" t="b">
        <f>IF('Hoja De Calculo'!CM$13&gt;='Hoja De Calculo'!CL$13,IF(CL$18=100,($BQ$21*CL$18*$B$2)-SUM($I89:CK89),IF(CL$18&gt;CK$19,((CL$18-CK$19+1)*$B$2*$BQ$21),IF(CL$18&gt;=CK$19,$BQ$21*$B$2))),0)</f>
        <v>0</v>
      </c>
      <c r="CM89" s="294" t="b">
        <f>IF('Hoja De Calculo'!CN$13&gt;='Hoja De Calculo'!CM$13,IF(CM$18=100,($BQ$21*CM$18*$B$2)-SUM($I89:CL89),IF(CM$18&gt;CL$19,((CM$18-CL$19+1)*$B$2*$BQ$21),IF(CM$18&gt;=CL$19,$BQ$21*$B$2))),0)</f>
        <v>0</v>
      </c>
      <c r="CN89" s="294" t="b">
        <f>IF('Hoja De Calculo'!CO$13&gt;='Hoja De Calculo'!CN$13,IF(CN$18=100,($BQ$21*CN$18*$B$2)-SUM($I89:CM89),IF(CN$18&gt;CM$19,((CN$18-CM$19+1)*$B$2*$BQ$21),IF(CN$18&gt;=CM$19,$BQ$21*$B$2))),0)</f>
        <v>0</v>
      </c>
      <c r="CO89" s="294" t="b">
        <f>IF('Hoja De Calculo'!CP$13&gt;='Hoja De Calculo'!CO$13,IF(CO$18=100,($BQ$21*CO$18*$B$2)-SUM($I89:CN89),IF(CO$18&gt;CN$19,((CO$18-CN$19+1)*$B$2*$BQ$21),IF(CO$18&gt;=CN$19,$BQ$21*$B$2))),0)</f>
        <v>0</v>
      </c>
      <c r="CP89" s="294" t="b">
        <f>IF('Hoja De Calculo'!CQ$13&gt;='Hoja De Calculo'!CP$13,IF(CP$18=100,($BQ$21*CP$18*$B$2)-SUM($I89:CO89),IF(CP$18&gt;CO$19,((CP$18-CO$19+1)*$B$2*$BQ$21),IF(CP$18&gt;=CO$19,$BQ$21*$B$2))),0)</f>
        <v>0</v>
      </c>
      <c r="CQ89" s="294" t="b">
        <f>IF('Hoja De Calculo'!CR$13&gt;='Hoja De Calculo'!CQ$13,IF(CQ$18=100,($BQ$21*CQ$18*$B$2)-SUM($I89:CP89),IF(CQ$18&gt;CP$19,((CQ$18-CP$19+1)*$B$2*$BQ$21),IF(CQ$18&gt;=CP$19,$BQ$21*$B$2))),0)</f>
        <v>0</v>
      </c>
      <c r="CR89" s="294" t="b">
        <f>IF('Hoja De Calculo'!CS$13&gt;='Hoja De Calculo'!CR$13,IF(CR$18=100,($BQ$21*CR$18*$B$2)-SUM($I89:CQ89),IF(CR$18&gt;CQ$19,((CR$18-CQ$19+1)*$B$2*$BQ$21),IF(CR$18&gt;=CQ$19,$BQ$21*$B$2))),0)</f>
        <v>0</v>
      </c>
      <c r="CS89" s="294" t="b">
        <f>IF('Hoja De Calculo'!CT$13&gt;='Hoja De Calculo'!CS$13,IF(CS$18=100,($BQ$21*CS$18*$B$2)-SUM($I89:CR89),IF(CS$18&gt;CR$19,((CS$18-CR$19+1)*$B$2*$BQ$21),IF(CS$18&gt;=CR$19,$BQ$21*$B$2))),0)</f>
        <v>0</v>
      </c>
      <c r="CT89" s="294" t="b">
        <f>IF('Hoja De Calculo'!CU$13&gt;='Hoja De Calculo'!CT$13,IF(CT$18=100,($BQ$21*CT$18*$B$2)-SUM($I89:CS89),IF(CT$18&gt;CS$19,((CT$18-CS$19+1)*$B$2*$BQ$21),IF(CT$18&gt;=CS$19,$BQ$21*$B$2))),0)</f>
        <v>0</v>
      </c>
      <c r="CU89" s="294" t="b">
        <f>IF('Hoja De Calculo'!CV$13&gt;='Hoja De Calculo'!CU$13,IF(CU$18=100,($BQ$21*CU$18*$B$2)-SUM($I89:CT89),IF(CU$18&gt;CT$19,((CU$18-CT$19+1)*$B$2*$BQ$21),IF(CU$18&gt;=CT$19,$BQ$21*$B$2))),0)</f>
        <v>0</v>
      </c>
      <c r="CV89" s="294" t="b">
        <f>IF('Hoja De Calculo'!CW$13&gt;='Hoja De Calculo'!CV$13,IF(CV$18=100,($BQ$21*CV$18*$B$2)-SUM($I89:CU89),IF(CV$18&gt;CU$19,((CV$18-CU$19+1)*$B$2*$BQ$21),IF(CV$18&gt;=CU$19,$BQ$21*$B$2))),0)</f>
        <v>0</v>
      </c>
      <c r="CW89" s="294" t="b">
        <f>IF('Hoja De Calculo'!CX$13&gt;='Hoja De Calculo'!CW$13,IF(CW$18=100,($BQ$21*CW$18*$B$2)-SUM($I89:CV89),IF(CW$18&gt;CV$19,((CW$18-CV$19+1)*$B$2*$BQ$21),IF(CW$18&gt;=CV$19,$BQ$21*$B$2))),0)</f>
        <v>0</v>
      </c>
    </row>
    <row r="90" spans="1:101" x14ac:dyDescent="0.3">
      <c r="A90" t="s">
        <v>227</v>
      </c>
      <c r="B90" s="259"/>
      <c r="C90" s="259"/>
      <c r="D90" s="259"/>
      <c r="E90" s="259"/>
      <c r="F90" s="259"/>
      <c r="G90" s="259"/>
      <c r="H90" s="259"/>
      <c r="I90" s="259"/>
      <c r="J90" s="259"/>
      <c r="K90" s="259"/>
      <c r="L90" s="259"/>
      <c r="M90" s="259"/>
      <c r="N90" s="259"/>
      <c r="O90" s="259"/>
      <c r="P90" s="259"/>
      <c r="Q90" s="259"/>
      <c r="R90" s="259"/>
      <c r="S90" s="259"/>
      <c r="T90" s="259"/>
      <c r="U90" s="259"/>
      <c r="V90" s="259"/>
      <c r="W90" s="259"/>
      <c r="X90" s="259"/>
      <c r="Y90" s="259"/>
      <c r="Z90" s="259"/>
      <c r="AA90" s="259"/>
      <c r="AB90" s="259"/>
      <c r="AC90" s="259"/>
      <c r="AD90" s="259"/>
      <c r="AE90" s="259"/>
      <c r="AF90" s="259"/>
      <c r="AG90" s="259"/>
      <c r="AH90" s="259"/>
      <c r="AI90" s="259"/>
      <c r="AJ90" s="259"/>
      <c r="AK90" s="259"/>
      <c r="AL90" s="259"/>
      <c r="AM90" s="259"/>
      <c r="AN90" s="259"/>
      <c r="AO90" s="259"/>
      <c r="AP90" s="259"/>
      <c r="AQ90" s="259"/>
      <c r="AR90" s="259"/>
      <c r="AS90" s="259"/>
      <c r="AT90" s="259"/>
      <c r="AU90" s="259"/>
      <c r="AV90" s="259"/>
      <c r="AW90" s="259"/>
      <c r="AX90" s="259"/>
      <c r="AY90" s="259"/>
      <c r="AZ90" s="259"/>
      <c r="BA90" s="259"/>
      <c r="BB90" s="259"/>
      <c r="BC90" s="259"/>
      <c r="BD90" s="259"/>
      <c r="BE90" s="259"/>
      <c r="BF90" s="259"/>
      <c r="BG90" s="259"/>
      <c r="BH90" s="259"/>
      <c r="BI90" s="259"/>
      <c r="BJ90" s="259"/>
      <c r="BK90" s="259"/>
      <c r="BL90" s="259"/>
      <c r="BM90" s="259"/>
      <c r="BN90" s="259"/>
      <c r="BO90" s="259"/>
      <c r="BP90" s="259"/>
      <c r="BQ90" s="259"/>
      <c r="BR90" s="281">
        <f>(BR$21*$B$2*(BR$19+(IF(BR$19=100,0,1))))</f>
        <v>0</v>
      </c>
      <c r="BS90" s="294" t="b">
        <f>IF('Hoja De Calculo'!BT$13&gt;='Hoja De Calculo'!BS$13,IF(BS$18=100,($BR$21*BS$18*$B$2)-SUM($I90:BR90),IF(BS$18&gt;BR$19,((BS$18-BR$19+1)*$B$2*$BR$21),IF(BS$18&gt;=BR$19,$BR$21*$B$2))),0)</f>
        <v>0</v>
      </c>
      <c r="BT90" s="294" t="b">
        <f>IF('Hoja De Calculo'!BU$13&gt;='Hoja De Calculo'!BT$13,IF(BT$18=100,($BR$21*BT$18*$B$2)-SUM($I90:BS90),IF(BT$18&gt;BS$19,((BT$18-BS$19+1)*$B$2*$BR$21),IF(BT$18&gt;=BS$19,$BR$21*$B$2))),0)</f>
        <v>0</v>
      </c>
      <c r="BU90" s="294" t="b">
        <f>IF('Hoja De Calculo'!BV$13&gt;='Hoja De Calculo'!BU$13,IF(BU$18=100,($BR$21*BU$18*$B$2)-SUM($I90:BT90),IF(BU$18&gt;BT$19,((BU$18-BT$19+1)*$B$2*$BR$21),IF(BU$18&gt;=BT$19,$BR$21*$B$2))),0)</f>
        <v>0</v>
      </c>
      <c r="BV90" s="294" t="b">
        <f>IF('Hoja De Calculo'!BW$13&gt;='Hoja De Calculo'!BV$13,IF(BV$18=100,($BR$21*BV$18*$B$2)-SUM($I90:BU90),IF(BV$18&gt;BU$19,((BV$18-BU$19+1)*$B$2*$BR$21),IF(BV$18&gt;=BU$19,$BR$21*$B$2))),0)</f>
        <v>0</v>
      </c>
      <c r="BW90" s="294" t="b">
        <f>IF('Hoja De Calculo'!BX$13&gt;='Hoja De Calculo'!BW$13,IF(BW$18=100,($BR$21*BW$18*$B$2)-SUM($I90:BV90),IF(BW$18&gt;BV$19,((BW$18-BV$19+1)*$B$2*$BR$21),IF(BW$18&gt;=BV$19,$BR$21*$B$2))),0)</f>
        <v>0</v>
      </c>
      <c r="BX90" s="294" t="b">
        <f>IF('Hoja De Calculo'!BY$13&gt;='Hoja De Calculo'!BX$13,IF(BX$18=100,($BR$21*BX$18*$B$2)-SUM($I90:BW90),IF(BX$18&gt;BW$19,((BX$18-BW$19+1)*$B$2*$BR$21),IF(BX$18&gt;=BW$19,$BR$21*$B$2))),0)</f>
        <v>0</v>
      </c>
      <c r="BY90" s="294" t="b">
        <f>IF('Hoja De Calculo'!BZ$13&gt;='Hoja De Calculo'!BY$13,IF(BY$18=100,($BR$21*BY$18*$B$2)-SUM($I90:BX90),IF(BY$18&gt;BX$19,((BY$18-BX$19+1)*$B$2*$BR$21),IF(BY$18&gt;=BX$19,$BR$21*$B$2))),0)</f>
        <v>0</v>
      </c>
      <c r="BZ90" s="294" t="b">
        <f>IF('Hoja De Calculo'!CA$13&gt;='Hoja De Calculo'!BZ$13,IF(BZ$18=100,($BR$21*BZ$18*$B$2)-SUM($I90:BY90),IF(BZ$18&gt;BY$19,((BZ$18-BY$19+1)*$B$2*$BR$21),IF(BZ$18&gt;=BY$19,$BR$21*$B$2))),0)</f>
        <v>0</v>
      </c>
      <c r="CA90" s="294" t="b">
        <f>IF('Hoja De Calculo'!CB$13&gt;='Hoja De Calculo'!CA$13,IF(CA$18=100,($BR$21*CA$18*$B$2)-SUM($I90:BZ90),IF(CA$18&gt;BZ$19,((CA$18-BZ$19+1)*$B$2*$BR$21),IF(CA$18&gt;=BZ$19,$BR$21*$B$2))),0)</f>
        <v>0</v>
      </c>
      <c r="CB90" s="294" t="b">
        <f>IF('Hoja De Calculo'!CC$13&gt;='Hoja De Calculo'!CB$13,IF(CB$18=100,($BR$21*CB$18*$B$2)-SUM($I90:CA90),IF(CB$18&gt;CA$19,((CB$18-CA$19+1)*$B$2*$BR$21),IF(CB$18&gt;=CA$19,$BR$21*$B$2))),0)</f>
        <v>0</v>
      </c>
      <c r="CC90" s="294" t="b">
        <f>IF('Hoja De Calculo'!CD$13&gt;='Hoja De Calculo'!CC$13,IF(CC$18=100,($BR$21*CC$18*$B$2)-SUM($I90:CB90),IF(CC$18&gt;CB$19,((CC$18-CB$19+1)*$B$2*$BR$21),IF(CC$18&gt;=CB$19,$BR$21*$B$2))),0)</f>
        <v>0</v>
      </c>
      <c r="CD90" s="294" t="b">
        <f>IF('Hoja De Calculo'!CE$13&gt;='Hoja De Calculo'!CD$13,IF(CD$18=100,($BR$21*CD$18*$B$2)-SUM($I90:CC90),IF(CD$18&gt;CC$19,((CD$18-CC$19+1)*$B$2*$BR$21),IF(CD$18&gt;=CC$19,$BR$21*$B$2))),0)</f>
        <v>0</v>
      </c>
      <c r="CE90" s="294" t="b">
        <f>IF('Hoja De Calculo'!CF$13&gt;='Hoja De Calculo'!CE$13,IF(CE$18=100,($BR$21*CE$18*$B$2)-SUM($I90:CD90),IF(CE$18&gt;CD$19,((CE$18-CD$19+1)*$B$2*$BR$21),IF(CE$18&gt;=CD$19,$BR$21*$B$2))),0)</f>
        <v>0</v>
      </c>
      <c r="CF90" s="294" t="b">
        <f>IF('Hoja De Calculo'!CG$13&gt;='Hoja De Calculo'!CF$13,IF(CF$18=100,($BR$21*CF$18*$B$2)-SUM($I90:CE90),IF(CF$18&gt;CE$19,((CF$18-CE$19+1)*$B$2*$BR$21),IF(CF$18&gt;=CE$19,$BR$21*$B$2))),0)</f>
        <v>0</v>
      </c>
      <c r="CG90" s="294" t="b">
        <f>IF('Hoja De Calculo'!CH$13&gt;='Hoja De Calculo'!CG$13,IF(CG$18=100,($BR$21*CG$18*$B$2)-SUM($I90:CF90),IF(CG$18&gt;CF$19,((CG$18-CF$19+1)*$B$2*$BR$21),IF(CG$18&gt;=CF$19,$BR$21*$B$2))),0)</f>
        <v>0</v>
      </c>
      <c r="CH90" s="294" t="b">
        <f>IF('Hoja De Calculo'!CI$13&gt;='Hoja De Calculo'!CH$13,IF(CH$18=100,($BR$21*CH$18*$B$2)-SUM($I90:CG90),IF(CH$18&gt;CG$19,((CH$18-CG$19+1)*$B$2*$BR$21),IF(CH$18&gt;=CG$19,$BR$21*$B$2))),0)</f>
        <v>0</v>
      </c>
      <c r="CI90" s="294" t="b">
        <f>IF('Hoja De Calculo'!CJ$13&gt;='Hoja De Calculo'!CI$13,IF(CI$18=100,($BR$21*CI$18*$B$2)-SUM($I90:CH90),IF(CI$18&gt;CH$19,((CI$18-CH$19+1)*$B$2*$BR$21),IF(CI$18&gt;=CH$19,$BR$21*$B$2))),0)</f>
        <v>0</v>
      </c>
      <c r="CJ90" s="294" t="b">
        <f>IF('Hoja De Calculo'!CK$13&gt;='Hoja De Calculo'!CJ$13,IF(CJ$18=100,($BR$21*CJ$18*$B$2)-SUM($I90:CI90),IF(CJ$18&gt;CI$19,((CJ$18-CI$19+1)*$B$2*$BR$21),IF(CJ$18&gt;=CI$19,$BR$21*$B$2))),0)</f>
        <v>0</v>
      </c>
      <c r="CK90" s="294" t="b">
        <f>IF('Hoja De Calculo'!CL$13&gt;='Hoja De Calculo'!CK$13,IF(CK$18=100,($BR$21*CK$18*$B$2)-SUM($I90:CJ90),IF(CK$18&gt;CJ$19,((CK$18-CJ$19+1)*$B$2*$BR$21),IF(CK$18&gt;=CJ$19,$BR$21*$B$2))),0)</f>
        <v>0</v>
      </c>
      <c r="CL90" s="294" t="b">
        <f>IF('Hoja De Calculo'!CM$13&gt;='Hoja De Calculo'!CL$13,IF(CL$18=100,($BR$21*CL$18*$B$2)-SUM($I90:CK90),IF(CL$18&gt;CK$19,((CL$18-CK$19+1)*$B$2*$BR$21),IF(CL$18&gt;=CK$19,$BR$21*$B$2))),0)</f>
        <v>0</v>
      </c>
      <c r="CM90" s="294" t="b">
        <f>IF('Hoja De Calculo'!CN$13&gt;='Hoja De Calculo'!CM$13,IF(CM$18=100,($BR$21*CM$18*$B$2)-SUM($I90:CL90),IF(CM$18&gt;CL$19,((CM$18-CL$19+1)*$B$2*$BR$21),IF(CM$18&gt;=CL$19,$BR$21*$B$2))),0)</f>
        <v>0</v>
      </c>
      <c r="CN90" s="294" t="b">
        <f>IF('Hoja De Calculo'!CO$13&gt;='Hoja De Calculo'!CN$13,IF(CN$18=100,($BR$21*CN$18*$B$2)-SUM($I90:CM90),IF(CN$18&gt;CM$19,((CN$18-CM$19+1)*$B$2*$BR$21),IF(CN$18&gt;=CM$19,$BR$21*$B$2))),0)</f>
        <v>0</v>
      </c>
      <c r="CO90" s="294" t="b">
        <f>IF('Hoja De Calculo'!CP$13&gt;='Hoja De Calculo'!CO$13,IF(CO$18=100,($BR$21*CO$18*$B$2)-SUM($I90:CN90),IF(CO$18&gt;CN$19,((CO$18-CN$19+1)*$B$2*$BR$21),IF(CO$18&gt;=CN$19,$BR$21*$B$2))),0)</f>
        <v>0</v>
      </c>
      <c r="CP90" s="294" t="b">
        <f>IF('Hoja De Calculo'!CQ$13&gt;='Hoja De Calculo'!CP$13,IF(CP$18=100,($BR$21*CP$18*$B$2)-SUM($I90:CO90),IF(CP$18&gt;CO$19,((CP$18-CO$19+1)*$B$2*$BR$21),IF(CP$18&gt;=CO$19,$BR$21*$B$2))),0)</f>
        <v>0</v>
      </c>
      <c r="CQ90" s="294" t="b">
        <f>IF('Hoja De Calculo'!CR$13&gt;='Hoja De Calculo'!CQ$13,IF(CQ$18=100,($BR$21*CQ$18*$B$2)-SUM($I90:CP90),IF(CQ$18&gt;CP$19,((CQ$18-CP$19+1)*$B$2*$BR$21),IF(CQ$18&gt;=CP$19,$BR$21*$B$2))),0)</f>
        <v>0</v>
      </c>
      <c r="CR90" s="294" t="b">
        <f>IF('Hoja De Calculo'!CS$13&gt;='Hoja De Calculo'!CR$13,IF(CR$18=100,($BR$21*CR$18*$B$2)-SUM($I90:CQ90),IF(CR$18&gt;CQ$19,((CR$18-CQ$19+1)*$B$2*$BR$21),IF(CR$18&gt;=CQ$19,$BR$21*$B$2))),0)</f>
        <v>0</v>
      </c>
      <c r="CS90" s="294" t="b">
        <f>IF('Hoja De Calculo'!CT$13&gt;='Hoja De Calculo'!CS$13,IF(CS$18=100,($BR$21*CS$18*$B$2)-SUM($I90:CR90),IF(CS$18&gt;CR$19,((CS$18-CR$19+1)*$B$2*$BR$21),IF(CS$18&gt;=CR$19,$BR$21*$B$2))),0)</f>
        <v>0</v>
      </c>
      <c r="CT90" s="294" t="b">
        <f>IF('Hoja De Calculo'!CU$13&gt;='Hoja De Calculo'!CT$13,IF(CT$18=100,($BR$21*CT$18*$B$2)-SUM($I90:CS90),IF(CT$18&gt;CS$19,((CT$18-CS$19+1)*$B$2*$BR$21),IF(CT$18&gt;=CS$19,$BR$21*$B$2))),0)</f>
        <v>0</v>
      </c>
      <c r="CU90" s="294" t="b">
        <f>IF('Hoja De Calculo'!CV$13&gt;='Hoja De Calculo'!CU$13,IF(CU$18=100,($BR$21*CU$18*$B$2)-SUM($I90:CT90),IF(CU$18&gt;CT$19,((CU$18-CT$19+1)*$B$2*$BR$21),IF(CU$18&gt;=CT$19,$BR$21*$B$2))),0)</f>
        <v>0</v>
      </c>
      <c r="CV90" s="294" t="b">
        <f>IF('Hoja De Calculo'!CW$13&gt;='Hoja De Calculo'!CV$13,IF(CV$18=100,($BR$21*CV$18*$B$2)-SUM($I90:CU90),IF(CV$18&gt;CU$19,((CV$18-CU$19+1)*$B$2*$BR$21),IF(CV$18&gt;=CU$19,$BR$21*$B$2))),0)</f>
        <v>0</v>
      </c>
      <c r="CW90" s="294" t="b">
        <f>IF('Hoja De Calculo'!CX$13&gt;='Hoja De Calculo'!CW$13,IF(CW$18=100,($BR$21*CW$18*$B$2)-SUM($I90:CV90),IF(CW$18&gt;CV$19,((CW$18-CV$19+1)*$B$2*$BR$21),IF(CW$18&gt;=CV$19,$BR$21*$B$2))),0)</f>
        <v>0</v>
      </c>
    </row>
    <row r="91" spans="1:101" x14ac:dyDescent="0.3">
      <c r="A91" t="s">
        <v>228</v>
      </c>
      <c r="B91" s="259"/>
      <c r="C91" s="259"/>
      <c r="D91" s="259"/>
      <c r="E91" s="259"/>
      <c r="F91" s="259"/>
      <c r="G91" s="259"/>
      <c r="H91" s="259"/>
      <c r="I91" s="259"/>
      <c r="J91" s="259"/>
      <c r="K91" s="259"/>
      <c r="L91" s="259"/>
      <c r="M91" s="259"/>
      <c r="N91" s="259"/>
      <c r="O91" s="259"/>
      <c r="P91" s="259"/>
      <c r="Q91" s="259"/>
      <c r="R91" s="259"/>
      <c r="S91" s="259"/>
      <c r="T91" s="259"/>
      <c r="U91" s="259"/>
      <c r="V91" s="259"/>
      <c r="W91" s="259"/>
      <c r="X91" s="259"/>
      <c r="Y91" s="259"/>
      <c r="Z91" s="259"/>
      <c r="AA91" s="259"/>
      <c r="AB91" s="259"/>
      <c r="AC91" s="259"/>
      <c r="AD91" s="259"/>
      <c r="AE91" s="259"/>
      <c r="AF91" s="259"/>
      <c r="AG91" s="259"/>
      <c r="AH91" s="259"/>
      <c r="AI91" s="259"/>
      <c r="AJ91" s="259"/>
      <c r="AK91" s="259"/>
      <c r="AL91" s="259"/>
      <c r="AM91" s="259"/>
      <c r="AN91" s="259"/>
      <c r="AO91" s="259"/>
      <c r="AP91" s="259"/>
      <c r="AQ91" s="259"/>
      <c r="AR91" s="259"/>
      <c r="AS91" s="259"/>
      <c r="AT91" s="259"/>
      <c r="AU91" s="259"/>
      <c r="AV91" s="259"/>
      <c r="AW91" s="259"/>
      <c r="AX91" s="259"/>
      <c r="AY91" s="259"/>
      <c r="AZ91" s="259"/>
      <c r="BA91" s="259"/>
      <c r="BB91" s="259"/>
      <c r="BC91" s="259"/>
      <c r="BD91" s="259"/>
      <c r="BE91" s="259"/>
      <c r="BF91" s="259"/>
      <c r="BG91" s="259"/>
      <c r="BH91" s="259"/>
      <c r="BI91" s="259"/>
      <c r="BJ91" s="259"/>
      <c r="BK91" s="259"/>
      <c r="BL91" s="259"/>
      <c r="BM91" s="259"/>
      <c r="BN91" s="259"/>
      <c r="BO91" s="259"/>
      <c r="BP91" s="259"/>
      <c r="BQ91" s="259"/>
      <c r="BR91" s="259"/>
      <c r="BS91" s="281">
        <f>(BS$21*$B$2*(BS$19+(IF(BS$19=100,0,1))))</f>
        <v>0</v>
      </c>
      <c r="BT91" s="294" t="b">
        <f>IF('Hoja De Calculo'!BU$13&gt;='Hoja De Calculo'!BT$13,IF(BT$18=100,($BS$21*BT$18*$B$2)-SUM($I91:BS91),IF(BT$18&gt;BS$19,((BT$18-BS$19+1)*$B$2*$BS$21),IF(BT$18&gt;=BS$19,$BS$21*$B$2))),0)</f>
        <v>0</v>
      </c>
      <c r="BU91" s="294" t="b">
        <f>IF('Hoja De Calculo'!BV$13&gt;='Hoja De Calculo'!BU$13,IF(BU$18=100,($BS$21*BU$18*$B$2)-SUM($I91:BT91),IF(BU$18&gt;BT$19,((BU$18-BT$19+1)*$B$2*$BS$21),IF(BU$18&gt;=BT$19,$BS$21*$B$2))),0)</f>
        <v>0</v>
      </c>
      <c r="BV91" s="294" t="b">
        <f>IF('Hoja De Calculo'!BW$13&gt;='Hoja De Calculo'!BV$13,IF(BV$18=100,($BS$21*BV$18*$B$2)-SUM($I91:BU91),IF(BV$18&gt;BU$19,((BV$18-BU$19+1)*$B$2*$BS$21),IF(BV$18&gt;=BU$19,$BS$21*$B$2))),0)</f>
        <v>0</v>
      </c>
      <c r="BW91" s="294" t="b">
        <f>IF('Hoja De Calculo'!BX$13&gt;='Hoja De Calculo'!BW$13,IF(BW$18=100,($BS$21*BW$18*$B$2)-SUM($I91:BV91),IF(BW$18&gt;BV$19,((BW$18-BV$19+1)*$B$2*$BS$21),IF(BW$18&gt;=BV$19,$BS$21*$B$2))),0)</f>
        <v>0</v>
      </c>
      <c r="BX91" s="294" t="b">
        <f>IF('Hoja De Calculo'!BY$13&gt;='Hoja De Calculo'!BX$13,IF(BX$18=100,($BS$21*BX$18*$B$2)-SUM($I91:BW91),IF(BX$18&gt;BW$19,((BX$18-BW$19+1)*$B$2*$BS$21),IF(BX$18&gt;=BW$19,$BS$21*$B$2))),0)</f>
        <v>0</v>
      </c>
      <c r="BY91" s="294" t="b">
        <f>IF('Hoja De Calculo'!BZ$13&gt;='Hoja De Calculo'!BY$13,IF(BY$18=100,($BS$21*BY$18*$B$2)-SUM($I91:BX91),IF(BY$18&gt;BX$19,((BY$18-BX$19+1)*$B$2*$BS$21),IF(BY$18&gt;=BX$19,$BS$21*$B$2))),0)</f>
        <v>0</v>
      </c>
      <c r="BZ91" s="294" t="b">
        <f>IF('Hoja De Calculo'!CA$13&gt;='Hoja De Calculo'!BZ$13,IF(BZ$18=100,($BS$21*BZ$18*$B$2)-SUM($I91:BY91),IF(BZ$18&gt;BY$19,((BZ$18-BY$19+1)*$B$2*$BS$21),IF(BZ$18&gt;=BY$19,$BS$21*$B$2))),0)</f>
        <v>0</v>
      </c>
      <c r="CA91" s="294" t="b">
        <f>IF('Hoja De Calculo'!CB$13&gt;='Hoja De Calculo'!CA$13,IF(CA$18=100,($BS$21*CA$18*$B$2)-SUM($I91:BZ91),IF(CA$18&gt;BZ$19,((CA$18-BZ$19+1)*$B$2*$BS$21),IF(CA$18&gt;=BZ$19,$BS$21*$B$2))),0)</f>
        <v>0</v>
      </c>
      <c r="CB91" s="294" t="b">
        <f>IF('Hoja De Calculo'!CC$13&gt;='Hoja De Calculo'!CB$13,IF(CB$18=100,($BS$21*CB$18*$B$2)-SUM($I91:CA91),IF(CB$18&gt;CA$19,((CB$18-CA$19+1)*$B$2*$BS$21),IF(CB$18&gt;=CA$19,$BS$21*$B$2))),0)</f>
        <v>0</v>
      </c>
      <c r="CC91" s="294" t="b">
        <f>IF('Hoja De Calculo'!CD$13&gt;='Hoja De Calculo'!CC$13,IF(CC$18=100,($BS$21*CC$18*$B$2)-SUM($I91:CB91),IF(CC$18&gt;CB$19,((CC$18-CB$19+1)*$B$2*$BS$21),IF(CC$18&gt;=CB$19,$BS$21*$B$2))),0)</f>
        <v>0</v>
      </c>
      <c r="CD91" s="294" t="b">
        <f>IF('Hoja De Calculo'!CE$13&gt;='Hoja De Calculo'!CD$13,IF(CD$18=100,($BS$21*CD$18*$B$2)-SUM($I91:CC91),IF(CD$18&gt;CC$19,((CD$18-CC$19+1)*$B$2*$BS$21),IF(CD$18&gt;=CC$19,$BS$21*$B$2))),0)</f>
        <v>0</v>
      </c>
      <c r="CE91" s="294" t="b">
        <f>IF('Hoja De Calculo'!CF$13&gt;='Hoja De Calculo'!CE$13,IF(CE$18=100,($BS$21*CE$18*$B$2)-SUM($I91:CD91),IF(CE$18&gt;CD$19,((CE$18-CD$19+1)*$B$2*$BS$21),IF(CE$18&gt;=CD$19,$BS$21*$B$2))),0)</f>
        <v>0</v>
      </c>
      <c r="CF91" s="294" t="b">
        <f>IF('Hoja De Calculo'!CG$13&gt;='Hoja De Calculo'!CF$13,IF(CF$18=100,($BS$21*CF$18*$B$2)-SUM($I91:CE91),IF(CF$18&gt;CE$19,((CF$18-CE$19+1)*$B$2*$BS$21),IF(CF$18&gt;=CE$19,$BS$21*$B$2))),0)</f>
        <v>0</v>
      </c>
      <c r="CG91" s="294" t="b">
        <f>IF('Hoja De Calculo'!CH$13&gt;='Hoja De Calculo'!CG$13,IF(CG$18=100,($BS$21*CG$18*$B$2)-SUM($I91:CF91),IF(CG$18&gt;CF$19,((CG$18-CF$19+1)*$B$2*$BS$21),IF(CG$18&gt;=CF$19,$BS$21*$B$2))),0)</f>
        <v>0</v>
      </c>
      <c r="CH91" s="294" t="b">
        <f>IF('Hoja De Calculo'!CI$13&gt;='Hoja De Calculo'!CH$13,IF(CH$18=100,($BS$21*CH$18*$B$2)-SUM($I91:CG91),IF(CH$18&gt;CG$19,((CH$18-CG$19+1)*$B$2*$BS$21),IF(CH$18&gt;=CG$19,$BS$21*$B$2))),0)</f>
        <v>0</v>
      </c>
      <c r="CI91" s="294" t="b">
        <f>IF('Hoja De Calculo'!CJ$13&gt;='Hoja De Calculo'!CI$13,IF(CI$18=100,($BS$21*CI$18*$B$2)-SUM($I91:CH91),IF(CI$18&gt;CH$19,((CI$18-CH$19+1)*$B$2*$BS$21),IF(CI$18&gt;=CH$19,$BS$21*$B$2))),0)</f>
        <v>0</v>
      </c>
      <c r="CJ91" s="294" t="b">
        <f>IF('Hoja De Calculo'!CK$13&gt;='Hoja De Calculo'!CJ$13,IF(CJ$18=100,($BS$21*CJ$18*$B$2)-SUM($I91:CI91),IF(CJ$18&gt;CI$19,((CJ$18-CI$19+1)*$B$2*$BS$21),IF(CJ$18&gt;=CI$19,$BS$21*$B$2))),0)</f>
        <v>0</v>
      </c>
      <c r="CK91" s="294" t="b">
        <f>IF('Hoja De Calculo'!CL$13&gt;='Hoja De Calculo'!CK$13,IF(CK$18=100,($BS$21*CK$18*$B$2)-SUM($I91:CJ91),IF(CK$18&gt;CJ$19,((CK$18-CJ$19+1)*$B$2*$BS$21),IF(CK$18&gt;=CJ$19,$BS$21*$B$2))),0)</f>
        <v>0</v>
      </c>
      <c r="CL91" s="294" t="b">
        <f>IF('Hoja De Calculo'!CM$13&gt;='Hoja De Calculo'!CL$13,IF(CL$18=100,($BS$21*CL$18*$B$2)-SUM($I91:CK91),IF(CL$18&gt;CK$19,((CL$18-CK$19+1)*$B$2*$BS$21),IF(CL$18&gt;=CK$19,$BS$21*$B$2))),0)</f>
        <v>0</v>
      </c>
      <c r="CM91" s="294" t="b">
        <f>IF('Hoja De Calculo'!CN$13&gt;='Hoja De Calculo'!CM$13,IF(CM$18=100,($BS$21*CM$18*$B$2)-SUM($I91:CL91),IF(CM$18&gt;CL$19,((CM$18-CL$19+1)*$B$2*$BS$21),IF(CM$18&gt;=CL$19,$BS$21*$B$2))),0)</f>
        <v>0</v>
      </c>
      <c r="CN91" s="294" t="b">
        <f>IF('Hoja De Calculo'!CO$13&gt;='Hoja De Calculo'!CN$13,IF(CN$18=100,($BS$21*CN$18*$B$2)-SUM($I91:CM91),IF(CN$18&gt;CM$19,((CN$18-CM$19+1)*$B$2*$BS$21),IF(CN$18&gt;=CM$19,$BS$21*$B$2))),0)</f>
        <v>0</v>
      </c>
      <c r="CO91" s="294" t="b">
        <f>IF('Hoja De Calculo'!CP$13&gt;='Hoja De Calculo'!CO$13,IF(CO$18=100,($BS$21*CO$18*$B$2)-SUM($I91:CN91),IF(CO$18&gt;CN$19,((CO$18-CN$19+1)*$B$2*$BS$21),IF(CO$18&gt;=CN$19,$BS$21*$B$2))),0)</f>
        <v>0</v>
      </c>
      <c r="CP91" s="294" t="b">
        <f>IF('Hoja De Calculo'!CQ$13&gt;='Hoja De Calculo'!CP$13,IF(CP$18=100,($BS$21*CP$18*$B$2)-SUM($I91:CO91),IF(CP$18&gt;CO$19,((CP$18-CO$19+1)*$B$2*$BS$21),IF(CP$18&gt;=CO$19,$BS$21*$B$2))),0)</f>
        <v>0</v>
      </c>
      <c r="CQ91" s="294" t="b">
        <f>IF('Hoja De Calculo'!CR$13&gt;='Hoja De Calculo'!CQ$13,IF(CQ$18=100,($BS$21*CQ$18*$B$2)-SUM($I91:CP91),IF(CQ$18&gt;CP$19,((CQ$18-CP$19+1)*$B$2*$BS$21),IF(CQ$18&gt;=CP$19,$BS$21*$B$2))),0)</f>
        <v>0</v>
      </c>
      <c r="CR91" s="294" t="b">
        <f>IF('Hoja De Calculo'!CS$13&gt;='Hoja De Calculo'!CR$13,IF(CR$18=100,($BS$21*CR$18*$B$2)-SUM($I91:CQ91),IF(CR$18&gt;CQ$19,((CR$18-CQ$19+1)*$B$2*$BS$21),IF(CR$18&gt;=CQ$19,$BS$21*$B$2))),0)</f>
        <v>0</v>
      </c>
      <c r="CS91" s="294" t="b">
        <f>IF('Hoja De Calculo'!CT$13&gt;='Hoja De Calculo'!CS$13,IF(CS$18=100,($BS$21*CS$18*$B$2)-SUM($I91:CR91),IF(CS$18&gt;CR$19,((CS$18-CR$19+1)*$B$2*$BS$21),IF(CS$18&gt;=CR$19,$BS$21*$B$2))),0)</f>
        <v>0</v>
      </c>
      <c r="CT91" s="294" t="b">
        <f>IF('Hoja De Calculo'!CU$13&gt;='Hoja De Calculo'!CT$13,IF(CT$18=100,($BS$21*CT$18*$B$2)-SUM($I91:CS91),IF(CT$18&gt;CS$19,((CT$18-CS$19+1)*$B$2*$BS$21),IF(CT$18&gt;=CS$19,$BS$21*$B$2))),0)</f>
        <v>0</v>
      </c>
      <c r="CU91" s="294" t="b">
        <f>IF('Hoja De Calculo'!CV$13&gt;='Hoja De Calculo'!CU$13,IF(CU$18=100,($BS$21*CU$18*$B$2)-SUM($I91:CT91),IF(CU$18&gt;CT$19,((CU$18-CT$19+1)*$B$2*$BS$21),IF(CU$18&gt;=CT$19,$BS$21*$B$2))),0)</f>
        <v>0</v>
      </c>
      <c r="CV91" s="294" t="b">
        <f>IF('Hoja De Calculo'!CW$13&gt;='Hoja De Calculo'!CV$13,IF(CV$18=100,($BS$21*CV$18*$B$2)-SUM($I91:CU91),IF(CV$18&gt;CU$19,((CV$18-CU$19+1)*$B$2*$BS$21),IF(CV$18&gt;=CU$19,$BS$21*$B$2))),0)</f>
        <v>0</v>
      </c>
      <c r="CW91" s="294" t="b">
        <f>IF('Hoja De Calculo'!CX$13&gt;='Hoja De Calculo'!CW$13,IF(CW$18=100,($BS$21*CW$18*$B$2)-SUM($I91:CV91),IF(CW$18&gt;CV$19,((CW$18-CV$19+1)*$B$2*$BS$21),IF(CW$18&gt;=CV$19,$BS$21*$B$2))),0)</f>
        <v>0</v>
      </c>
    </row>
    <row r="92" spans="1:101" x14ac:dyDescent="0.3">
      <c r="A92" t="s">
        <v>229</v>
      </c>
      <c r="B92" s="259"/>
      <c r="C92" s="259"/>
      <c r="D92" s="259"/>
      <c r="E92" s="259"/>
      <c r="F92" s="259"/>
      <c r="G92" s="259"/>
      <c r="H92" s="259"/>
      <c r="I92" s="259"/>
      <c r="J92" s="259"/>
      <c r="K92" s="259"/>
      <c r="L92" s="259"/>
      <c r="M92" s="259"/>
      <c r="N92" s="259"/>
      <c r="O92" s="259"/>
      <c r="P92" s="259"/>
      <c r="Q92" s="259"/>
      <c r="R92" s="259"/>
      <c r="S92" s="259"/>
      <c r="T92" s="259"/>
      <c r="U92" s="259"/>
      <c r="V92" s="259"/>
      <c r="W92" s="259"/>
      <c r="X92" s="259"/>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59"/>
      <c r="BF92" s="259"/>
      <c r="BG92" s="259"/>
      <c r="BH92" s="259"/>
      <c r="BI92" s="259"/>
      <c r="BJ92" s="259"/>
      <c r="BK92" s="259"/>
      <c r="BL92" s="259"/>
      <c r="BM92" s="259"/>
      <c r="BN92" s="259"/>
      <c r="BO92" s="259"/>
      <c r="BP92" s="259"/>
      <c r="BQ92" s="259"/>
      <c r="BR92" s="259"/>
      <c r="BS92" s="259"/>
      <c r="BT92" s="281">
        <f>(BT$21*$B$2*(BT$19+(IF(BT$19=100,0,1))))</f>
        <v>0</v>
      </c>
      <c r="BU92" s="294" t="b">
        <f>IF('Hoja De Calculo'!BV$13&gt;='Hoja De Calculo'!BU$13,IF(BU$18=100,($BT$21*BU$18*$B$2)-SUM($I92:BT92),IF(BU$18&gt;BT$19,((BU$18-BT$19+1)*$B$2*$BT$21),IF(BU$18&gt;=BT$19,$BT$21*$B$2))),0)</f>
        <v>0</v>
      </c>
      <c r="BV92" s="294" t="b">
        <f>IF('Hoja De Calculo'!BW$13&gt;='Hoja De Calculo'!BV$13,IF(BV$18=100,($BT$21*BV$18*$B$2)-SUM($I92:BU92),IF(BV$18&gt;BU$19,((BV$18-BU$19+1)*$B$2*$BT$21),IF(BV$18&gt;=BU$19,$BT$21*$B$2))),0)</f>
        <v>0</v>
      </c>
      <c r="BW92" s="294" t="b">
        <f>IF('Hoja De Calculo'!BX$13&gt;='Hoja De Calculo'!BW$13,IF(BW$18=100,($BT$21*BW$18*$B$2)-SUM($I92:BV92),IF(BW$18&gt;BV$19,((BW$18-BV$19+1)*$B$2*$BT$21),IF(BW$18&gt;=BV$19,$BT$21*$B$2))),0)</f>
        <v>0</v>
      </c>
      <c r="BX92" s="294" t="b">
        <f>IF('Hoja De Calculo'!BY$13&gt;='Hoja De Calculo'!BX$13,IF(BX$18=100,($BT$21*BX$18*$B$2)-SUM($I92:BW92),IF(BX$18&gt;BW$19,((BX$18-BW$19+1)*$B$2*$BT$21),IF(BX$18&gt;=BW$19,$BT$21*$B$2))),0)</f>
        <v>0</v>
      </c>
      <c r="BY92" s="294" t="b">
        <f>IF('Hoja De Calculo'!BZ$13&gt;='Hoja De Calculo'!BY$13,IF(BY$18=100,($BT$21*BY$18*$B$2)-SUM($I92:BX92),IF(BY$18&gt;BX$19,((BY$18-BX$19+1)*$B$2*$BT$21),IF(BY$18&gt;=BX$19,$BT$21*$B$2))),0)</f>
        <v>0</v>
      </c>
      <c r="BZ92" s="294" t="b">
        <f>IF('Hoja De Calculo'!CA$13&gt;='Hoja De Calculo'!BZ$13,IF(BZ$18=100,($BT$21*BZ$18*$B$2)-SUM($I92:BY92),IF(BZ$18&gt;BY$19,((BZ$18-BY$19+1)*$B$2*$BT$21),IF(BZ$18&gt;=BY$19,$BT$21*$B$2))),0)</f>
        <v>0</v>
      </c>
      <c r="CA92" s="294" t="b">
        <f>IF('Hoja De Calculo'!CB$13&gt;='Hoja De Calculo'!CA$13,IF(CA$18=100,($BT$21*CA$18*$B$2)-SUM($I92:BZ92),IF(CA$18&gt;BZ$19,((CA$18-BZ$19+1)*$B$2*$BT$21),IF(CA$18&gt;=BZ$19,$BT$21*$B$2))),0)</f>
        <v>0</v>
      </c>
      <c r="CB92" s="294" t="b">
        <f>IF('Hoja De Calculo'!CC$13&gt;='Hoja De Calculo'!CB$13,IF(CB$18=100,($BT$21*CB$18*$B$2)-SUM($I92:CA92),IF(CB$18&gt;CA$19,((CB$18-CA$19+1)*$B$2*$BT$21),IF(CB$18&gt;=CA$19,$BT$21*$B$2))),0)</f>
        <v>0</v>
      </c>
      <c r="CC92" s="294" t="b">
        <f>IF('Hoja De Calculo'!CD$13&gt;='Hoja De Calculo'!CC$13,IF(CC$18=100,($BT$21*CC$18*$B$2)-SUM($I92:CB92),IF(CC$18&gt;CB$19,((CC$18-CB$19+1)*$B$2*$BT$21),IF(CC$18&gt;=CB$19,$BT$21*$B$2))),0)</f>
        <v>0</v>
      </c>
      <c r="CD92" s="294" t="b">
        <f>IF('Hoja De Calculo'!CE$13&gt;='Hoja De Calculo'!CD$13,IF(CD$18=100,($BT$21*CD$18*$B$2)-SUM($I92:CC92),IF(CD$18&gt;CC$19,((CD$18-CC$19+1)*$B$2*$BT$21),IF(CD$18&gt;=CC$19,$BT$21*$B$2))),0)</f>
        <v>0</v>
      </c>
      <c r="CE92" s="294" t="b">
        <f>IF('Hoja De Calculo'!CF$13&gt;='Hoja De Calculo'!CE$13,IF(CE$18=100,($BT$21*CE$18*$B$2)-SUM($I92:CD92),IF(CE$18&gt;CD$19,((CE$18-CD$19+1)*$B$2*$BT$21),IF(CE$18&gt;=CD$19,$BT$21*$B$2))),0)</f>
        <v>0</v>
      </c>
      <c r="CF92" s="294" t="b">
        <f>IF('Hoja De Calculo'!CG$13&gt;='Hoja De Calculo'!CF$13,IF(CF$18=100,($BT$21*CF$18*$B$2)-SUM($I92:CE92),IF(CF$18&gt;CE$19,((CF$18-CE$19+1)*$B$2*$BT$21),IF(CF$18&gt;=CE$19,$BT$21*$B$2))),0)</f>
        <v>0</v>
      </c>
      <c r="CG92" s="294" t="b">
        <f>IF('Hoja De Calculo'!CH$13&gt;='Hoja De Calculo'!CG$13,IF(CG$18=100,($BT$21*CG$18*$B$2)-SUM($I92:CF92),IF(CG$18&gt;CF$19,((CG$18-CF$19+1)*$B$2*$BT$21),IF(CG$18&gt;=CF$19,$BT$21*$B$2))),0)</f>
        <v>0</v>
      </c>
      <c r="CH92" s="294" t="b">
        <f>IF('Hoja De Calculo'!CI$13&gt;='Hoja De Calculo'!CH$13,IF(CH$18=100,($BT$21*CH$18*$B$2)-SUM($I92:CG92),IF(CH$18&gt;CG$19,((CH$18-CG$19+1)*$B$2*$BT$21),IF(CH$18&gt;=CG$19,$BT$21*$B$2))),0)</f>
        <v>0</v>
      </c>
      <c r="CI92" s="294" t="b">
        <f>IF('Hoja De Calculo'!CJ$13&gt;='Hoja De Calculo'!CI$13,IF(CI$18=100,($BT$21*CI$18*$B$2)-SUM($I92:CH92),IF(CI$18&gt;CH$19,((CI$18-CH$19+1)*$B$2*$BT$21),IF(CI$18&gt;=CH$19,$BT$21*$B$2))),0)</f>
        <v>0</v>
      </c>
      <c r="CJ92" s="294" t="b">
        <f>IF('Hoja De Calculo'!CK$13&gt;='Hoja De Calculo'!CJ$13,IF(CJ$18=100,($BT$21*CJ$18*$B$2)-SUM($I92:CI92),IF(CJ$18&gt;CI$19,((CJ$18-CI$19+1)*$B$2*$BT$21),IF(CJ$18&gt;=CI$19,$BT$21*$B$2))),0)</f>
        <v>0</v>
      </c>
      <c r="CK92" s="294" t="b">
        <f>IF('Hoja De Calculo'!CL$13&gt;='Hoja De Calculo'!CK$13,IF(CK$18=100,($BT$21*CK$18*$B$2)-SUM($I92:CJ92),IF(CK$18&gt;CJ$19,((CK$18-CJ$19+1)*$B$2*$BT$21),IF(CK$18&gt;=CJ$19,$BT$21*$B$2))),0)</f>
        <v>0</v>
      </c>
      <c r="CL92" s="294" t="b">
        <f>IF('Hoja De Calculo'!CM$13&gt;='Hoja De Calculo'!CL$13,IF(CL$18=100,($BT$21*CL$18*$B$2)-SUM($I92:CK92),IF(CL$18&gt;CK$19,((CL$18-CK$19+1)*$B$2*$BT$21),IF(CL$18&gt;=CK$19,$BT$21*$B$2))),0)</f>
        <v>0</v>
      </c>
      <c r="CM92" s="294" t="b">
        <f>IF('Hoja De Calculo'!CN$13&gt;='Hoja De Calculo'!CM$13,IF(CM$18=100,($BT$21*CM$18*$B$2)-SUM($I92:CL92),IF(CM$18&gt;CL$19,((CM$18-CL$19+1)*$B$2*$BT$21),IF(CM$18&gt;=CL$19,$BT$21*$B$2))),0)</f>
        <v>0</v>
      </c>
      <c r="CN92" s="294" t="b">
        <f>IF('Hoja De Calculo'!CO$13&gt;='Hoja De Calculo'!CN$13,IF(CN$18=100,($BT$21*CN$18*$B$2)-SUM($I92:CM92),IF(CN$18&gt;CM$19,((CN$18-CM$19+1)*$B$2*$BT$21),IF(CN$18&gt;=CM$19,$BT$21*$B$2))),0)</f>
        <v>0</v>
      </c>
      <c r="CO92" s="294" t="b">
        <f>IF('Hoja De Calculo'!CP$13&gt;='Hoja De Calculo'!CO$13,IF(CO$18=100,($BT$21*CO$18*$B$2)-SUM($I92:CN92),IF(CO$18&gt;CN$19,((CO$18-CN$19+1)*$B$2*$BT$21),IF(CO$18&gt;=CN$19,$BT$21*$B$2))),0)</f>
        <v>0</v>
      </c>
      <c r="CP92" s="294" t="b">
        <f>IF('Hoja De Calculo'!CQ$13&gt;='Hoja De Calculo'!CP$13,IF(CP$18=100,($BT$21*CP$18*$B$2)-SUM($I92:CO92),IF(CP$18&gt;CO$19,((CP$18-CO$19+1)*$B$2*$BT$21),IF(CP$18&gt;=CO$19,$BT$21*$B$2))),0)</f>
        <v>0</v>
      </c>
      <c r="CQ92" s="294" t="b">
        <f>IF('Hoja De Calculo'!CR$13&gt;='Hoja De Calculo'!CQ$13,IF(CQ$18=100,($BT$21*CQ$18*$B$2)-SUM($I92:CP92),IF(CQ$18&gt;CP$19,((CQ$18-CP$19+1)*$B$2*$BT$21),IF(CQ$18&gt;=CP$19,$BT$21*$B$2))),0)</f>
        <v>0</v>
      </c>
      <c r="CR92" s="294" t="b">
        <f>IF('Hoja De Calculo'!CS$13&gt;='Hoja De Calculo'!CR$13,IF(CR$18=100,($BT$21*CR$18*$B$2)-SUM($I92:CQ92),IF(CR$18&gt;CQ$19,((CR$18-CQ$19+1)*$B$2*$BT$21),IF(CR$18&gt;=CQ$19,$BT$21*$B$2))),0)</f>
        <v>0</v>
      </c>
      <c r="CS92" s="294" t="b">
        <f>IF('Hoja De Calculo'!CT$13&gt;='Hoja De Calculo'!CS$13,IF(CS$18=100,($BT$21*CS$18*$B$2)-SUM($I92:CR92),IF(CS$18&gt;CR$19,((CS$18-CR$19+1)*$B$2*$BT$21),IF(CS$18&gt;=CR$19,$BT$21*$B$2))),0)</f>
        <v>0</v>
      </c>
      <c r="CT92" s="294" t="b">
        <f>IF('Hoja De Calculo'!CU$13&gt;='Hoja De Calculo'!CT$13,IF(CT$18=100,($BT$21*CT$18*$B$2)-SUM($I92:CS92),IF(CT$18&gt;CS$19,((CT$18-CS$19+1)*$B$2*$BT$21),IF(CT$18&gt;=CS$19,$BT$21*$B$2))),0)</f>
        <v>0</v>
      </c>
      <c r="CU92" s="294" t="b">
        <f>IF('Hoja De Calculo'!CV$13&gt;='Hoja De Calculo'!CU$13,IF(CU$18=100,($BT$21*CU$18*$B$2)-SUM($I92:CT92),IF(CU$18&gt;CT$19,((CU$18-CT$19+1)*$B$2*$BT$21),IF(CU$18&gt;=CT$19,$BT$21*$B$2))),0)</f>
        <v>0</v>
      </c>
      <c r="CV92" s="294" t="b">
        <f>IF('Hoja De Calculo'!CW$13&gt;='Hoja De Calculo'!CV$13,IF(CV$18=100,($BT$21*CV$18*$B$2)-SUM($I92:CU92),IF(CV$18&gt;CU$19,((CV$18-CU$19+1)*$B$2*$BT$21),IF(CV$18&gt;=CU$19,$BT$21*$B$2))),0)</f>
        <v>0</v>
      </c>
      <c r="CW92" s="294" t="b">
        <f>IF('Hoja De Calculo'!CX$13&gt;='Hoja De Calculo'!CW$13,IF(CW$18=100,($BT$21*CW$18*$B$2)-SUM($I92:CV92),IF(CW$18&gt;CV$19,((CW$18-CV$19+1)*$B$2*$BT$21),IF(CW$18&gt;=CV$19,$BT$21*$B$2))),0)</f>
        <v>0</v>
      </c>
    </row>
    <row r="93" spans="1:101" x14ac:dyDescent="0.3">
      <c r="A93" t="s">
        <v>230</v>
      </c>
      <c r="B93" s="259"/>
      <c r="C93" s="259"/>
      <c r="D93" s="259"/>
      <c r="E93" s="259"/>
      <c r="F93" s="259"/>
      <c r="G93" s="259"/>
      <c r="H93" s="259"/>
      <c r="I93" s="259"/>
      <c r="J93" s="259"/>
      <c r="K93" s="259"/>
      <c r="L93" s="259"/>
      <c r="M93" s="259"/>
      <c r="N93" s="259"/>
      <c r="O93" s="259"/>
      <c r="P93" s="259"/>
      <c r="Q93" s="259"/>
      <c r="R93" s="259"/>
      <c r="S93" s="259"/>
      <c r="T93" s="259"/>
      <c r="U93" s="259"/>
      <c r="V93" s="259"/>
      <c r="W93" s="259"/>
      <c r="X93" s="259"/>
      <c r="Y93" s="259"/>
      <c r="Z93" s="259"/>
      <c r="AA93" s="259"/>
      <c r="AB93" s="259"/>
      <c r="AC93" s="259"/>
      <c r="AD93" s="259"/>
      <c r="AE93" s="259"/>
      <c r="AF93" s="259"/>
      <c r="AG93" s="259"/>
      <c r="AH93" s="259"/>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59"/>
      <c r="BM93" s="259"/>
      <c r="BN93" s="259"/>
      <c r="BO93" s="259"/>
      <c r="BP93" s="259"/>
      <c r="BQ93" s="259"/>
      <c r="BR93" s="259"/>
      <c r="BS93" s="259"/>
      <c r="BT93" s="259"/>
      <c r="BU93" s="281">
        <f>(BU$21*$B$2*(BU$19+(IF(BU$19=100,0,1))))</f>
        <v>0</v>
      </c>
      <c r="BV93" s="294" t="b">
        <f>IF('Hoja De Calculo'!BW$13&gt;='Hoja De Calculo'!BV$13,IF(BV$18=100,($BU$21*BV$18*$B$2)-SUM($I93:BU93),IF(BV$18&gt;BU$19,((BV$18-BU$19+1)*$B$2*$BU$21),IF(BV$18&gt;=BU$19,$BU$21*$B$2))),0)</f>
        <v>0</v>
      </c>
      <c r="BW93" s="294" t="b">
        <f>IF('Hoja De Calculo'!BX$13&gt;='Hoja De Calculo'!BW$13,IF(BW$18=100,($BU$21*BW$18*$B$2)-SUM($I93:BV93),IF(BW$18&gt;BV$19,((BW$18-BV$19+1)*$B$2*$BU$21),IF(BW$18&gt;=BV$19,$BU$21*$B$2))),0)</f>
        <v>0</v>
      </c>
      <c r="BX93" s="294" t="b">
        <f>IF('Hoja De Calculo'!BY$13&gt;='Hoja De Calculo'!BX$13,IF(BX$18=100,($BU$21*BX$18*$B$2)-SUM($I93:BW93),IF(BX$18&gt;BW$19,((BX$18-BW$19+1)*$B$2*$BU$21),IF(BX$18&gt;=BW$19,$BU$21*$B$2))),0)</f>
        <v>0</v>
      </c>
      <c r="BY93" s="294" t="b">
        <f>IF('Hoja De Calculo'!BZ$13&gt;='Hoja De Calculo'!BY$13,IF(BY$18=100,($BU$21*BY$18*$B$2)-SUM($I93:BX93),IF(BY$18&gt;BX$19,((BY$18-BX$19+1)*$B$2*$BU$21),IF(BY$18&gt;=BX$19,$BU$21*$B$2))),0)</f>
        <v>0</v>
      </c>
      <c r="BZ93" s="294" t="b">
        <f>IF('Hoja De Calculo'!CA$13&gt;='Hoja De Calculo'!BZ$13,IF(BZ$18=100,($BU$21*BZ$18*$B$2)-SUM($I93:BY93),IF(BZ$18&gt;BY$19,((BZ$18-BY$19+1)*$B$2*$BU$21),IF(BZ$18&gt;=BY$19,$BU$21*$B$2))),0)</f>
        <v>0</v>
      </c>
      <c r="CA93" s="294" t="b">
        <f>IF('Hoja De Calculo'!CB$13&gt;='Hoja De Calculo'!CA$13,IF(CA$18=100,($BU$21*CA$18*$B$2)-SUM($I93:BZ93),IF(CA$18&gt;BZ$19,((CA$18-BZ$19+1)*$B$2*$BU$21),IF(CA$18&gt;=BZ$19,$BU$21*$B$2))),0)</f>
        <v>0</v>
      </c>
      <c r="CB93" s="294" t="b">
        <f>IF('Hoja De Calculo'!CC$13&gt;='Hoja De Calculo'!CB$13,IF(CB$18=100,($BU$21*CB$18*$B$2)-SUM($I93:CA93),IF(CB$18&gt;CA$19,((CB$18-CA$19+1)*$B$2*$BU$21),IF(CB$18&gt;=CA$19,$BU$21*$B$2))),0)</f>
        <v>0</v>
      </c>
      <c r="CC93" s="294" t="b">
        <f>IF('Hoja De Calculo'!CD$13&gt;='Hoja De Calculo'!CC$13,IF(CC$18=100,($BU$21*CC$18*$B$2)-SUM($I93:CB93),IF(CC$18&gt;CB$19,((CC$18-CB$19+1)*$B$2*$BU$21),IF(CC$18&gt;=CB$19,$BU$21*$B$2))),0)</f>
        <v>0</v>
      </c>
      <c r="CD93" s="294" t="b">
        <f>IF('Hoja De Calculo'!CE$13&gt;='Hoja De Calculo'!CD$13,IF(CD$18=100,($BU$21*CD$18*$B$2)-SUM($I93:CC93),IF(CD$18&gt;CC$19,((CD$18-CC$19+1)*$B$2*$BU$21),IF(CD$18&gt;=CC$19,$BU$21*$B$2))),0)</f>
        <v>0</v>
      </c>
      <c r="CE93" s="294" t="b">
        <f>IF('Hoja De Calculo'!CF$13&gt;='Hoja De Calculo'!CE$13,IF(CE$18=100,($BU$21*CE$18*$B$2)-SUM($I93:CD93),IF(CE$18&gt;CD$19,((CE$18-CD$19+1)*$B$2*$BU$21),IF(CE$18&gt;=CD$19,$BU$21*$B$2))),0)</f>
        <v>0</v>
      </c>
      <c r="CF93" s="294" t="b">
        <f>IF('Hoja De Calculo'!CG$13&gt;='Hoja De Calculo'!CF$13,IF(CF$18=100,($BU$21*CF$18*$B$2)-SUM($I93:CE93),IF(CF$18&gt;CE$19,((CF$18-CE$19+1)*$B$2*$BU$21),IF(CF$18&gt;=CE$19,$BU$21*$B$2))),0)</f>
        <v>0</v>
      </c>
      <c r="CG93" s="294" t="b">
        <f>IF('Hoja De Calculo'!CH$13&gt;='Hoja De Calculo'!CG$13,IF(CG$18=100,($BU$21*CG$18*$B$2)-SUM($I93:CF93),IF(CG$18&gt;CF$19,((CG$18-CF$19+1)*$B$2*$BU$21),IF(CG$18&gt;=CF$19,$BU$21*$B$2))),0)</f>
        <v>0</v>
      </c>
      <c r="CH93" s="294" t="b">
        <f>IF('Hoja De Calculo'!CI$13&gt;='Hoja De Calculo'!CH$13,IF(CH$18=100,($BU$21*CH$18*$B$2)-SUM($I93:CG93),IF(CH$18&gt;CG$19,((CH$18-CG$19+1)*$B$2*$BU$21),IF(CH$18&gt;=CG$19,$BU$21*$B$2))),0)</f>
        <v>0</v>
      </c>
      <c r="CI93" s="294" t="b">
        <f>IF('Hoja De Calculo'!CJ$13&gt;='Hoja De Calculo'!CI$13,IF(CI$18=100,($BU$21*CI$18*$B$2)-SUM($I93:CH93),IF(CI$18&gt;CH$19,((CI$18-CH$19+1)*$B$2*$BU$21),IF(CI$18&gt;=CH$19,$BU$21*$B$2))),0)</f>
        <v>0</v>
      </c>
      <c r="CJ93" s="294" t="b">
        <f>IF('Hoja De Calculo'!CK$13&gt;='Hoja De Calculo'!CJ$13,IF(CJ$18=100,($BU$21*CJ$18*$B$2)-SUM($I93:CI93),IF(CJ$18&gt;CI$19,((CJ$18-CI$19+1)*$B$2*$BU$21),IF(CJ$18&gt;=CI$19,$BU$21*$B$2))),0)</f>
        <v>0</v>
      </c>
      <c r="CK93" s="294" t="b">
        <f>IF('Hoja De Calculo'!CL$13&gt;='Hoja De Calculo'!CK$13,IF(CK$18=100,($BU$21*CK$18*$B$2)-SUM($I93:CJ93),IF(CK$18&gt;CJ$19,((CK$18-CJ$19+1)*$B$2*$BU$21),IF(CK$18&gt;=CJ$19,$BU$21*$B$2))),0)</f>
        <v>0</v>
      </c>
      <c r="CL93" s="294" t="b">
        <f>IF('Hoja De Calculo'!CM$13&gt;='Hoja De Calculo'!CL$13,IF(CL$18=100,($BU$21*CL$18*$B$2)-SUM($I93:CK93),IF(CL$18&gt;CK$19,((CL$18-CK$19+1)*$B$2*$BU$21),IF(CL$18&gt;=CK$19,$BU$21*$B$2))),0)</f>
        <v>0</v>
      </c>
      <c r="CM93" s="294" t="b">
        <f>IF('Hoja De Calculo'!CN$13&gt;='Hoja De Calculo'!CM$13,IF(CM$18=100,($BU$21*CM$18*$B$2)-SUM($I93:CL93),IF(CM$18&gt;CL$19,((CM$18-CL$19+1)*$B$2*$BU$21),IF(CM$18&gt;=CL$19,$BU$21*$B$2))),0)</f>
        <v>0</v>
      </c>
      <c r="CN93" s="294" t="b">
        <f>IF('Hoja De Calculo'!CO$13&gt;='Hoja De Calculo'!CN$13,IF(CN$18=100,($BU$21*CN$18*$B$2)-SUM($I93:CM93),IF(CN$18&gt;CM$19,((CN$18-CM$19+1)*$B$2*$BU$21),IF(CN$18&gt;=CM$19,$BU$21*$B$2))),0)</f>
        <v>0</v>
      </c>
      <c r="CO93" s="294" t="b">
        <f>IF('Hoja De Calculo'!CP$13&gt;='Hoja De Calculo'!CO$13,IF(CO$18=100,($BU$21*CO$18*$B$2)-SUM($I93:CN93),IF(CO$18&gt;CN$19,((CO$18-CN$19+1)*$B$2*$BU$21),IF(CO$18&gt;=CN$19,$BU$21*$B$2))),0)</f>
        <v>0</v>
      </c>
      <c r="CP93" s="294" t="b">
        <f>IF('Hoja De Calculo'!CQ$13&gt;='Hoja De Calculo'!CP$13,IF(CP$18=100,($BU$21*CP$18*$B$2)-SUM($I93:CO93),IF(CP$18&gt;CO$19,((CP$18-CO$19+1)*$B$2*$BU$21),IF(CP$18&gt;=CO$19,$BU$21*$B$2))),0)</f>
        <v>0</v>
      </c>
      <c r="CQ93" s="294" t="b">
        <f>IF('Hoja De Calculo'!CR$13&gt;='Hoja De Calculo'!CQ$13,IF(CQ$18=100,($BU$21*CQ$18*$B$2)-SUM($I93:CP93),IF(CQ$18&gt;CP$19,((CQ$18-CP$19+1)*$B$2*$BU$21),IF(CQ$18&gt;=CP$19,$BU$21*$B$2))),0)</f>
        <v>0</v>
      </c>
      <c r="CR93" s="294" t="b">
        <f>IF('Hoja De Calculo'!CS$13&gt;='Hoja De Calculo'!CR$13,IF(CR$18=100,($BU$21*CR$18*$B$2)-SUM($I93:CQ93),IF(CR$18&gt;CQ$19,((CR$18-CQ$19+1)*$B$2*$BU$21),IF(CR$18&gt;=CQ$19,$BU$21*$B$2))),0)</f>
        <v>0</v>
      </c>
      <c r="CS93" s="294" t="b">
        <f>IF('Hoja De Calculo'!CT$13&gt;='Hoja De Calculo'!CS$13,IF(CS$18=100,($BU$21*CS$18*$B$2)-SUM($I93:CR93),IF(CS$18&gt;CR$19,((CS$18-CR$19+1)*$B$2*$BU$21),IF(CS$18&gt;=CR$19,$BU$21*$B$2))),0)</f>
        <v>0</v>
      </c>
      <c r="CT93" s="294" t="b">
        <f>IF('Hoja De Calculo'!CU$13&gt;='Hoja De Calculo'!CT$13,IF(CT$18=100,($BU$21*CT$18*$B$2)-SUM($I93:CS93),IF(CT$18&gt;CS$19,((CT$18-CS$19+1)*$B$2*$BU$21),IF(CT$18&gt;=CS$19,$BU$21*$B$2))),0)</f>
        <v>0</v>
      </c>
      <c r="CU93" s="294" t="b">
        <f>IF('Hoja De Calculo'!CV$13&gt;='Hoja De Calculo'!CU$13,IF(CU$18=100,($BU$21*CU$18*$B$2)-SUM($I93:CT93),IF(CU$18&gt;CT$19,((CU$18-CT$19+1)*$B$2*$BU$21),IF(CU$18&gt;=CT$19,$BU$21*$B$2))),0)</f>
        <v>0</v>
      </c>
      <c r="CV93" s="294" t="b">
        <f>IF('Hoja De Calculo'!CW$13&gt;='Hoja De Calculo'!CV$13,IF(CV$18=100,($BU$21*CV$18*$B$2)-SUM($I93:CU93),IF(CV$18&gt;CU$19,((CV$18-CU$19+1)*$B$2*$BU$21),IF(CV$18&gt;=CU$19,$BU$21*$B$2))),0)</f>
        <v>0</v>
      </c>
      <c r="CW93" s="294" t="b">
        <f>IF('Hoja De Calculo'!CX$13&gt;='Hoja De Calculo'!CW$13,IF(CW$18=100,($BU$21*CW$18*$B$2)-SUM($I93:CV93),IF(CW$18&gt;CV$19,((CW$18-CV$19+1)*$B$2*$BU$21),IF(CW$18&gt;=CV$19,$BU$21*$B$2))),0)</f>
        <v>0</v>
      </c>
    </row>
    <row r="94" spans="1:101" x14ac:dyDescent="0.3">
      <c r="A94" t="s">
        <v>231</v>
      </c>
      <c r="B94" s="259"/>
      <c r="C94" s="259"/>
      <c r="D94" s="259"/>
      <c r="E94" s="259"/>
      <c r="F94" s="259"/>
      <c r="G94" s="259"/>
      <c r="H94" s="259"/>
      <c r="I94" s="259"/>
      <c r="J94" s="259"/>
      <c r="K94" s="259"/>
      <c r="L94" s="259"/>
      <c r="M94" s="259"/>
      <c r="N94" s="259"/>
      <c r="O94" s="259"/>
      <c r="P94" s="259"/>
      <c r="Q94" s="259"/>
      <c r="R94" s="259"/>
      <c r="S94" s="259"/>
      <c r="T94" s="259"/>
      <c r="U94" s="259"/>
      <c r="V94" s="259"/>
      <c r="W94" s="259"/>
      <c r="X94" s="259"/>
      <c r="Y94" s="259"/>
      <c r="Z94" s="259"/>
      <c r="AA94" s="259"/>
      <c r="AB94" s="259"/>
      <c r="AC94" s="259"/>
      <c r="AD94" s="259"/>
      <c r="AE94" s="259"/>
      <c r="AF94" s="259"/>
      <c r="AG94" s="259"/>
      <c r="AH94" s="259"/>
      <c r="AI94" s="259"/>
      <c r="AJ94" s="259"/>
      <c r="AK94" s="259"/>
      <c r="AL94" s="259"/>
      <c r="AM94" s="259"/>
      <c r="AN94" s="259"/>
      <c r="AO94" s="259"/>
      <c r="AP94" s="259"/>
      <c r="AQ94" s="259"/>
      <c r="AR94" s="259"/>
      <c r="AS94" s="259"/>
      <c r="AT94" s="259"/>
      <c r="AU94" s="259"/>
      <c r="AV94" s="259"/>
      <c r="AW94" s="259"/>
      <c r="AX94" s="259"/>
      <c r="AY94" s="259"/>
      <c r="AZ94" s="259"/>
      <c r="BA94" s="259"/>
      <c r="BB94" s="259"/>
      <c r="BC94" s="259"/>
      <c r="BD94" s="259"/>
      <c r="BE94" s="259"/>
      <c r="BF94" s="259"/>
      <c r="BG94" s="259"/>
      <c r="BH94" s="259"/>
      <c r="BI94" s="259"/>
      <c r="BJ94" s="259"/>
      <c r="BK94" s="259"/>
      <c r="BL94" s="259"/>
      <c r="BM94" s="259"/>
      <c r="BN94" s="259"/>
      <c r="BO94" s="259"/>
      <c r="BP94" s="259"/>
      <c r="BQ94" s="259"/>
      <c r="BR94" s="259"/>
      <c r="BS94" s="259"/>
      <c r="BT94" s="259"/>
      <c r="BU94" s="259"/>
      <c r="BV94" s="281">
        <f>(BV$21*$B$2*(BV$19+(IF(BV$19=100,0,1))))</f>
        <v>0</v>
      </c>
      <c r="BW94" s="294" t="b">
        <f>IF('Hoja De Calculo'!BX$13&gt;='Hoja De Calculo'!BW$13,IF(BW$18=100,($BV$21*BW$18*$B$2)-SUM($I94:BV94),IF(BW$18&gt;BV$19,((BW$18-BV$19+1)*$B$2*$BV$21),IF(BW$18&gt;=BV$19,$BV$21*$B$2))),0)</f>
        <v>0</v>
      </c>
      <c r="BX94" s="294" t="b">
        <f>IF('Hoja De Calculo'!BY$13&gt;='Hoja De Calculo'!BX$13,IF(BX$18=100,($BV$21*BX$18*$B$2)-SUM($I94:BW94),IF(BX$18&gt;BW$19,((BX$18-BW$19+1)*$B$2*$BV$21),IF(BX$18&gt;=BW$19,$BV$21*$B$2))),0)</f>
        <v>0</v>
      </c>
      <c r="BY94" s="294" t="b">
        <f>IF('Hoja De Calculo'!BZ$13&gt;='Hoja De Calculo'!BY$13,IF(BY$18=100,($BV$21*BY$18*$B$2)-SUM($I94:BX94),IF(BY$18&gt;BX$19,((BY$18-BX$19+1)*$B$2*$BV$21),IF(BY$18&gt;=BX$19,$BV$21*$B$2))),0)</f>
        <v>0</v>
      </c>
      <c r="BZ94" s="294" t="b">
        <f>IF('Hoja De Calculo'!CA$13&gt;='Hoja De Calculo'!BZ$13,IF(BZ$18=100,($BV$21*BZ$18*$B$2)-SUM($I94:BY94),IF(BZ$18&gt;BY$19,((BZ$18-BY$19+1)*$B$2*$BV$21),IF(BZ$18&gt;=BY$19,$BV$21*$B$2))),0)</f>
        <v>0</v>
      </c>
      <c r="CA94" s="294" t="b">
        <f>IF('Hoja De Calculo'!CB$13&gt;='Hoja De Calculo'!CA$13,IF(CA$18=100,($BV$21*CA$18*$B$2)-SUM($I94:BZ94),IF(CA$18&gt;BZ$19,((CA$18-BZ$19+1)*$B$2*$BV$21),IF(CA$18&gt;=BZ$19,$BV$21*$B$2))),0)</f>
        <v>0</v>
      </c>
      <c r="CB94" s="294" t="b">
        <f>IF('Hoja De Calculo'!CC$13&gt;='Hoja De Calculo'!CB$13,IF(CB$18=100,($BV$21*CB$18*$B$2)-SUM($I94:CA94),IF(CB$18&gt;CA$19,((CB$18-CA$19+1)*$B$2*$BV$21),IF(CB$18&gt;=CA$19,$BV$21*$B$2))),0)</f>
        <v>0</v>
      </c>
      <c r="CC94" s="294" t="b">
        <f>IF('Hoja De Calculo'!CD$13&gt;='Hoja De Calculo'!CC$13,IF(CC$18=100,($BV$21*CC$18*$B$2)-SUM($I94:CB94),IF(CC$18&gt;CB$19,((CC$18-CB$19+1)*$B$2*$BV$21),IF(CC$18&gt;=CB$19,$BV$21*$B$2))),0)</f>
        <v>0</v>
      </c>
      <c r="CD94" s="294" t="b">
        <f>IF('Hoja De Calculo'!CE$13&gt;='Hoja De Calculo'!CD$13,IF(CD$18=100,($BV$21*CD$18*$B$2)-SUM($I94:CC94),IF(CD$18&gt;CC$19,((CD$18-CC$19+1)*$B$2*$BV$21),IF(CD$18&gt;=CC$19,$BV$21*$B$2))),0)</f>
        <v>0</v>
      </c>
      <c r="CE94" s="294" t="b">
        <f>IF('Hoja De Calculo'!CF$13&gt;='Hoja De Calculo'!CE$13,IF(CE$18=100,($BV$21*CE$18*$B$2)-SUM($I94:CD94),IF(CE$18&gt;CD$19,((CE$18-CD$19+1)*$B$2*$BV$21),IF(CE$18&gt;=CD$19,$BV$21*$B$2))),0)</f>
        <v>0</v>
      </c>
      <c r="CF94" s="294" t="b">
        <f>IF('Hoja De Calculo'!CG$13&gt;='Hoja De Calculo'!CF$13,IF(CF$18=100,($BV$21*CF$18*$B$2)-SUM($I94:CE94),IF(CF$18&gt;CE$19,((CF$18-CE$19+1)*$B$2*$BV$21),IF(CF$18&gt;=CE$19,$BV$21*$B$2))),0)</f>
        <v>0</v>
      </c>
      <c r="CG94" s="294" t="b">
        <f>IF('Hoja De Calculo'!CH$13&gt;='Hoja De Calculo'!CG$13,IF(CG$18=100,($BV$21*CG$18*$B$2)-SUM($I94:CF94),IF(CG$18&gt;CF$19,((CG$18-CF$19+1)*$B$2*$BV$21),IF(CG$18&gt;=CF$19,$BV$21*$B$2))),0)</f>
        <v>0</v>
      </c>
      <c r="CH94" s="294" t="b">
        <f>IF('Hoja De Calculo'!CI$13&gt;='Hoja De Calculo'!CH$13,IF(CH$18=100,($BV$21*CH$18*$B$2)-SUM($I94:CG94),IF(CH$18&gt;CG$19,((CH$18-CG$19+1)*$B$2*$BV$21),IF(CH$18&gt;=CG$19,$BV$21*$B$2))),0)</f>
        <v>0</v>
      </c>
      <c r="CI94" s="294" t="b">
        <f>IF('Hoja De Calculo'!CJ$13&gt;='Hoja De Calculo'!CI$13,IF(CI$18=100,($BV$21*CI$18*$B$2)-SUM($I94:CH94),IF(CI$18&gt;CH$19,((CI$18-CH$19+1)*$B$2*$BV$21),IF(CI$18&gt;=CH$19,$BV$21*$B$2))),0)</f>
        <v>0</v>
      </c>
      <c r="CJ94" s="294" t="b">
        <f>IF('Hoja De Calculo'!CK$13&gt;='Hoja De Calculo'!CJ$13,IF(CJ$18=100,($BV$21*CJ$18*$B$2)-SUM($I94:CI94),IF(CJ$18&gt;CI$19,((CJ$18-CI$19+1)*$B$2*$BV$21),IF(CJ$18&gt;=CI$19,$BV$21*$B$2))),0)</f>
        <v>0</v>
      </c>
      <c r="CK94" s="294" t="b">
        <f>IF('Hoja De Calculo'!CL$13&gt;='Hoja De Calculo'!CK$13,IF(CK$18=100,($BV$21*CK$18*$B$2)-SUM($I94:CJ94),IF(CK$18&gt;CJ$19,((CK$18-CJ$19+1)*$B$2*$BV$21),IF(CK$18&gt;=CJ$19,$BV$21*$B$2))),0)</f>
        <v>0</v>
      </c>
      <c r="CL94" s="294" t="b">
        <f>IF('Hoja De Calculo'!CM$13&gt;='Hoja De Calculo'!CL$13,IF(CL$18=100,($BV$21*CL$18*$B$2)-SUM($I94:CK94),IF(CL$18&gt;CK$19,((CL$18-CK$19+1)*$B$2*$BV$21),IF(CL$18&gt;=CK$19,$BV$21*$B$2))),0)</f>
        <v>0</v>
      </c>
      <c r="CM94" s="294" t="b">
        <f>IF('Hoja De Calculo'!CN$13&gt;='Hoja De Calculo'!CM$13,IF(CM$18=100,($BV$21*CM$18*$B$2)-SUM($I94:CL94),IF(CM$18&gt;CL$19,((CM$18-CL$19+1)*$B$2*$BV$21),IF(CM$18&gt;=CL$19,$BV$21*$B$2))),0)</f>
        <v>0</v>
      </c>
      <c r="CN94" s="294" t="b">
        <f>IF('Hoja De Calculo'!CO$13&gt;='Hoja De Calculo'!CN$13,IF(CN$18=100,($BV$21*CN$18*$B$2)-SUM($I94:CM94),IF(CN$18&gt;CM$19,((CN$18-CM$19+1)*$B$2*$BV$21),IF(CN$18&gt;=CM$19,$BV$21*$B$2))),0)</f>
        <v>0</v>
      </c>
      <c r="CO94" s="294" t="b">
        <f>IF('Hoja De Calculo'!CP$13&gt;='Hoja De Calculo'!CO$13,IF(CO$18=100,($BV$21*CO$18*$B$2)-SUM($I94:CN94),IF(CO$18&gt;CN$19,((CO$18-CN$19+1)*$B$2*$BV$21),IF(CO$18&gt;=CN$19,$BV$21*$B$2))),0)</f>
        <v>0</v>
      </c>
      <c r="CP94" s="294" t="b">
        <f>IF('Hoja De Calculo'!CQ$13&gt;='Hoja De Calculo'!CP$13,IF(CP$18=100,($BV$21*CP$18*$B$2)-SUM($I94:CO94),IF(CP$18&gt;CO$19,((CP$18-CO$19+1)*$B$2*$BV$21),IF(CP$18&gt;=CO$19,$BV$21*$B$2))),0)</f>
        <v>0</v>
      </c>
      <c r="CQ94" s="294" t="b">
        <f>IF('Hoja De Calculo'!CR$13&gt;='Hoja De Calculo'!CQ$13,IF(CQ$18=100,($BV$21*CQ$18*$B$2)-SUM($I94:CP94),IF(CQ$18&gt;CP$19,((CQ$18-CP$19+1)*$B$2*$BV$21),IF(CQ$18&gt;=CP$19,$BV$21*$B$2))),0)</f>
        <v>0</v>
      </c>
      <c r="CR94" s="294" t="b">
        <f>IF('Hoja De Calculo'!CS$13&gt;='Hoja De Calculo'!CR$13,IF(CR$18=100,($BV$21*CR$18*$B$2)-SUM($I94:CQ94),IF(CR$18&gt;CQ$19,((CR$18-CQ$19+1)*$B$2*$BV$21),IF(CR$18&gt;=CQ$19,$BV$21*$B$2))),0)</f>
        <v>0</v>
      </c>
      <c r="CS94" s="294" t="b">
        <f>IF('Hoja De Calculo'!CT$13&gt;='Hoja De Calculo'!CS$13,IF(CS$18=100,($BV$21*CS$18*$B$2)-SUM($I94:CR94),IF(CS$18&gt;CR$19,((CS$18-CR$19+1)*$B$2*$BV$21),IF(CS$18&gt;=CR$19,$BV$21*$B$2))),0)</f>
        <v>0</v>
      </c>
      <c r="CT94" s="294" t="b">
        <f>IF('Hoja De Calculo'!CU$13&gt;='Hoja De Calculo'!CT$13,IF(CT$18=100,($BV$21*CT$18*$B$2)-SUM($I94:CS94),IF(CT$18&gt;CS$19,((CT$18-CS$19+1)*$B$2*$BV$21),IF(CT$18&gt;=CS$19,$BV$21*$B$2))),0)</f>
        <v>0</v>
      </c>
      <c r="CU94" s="294" t="b">
        <f>IF('Hoja De Calculo'!CV$13&gt;='Hoja De Calculo'!CU$13,IF(CU$18=100,($BV$21*CU$18*$B$2)-SUM($I94:CT94),IF(CU$18&gt;CT$19,((CU$18-CT$19+1)*$B$2*$BV$21),IF(CU$18&gt;=CT$19,$BV$21*$B$2))),0)</f>
        <v>0</v>
      </c>
      <c r="CV94" s="294" t="b">
        <f>IF('Hoja De Calculo'!CW$13&gt;='Hoja De Calculo'!CV$13,IF(CV$18=100,($BV$21*CV$18*$B$2)-SUM($I94:CU94),IF(CV$18&gt;CU$19,((CV$18-CU$19+1)*$B$2*$BV$21),IF(CV$18&gt;=CU$19,$BV$21*$B$2))),0)</f>
        <v>0</v>
      </c>
      <c r="CW94" s="294" t="b">
        <f>IF('Hoja De Calculo'!CX$13&gt;='Hoja De Calculo'!CW$13,IF(CW$18=100,($BV$21*CW$18*$B$2)-SUM($I94:CV94),IF(CW$18&gt;CV$19,((CW$18-CV$19+1)*$B$2*$BV$21),IF(CW$18&gt;=CV$19,$BV$21*$B$2))),0)</f>
        <v>0</v>
      </c>
    </row>
    <row r="95" spans="1:101" x14ac:dyDescent="0.3">
      <c r="A95" t="s">
        <v>232</v>
      </c>
      <c r="B95" s="259"/>
      <c r="C95" s="259"/>
      <c r="D95" s="259"/>
      <c r="E95" s="259"/>
      <c r="F95" s="259"/>
      <c r="G95" s="259"/>
      <c r="H95" s="259"/>
      <c r="I95" s="259"/>
      <c r="J95" s="259"/>
      <c r="K95" s="259"/>
      <c r="L95" s="259"/>
      <c r="M95" s="259"/>
      <c r="N95" s="259"/>
      <c r="O95" s="259"/>
      <c r="P95" s="259"/>
      <c r="Q95" s="259"/>
      <c r="R95" s="259"/>
      <c r="S95" s="259"/>
      <c r="T95" s="259"/>
      <c r="U95" s="259"/>
      <c r="V95" s="259"/>
      <c r="W95" s="259"/>
      <c r="X95" s="259"/>
      <c r="Y95" s="259"/>
      <c r="Z95" s="259"/>
      <c r="AA95" s="259"/>
      <c r="AB95" s="259"/>
      <c r="AC95" s="259"/>
      <c r="AD95" s="259"/>
      <c r="AE95" s="259"/>
      <c r="AF95" s="259"/>
      <c r="AG95" s="259"/>
      <c r="AH95" s="259"/>
      <c r="AI95" s="259"/>
      <c r="AJ95" s="259"/>
      <c r="AK95" s="259"/>
      <c r="AL95" s="259"/>
      <c r="AM95" s="259"/>
      <c r="AN95" s="259"/>
      <c r="AO95" s="259"/>
      <c r="AP95" s="259"/>
      <c r="AQ95" s="259"/>
      <c r="AR95" s="259"/>
      <c r="AS95" s="259"/>
      <c r="AT95" s="259"/>
      <c r="AU95" s="259"/>
      <c r="AV95" s="259"/>
      <c r="AW95" s="259"/>
      <c r="AX95" s="259"/>
      <c r="AY95" s="259"/>
      <c r="AZ95" s="259"/>
      <c r="BA95" s="259"/>
      <c r="BB95" s="259"/>
      <c r="BC95" s="259"/>
      <c r="BD95" s="259"/>
      <c r="BE95" s="259"/>
      <c r="BF95" s="259"/>
      <c r="BG95" s="259"/>
      <c r="BH95" s="259"/>
      <c r="BI95" s="259"/>
      <c r="BJ95" s="259"/>
      <c r="BK95" s="259"/>
      <c r="BL95" s="259"/>
      <c r="BM95" s="259"/>
      <c r="BN95" s="259"/>
      <c r="BO95" s="259"/>
      <c r="BP95" s="259"/>
      <c r="BQ95" s="259"/>
      <c r="BR95" s="259"/>
      <c r="BS95" s="259"/>
      <c r="BT95" s="259"/>
      <c r="BU95" s="259"/>
      <c r="BV95" s="259"/>
      <c r="BW95" s="281">
        <f>(BW$21*$B$2*(BW$19+(IF(BW$19=100,0,1))))</f>
        <v>0</v>
      </c>
      <c r="BX95" s="294" t="b">
        <f>IF('Hoja De Calculo'!BY$13&gt;='Hoja De Calculo'!BX$13,IF(BX$18=100,($BW$21*BX$18*$B$2)-SUM($I95:BW95),IF(BX$18&gt;BW$19,((BX$18-BW$19+1)*$B$2*$BW$21),IF(BX$18&gt;=BW$19,$BW$21*$B$2))),0)</f>
        <v>0</v>
      </c>
      <c r="BY95" s="294" t="b">
        <f>IF('Hoja De Calculo'!BZ$13&gt;='Hoja De Calculo'!BY$13,IF(BY$18=100,($BW$21*BY$18*$B$2)-SUM($I95:BX95),IF(BY$18&gt;BX$19,((BY$18-BX$19+1)*$B$2*$BW$21),IF(BY$18&gt;=BX$19,$BW$21*$B$2))),0)</f>
        <v>0</v>
      </c>
      <c r="BZ95" s="294" t="b">
        <f>IF('Hoja De Calculo'!CA$13&gt;='Hoja De Calculo'!BZ$13,IF(BZ$18=100,($BW$21*BZ$18*$B$2)-SUM($I95:BY95),IF(BZ$18&gt;BY$19,((BZ$18-BY$19+1)*$B$2*$BW$21),IF(BZ$18&gt;=BY$19,$BW$21*$B$2))),0)</f>
        <v>0</v>
      </c>
      <c r="CA95" s="294" t="b">
        <f>IF('Hoja De Calculo'!CB$13&gt;='Hoja De Calculo'!CA$13,IF(CA$18=100,($BW$21*CA$18*$B$2)-SUM($I95:BZ95),IF(CA$18&gt;BZ$19,((CA$18-BZ$19+1)*$B$2*$BW$21),IF(CA$18&gt;=BZ$19,$BW$21*$B$2))),0)</f>
        <v>0</v>
      </c>
      <c r="CB95" s="294" t="b">
        <f>IF('Hoja De Calculo'!CC$13&gt;='Hoja De Calculo'!CB$13,IF(CB$18=100,($BW$21*CB$18*$B$2)-SUM($I95:CA95),IF(CB$18&gt;CA$19,((CB$18-CA$19+1)*$B$2*$BW$21),IF(CB$18&gt;=CA$19,$BW$21*$B$2))),0)</f>
        <v>0</v>
      </c>
      <c r="CC95" s="294" t="b">
        <f>IF('Hoja De Calculo'!CD$13&gt;='Hoja De Calculo'!CC$13,IF(CC$18=100,($BW$21*CC$18*$B$2)-SUM($I95:CB95),IF(CC$18&gt;CB$19,((CC$18-CB$19+1)*$B$2*$BW$21),IF(CC$18&gt;=CB$19,$BW$21*$B$2))),0)</f>
        <v>0</v>
      </c>
      <c r="CD95" s="294" t="b">
        <f>IF('Hoja De Calculo'!CE$13&gt;='Hoja De Calculo'!CD$13,IF(CD$18=100,($BW$21*CD$18*$B$2)-SUM($I95:CC95),IF(CD$18&gt;CC$19,((CD$18-CC$19+1)*$B$2*$BW$21),IF(CD$18&gt;=CC$19,$BW$21*$B$2))),0)</f>
        <v>0</v>
      </c>
      <c r="CE95" s="294" t="b">
        <f>IF('Hoja De Calculo'!CF$13&gt;='Hoja De Calculo'!CE$13,IF(CE$18=100,($BW$21*CE$18*$B$2)-SUM($I95:CD95),IF(CE$18&gt;CD$19,((CE$18-CD$19+1)*$B$2*$BW$21),IF(CE$18&gt;=CD$19,$BW$21*$B$2))),0)</f>
        <v>0</v>
      </c>
      <c r="CF95" s="294" t="b">
        <f>IF('Hoja De Calculo'!CG$13&gt;='Hoja De Calculo'!CF$13,IF(CF$18=100,($BW$21*CF$18*$B$2)-SUM($I95:CE95),IF(CF$18&gt;CE$19,((CF$18-CE$19+1)*$B$2*$BW$21),IF(CF$18&gt;=CE$19,$BW$21*$B$2))),0)</f>
        <v>0</v>
      </c>
      <c r="CG95" s="294" t="b">
        <f>IF('Hoja De Calculo'!CH$13&gt;='Hoja De Calculo'!CG$13,IF(CG$18=100,($BW$21*CG$18*$B$2)-SUM($I95:CF95),IF(CG$18&gt;CF$19,((CG$18-CF$19+1)*$B$2*$BW$21),IF(CG$18&gt;=CF$19,$BW$21*$B$2))),0)</f>
        <v>0</v>
      </c>
      <c r="CH95" s="294" t="b">
        <f>IF('Hoja De Calculo'!CI$13&gt;='Hoja De Calculo'!CH$13,IF(CH$18=100,($BW$21*CH$18*$B$2)-SUM($I95:CG95),IF(CH$18&gt;CG$19,((CH$18-CG$19+1)*$B$2*$BW$21),IF(CH$18&gt;=CG$19,$BW$21*$B$2))),0)</f>
        <v>0</v>
      </c>
      <c r="CI95" s="294" t="b">
        <f>IF('Hoja De Calculo'!CJ$13&gt;='Hoja De Calculo'!CI$13,IF(CI$18=100,($BW$21*CI$18*$B$2)-SUM($I95:CH95),IF(CI$18&gt;CH$19,((CI$18-CH$19+1)*$B$2*$BW$21),IF(CI$18&gt;=CH$19,$BW$21*$B$2))),0)</f>
        <v>0</v>
      </c>
      <c r="CJ95" s="294" t="b">
        <f>IF('Hoja De Calculo'!CK$13&gt;='Hoja De Calculo'!CJ$13,IF(CJ$18=100,($BW$21*CJ$18*$B$2)-SUM($I95:CI95),IF(CJ$18&gt;CI$19,((CJ$18-CI$19+1)*$B$2*$BW$21),IF(CJ$18&gt;=CI$19,$BW$21*$B$2))),0)</f>
        <v>0</v>
      </c>
      <c r="CK95" s="294" t="b">
        <f>IF('Hoja De Calculo'!CL$13&gt;='Hoja De Calculo'!CK$13,IF(CK$18=100,($BW$21*CK$18*$B$2)-SUM($I95:CJ95),IF(CK$18&gt;CJ$19,((CK$18-CJ$19+1)*$B$2*$BW$21),IF(CK$18&gt;=CJ$19,$BW$21*$B$2))),0)</f>
        <v>0</v>
      </c>
      <c r="CL95" s="294" t="b">
        <f>IF('Hoja De Calculo'!CM$13&gt;='Hoja De Calculo'!CL$13,IF(CL$18=100,($BW$21*CL$18*$B$2)-SUM($I95:CK95),IF(CL$18&gt;CK$19,((CL$18-CK$19+1)*$B$2*$BW$21),IF(CL$18&gt;=CK$19,$BW$21*$B$2))),0)</f>
        <v>0</v>
      </c>
      <c r="CM95" s="294" t="b">
        <f>IF('Hoja De Calculo'!CN$13&gt;='Hoja De Calculo'!CM$13,IF(CM$18=100,($BW$21*CM$18*$B$2)-SUM($I95:CL95),IF(CM$18&gt;CL$19,((CM$18-CL$19+1)*$B$2*$BW$21),IF(CM$18&gt;=CL$19,$BW$21*$B$2))),0)</f>
        <v>0</v>
      </c>
      <c r="CN95" s="294" t="b">
        <f>IF('Hoja De Calculo'!CO$13&gt;='Hoja De Calculo'!CN$13,IF(CN$18=100,($BW$21*CN$18*$B$2)-SUM($I95:CM95),IF(CN$18&gt;CM$19,((CN$18-CM$19+1)*$B$2*$BW$21),IF(CN$18&gt;=CM$19,$BW$21*$B$2))),0)</f>
        <v>0</v>
      </c>
      <c r="CO95" s="294" t="b">
        <f>IF('Hoja De Calculo'!CP$13&gt;='Hoja De Calculo'!CO$13,IF(CO$18=100,($BW$21*CO$18*$B$2)-SUM($I95:CN95),IF(CO$18&gt;CN$19,((CO$18-CN$19+1)*$B$2*$BW$21),IF(CO$18&gt;=CN$19,$BW$21*$B$2))),0)</f>
        <v>0</v>
      </c>
      <c r="CP95" s="294" t="b">
        <f>IF('Hoja De Calculo'!CQ$13&gt;='Hoja De Calculo'!CP$13,IF(CP$18=100,($BW$21*CP$18*$B$2)-SUM($I95:CO95),IF(CP$18&gt;CO$19,((CP$18-CO$19+1)*$B$2*$BW$21),IF(CP$18&gt;=CO$19,$BW$21*$B$2))),0)</f>
        <v>0</v>
      </c>
      <c r="CQ95" s="294" t="b">
        <f>IF('Hoja De Calculo'!CR$13&gt;='Hoja De Calculo'!CQ$13,IF(CQ$18=100,($BW$21*CQ$18*$B$2)-SUM($I95:CP95),IF(CQ$18&gt;CP$19,((CQ$18-CP$19+1)*$B$2*$BW$21),IF(CQ$18&gt;=CP$19,$BW$21*$B$2))),0)</f>
        <v>0</v>
      </c>
      <c r="CR95" s="294" t="b">
        <f>IF('Hoja De Calculo'!CS$13&gt;='Hoja De Calculo'!CR$13,IF(CR$18=100,($BW$21*CR$18*$B$2)-SUM($I95:CQ95),IF(CR$18&gt;CQ$19,((CR$18-CQ$19+1)*$B$2*$BW$21),IF(CR$18&gt;=CQ$19,$BW$21*$B$2))),0)</f>
        <v>0</v>
      </c>
      <c r="CS95" s="294" t="b">
        <f>IF('Hoja De Calculo'!CT$13&gt;='Hoja De Calculo'!CS$13,IF(CS$18=100,($BW$21*CS$18*$B$2)-SUM($I95:CR95),IF(CS$18&gt;CR$19,((CS$18-CR$19+1)*$B$2*$BW$21),IF(CS$18&gt;=CR$19,$BW$21*$B$2))),0)</f>
        <v>0</v>
      </c>
      <c r="CT95" s="294" t="b">
        <f>IF('Hoja De Calculo'!CU$13&gt;='Hoja De Calculo'!CT$13,IF(CT$18=100,($BW$21*CT$18*$B$2)-SUM($I95:CS95),IF(CT$18&gt;CS$19,((CT$18-CS$19+1)*$B$2*$BW$21),IF(CT$18&gt;=CS$19,$BW$21*$B$2))),0)</f>
        <v>0</v>
      </c>
      <c r="CU95" s="294" t="b">
        <f>IF('Hoja De Calculo'!CV$13&gt;='Hoja De Calculo'!CU$13,IF(CU$18=100,($BW$21*CU$18*$B$2)-SUM($I95:CT95),IF(CU$18&gt;CT$19,((CU$18-CT$19+1)*$B$2*$BW$21),IF(CU$18&gt;=CT$19,$BW$21*$B$2))),0)</f>
        <v>0</v>
      </c>
      <c r="CV95" s="294" t="b">
        <f>IF('Hoja De Calculo'!CW$13&gt;='Hoja De Calculo'!CV$13,IF(CV$18=100,($BW$21*CV$18*$B$2)-SUM($I95:CU95),IF(CV$18&gt;CU$19,((CV$18-CU$19+1)*$B$2*$BW$21),IF(CV$18&gt;=CU$19,$BW$21*$B$2))),0)</f>
        <v>0</v>
      </c>
      <c r="CW95" s="294" t="b">
        <f>IF('Hoja De Calculo'!CX$13&gt;='Hoja De Calculo'!CW$13,IF(CW$18=100,($BW$21*CW$18*$B$2)-SUM($I95:CV95),IF(CW$18&gt;CV$19,((CW$18-CV$19+1)*$B$2*$BW$21),IF(CW$18&gt;=CV$19,$BW$21*$B$2))),0)</f>
        <v>0</v>
      </c>
    </row>
    <row r="96" spans="1:101" x14ac:dyDescent="0.3">
      <c r="A96" t="s">
        <v>233</v>
      </c>
      <c r="B96" s="259"/>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c r="AF96" s="259"/>
      <c r="AG96" s="259"/>
      <c r="AH96" s="259"/>
      <c r="AI96" s="259"/>
      <c r="AJ96" s="259"/>
      <c r="AK96" s="259"/>
      <c r="AL96" s="259"/>
      <c r="AM96" s="259"/>
      <c r="AN96" s="259"/>
      <c r="AO96" s="259"/>
      <c r="AP96" s="259"/>
      <c r="AQ96" s="259"/>
      <c r="AR96" s="259"/>
      <c r="AS96" s="259"/>
      <c r="AT96" s="259"/>
      <c r="AU96" s="259"/>
      <c r="AV96" s="259"/>
      <c r="AW96" s="259"/>
      <c r="AX96" s="259"/>
      <c r="AY96" s="259"/>
      <c r="AZ96" s="259"/>
      <c r="BA96" s="259"/>
      <c r="BB96" s="259"/>
      <c r="BC96" s="259"/>
      <c r="BD96" s="259"/>
      <c r="BE96" s="259"/>
      <c r="BF96" s="259"/>
      <c r="BG96" s="259"/>
      <c r="BH96" s="259"/>
      <c r="BI96" s="259"/>
      <c r="BJ96" s="259"/>
      <c r="BK96" s="259"/>
      <c r="BL96" s="259"/>
      <c r="BM96" s="259"/>
      <c r="BN96" s="259"/>
      <c r="BO96" s="259"/>
      <c r="BP96" s="259"/>
      <c r="BQ96" s="259"/>
      <c r="BR96" s="259"/>
      <c r="BS96" s="259"/>
      <c r="BT96" s="259"/>
      <c r="BU96" s="259"/>
      <c r="BV96" s="259"/>
      <c r="BW96" s="259"/>
      <c r="BX96" s="281">
        <f>(BX$21*$B$2*(BX$19+(IF(BX$19=100,0,1))))</f>
        <v>0</v>
      </c>
      <c r="BY96" s="294" t="b">
        <f>IF('Hoja De Calculo'!BZ$13&gt;='Hoja De Calculo'!BY$13,IF(BY$18=100,($BX$21*BY$18*$B$2)-SUM($I96:BX96),IF(BY$18&gt;BX$19,((BY$18-BX$19+1)*$B$2*$BX$21),IF(BY$18&gt;=BX$19,$BX$21*$B$2))),0)</f>
        <v>0</v>
      </c>
      <c r="BZ96" s="294" t="b">
        <f>IF('Hoja De Calculo'!CA$13&gt;='Hoja De Calculo'!BZ$13,IF(BZ$18=100,($BX$21*BZ$18*$B$2)-SUM($I96:BY96),IF(BZ$18&gt;BY$19,((BZ$18-BY$19+1)*$B$2*$BX$21),IF(BZ$18&gt;=BY$19,$BX$21*$B$2))),0)</f>
        <v>0</v>
      </c>
      <c r="CA96" s="294" t="b">
        <f>IF('Hoja De Calculo'!CB$13&gt;='Hoja De Calculo'!CA$13,IF(CA$18=100,($BX$21*CA$18*$B$2)-SUM($I96:BZ96),IF(CA$18&gt;BZ$19,((CA$18-BZ$19+1)*$B$2*$BX$21),IF(CA$18&gt;=BZ$19,$BX$21*$B$2))),0)</f>
        <v>0</v>
      </c>
      <c r="CB96" s="294" t="b">
        <f>IF('Hoja De Calculo'!CC$13&gt;='Hoja De Calculo'!CB$13,IF(CB$18=100,($BX$21*CB$18*$B$2)-SUM($I96:CA96),IF(CB$18&gt;CA$19,((CB$18-CA$19+1)*$B$2*$BX$21),IF(CB$18&gt;=CA$19,$BX$21*$B$2))),0)</f>
        <v>0</v>
      </c>
      <c r="CC96" s="294" t="b">
        <f>IF('Hoja De Calculo'!CD$13&gt;='Hoja De Calculo'!CC$13,IF(CC$18=100,($BX$21*CC$18*$B$2)-SUM($I96:CB96),IF(CC$18&gt;CB$19,((CC$18-CB$19+1)*$B$2*$BX$21),IF(CC$18&gt;=CB$19,$BX$21*$B$2))),0)</f>
        <v>0</v>
      </c>
      <c r="CD96" s="294" t="b">
        <f>IF('Hoja De Calculo'!CE$13&gt;='Hoja De Calculo'!CD$13,IF(CD$18=100,($BX$21*CD$18*$B$2)-SUM($I96:CC96),IF(CD$18&gt;CC$19,((CD$18-CC$19+1)*$B$2*$BX$21),IF(CD$18&gt;=CC$19,$BX$21*$B$2))),0)</f>
        <v>0</v>
      </c>
      <c r="CE96" s="294" t="b">
        <f>IF('Hoja De Calculo'!CF$13&gt;='Hoja De Calculo'!CE$13,IF(CE$18=100,($BX$21*CE$18*$B$2)-SUM($I96:CD96),IF(CE$18&gt;CD$19,((CE$18-CD$19+1)*$B$2*$BX$21),IF(CE$18&gt;=CD$19,$BX$21*$B$2))),0)</f>
        <v>0</v>
      </c>
      <c r="CF96" s="294" t="b">
        <f>IF('Hoja De Calculo'!CG$13&gt;='Hoja De Calculo'!CF$13,IF(CF$18=100,($BX$21*CF$18*$B$2)-SUM($I96:CE96),IF(CF$18&gt;CE$19,((CF$18-CE$19+1)*$B$2*$BX$21),IF(CF$18&gt;=CE$19,$BX$21*$B$2))),0)</f>
        <v>0</v>
      </c>
      <c r="CG96" s="294" t="b">
        <f>IF('Hoja De Calculo'!CH$13&gt;='Hoja De Calculo'!CG$13,IF(CG$18=100,($BX$21*CG$18*$B$2)-SUM($I96:CF96),IF(CG$18&gt;CF$19,((CG$18-CF$19+1)*$B$2*$BX$21),IF(CG$18&gt;=CF$19,$BX$21*$B$2))),0)</f>
        <v>0</v>
      </c>
      <c r="CH96" s="294" t="b">
        <f>IF('Hoja De Calculo'!CI$13&gt;='Hoja De Calculo'!CH$13,IF(CH$18=100,($BX$21*CH$18*$B$2)-SUM($I96:CG96),IF(CH$18&gt;CG$19,((CH$18-CG$19+1)*$B$2*$BX$21),IF(CH$18&gt;=CG$19,$BX$21*$B$2))),0)</f>
        <v>0</v>
      </c>
      <c r="CI96" s="294" t="b">
        <f>IF('Hoja De Calculo'!CJ$13&gt;='Hoja De Calculo'!CI$13,IF(CI$18=100,($BX$21*CI$18*$B$2)-SUM($I96:CH96),IF(CI$18&gt;CH$19,((CI$18-CH$19+1)*$B$2*$BX$21),IF(CI$18&gt;=CH$19,$BX$21*$B$2))),0)</f>
        <v>0</v>
      </c>
      <c r="CJ96" s="294" t="b">
        <f>IF('Hoja De Calculo'!CK$13&gt;='Hoja De Calculo'!CJ$13,IF(CJ$18=100,($BX$21*CJ$18*$B$2)-SUM($I96:CI96),IF(CJ$18&gt;CI$19,((CJ$18-CI$19+1)*$B$2*$BX$21),IF(CJ$18&gt;=CI$19,$BX$21*$B$2))),0)</f>
        <v>0</v>
      </c>
      <c r="CK96" s="294" t="b">
        <f>IF('Hoja De Calculo'!CL$13&gt;='Hoja De Calculo'!CK$13,IF(CK$18=100,($BX$21*CK$18*$B$2)-SUM($I96:CJ96),IF(CK$18&gt;CJ$19,((CK$18-CJ$19+1)*$B$2*$BX$21),IF(CK$18&gt;=CJ$19,$BX$21*$B$2))),0)</f>
        <v>0</v>
      </c>
      <c r="CL96" s="294" t="b">
        <f>IF('Hoja De Calculo'!CM$13&gt;='Hoja De Calculo'!CL$13,IF(CL$18=100,($BX$21*CL$18*$B$2)-SUM($I96:CK96),IF(CL$18&gt;CK$19,((CL$18-CK$19+1)*$B$2*$BX$21),IF(CL$18&gt;=CK$19,$BX$21*$B$2))),0)</f>
        <v>0</v>
      </c>
      <c r="CM96" s="294" t="b">
        <f>IF('Hoja De Calculo'!CN$13&gt;='Hoja De Calculo'!CM$13,IF(CM$18=100,($BX$21*CM$18*$B$2)-SUM($I96:CL96),IF(CM$18&gt;CL$19,((CM$18-CL$19+1)*$B$2*$BX$21),IF(CM$18&gt;=CL$19,$BX$21*$B$2))),0)</f>
        <v>0</v>
      </c>
      <c r="CN96" s="294" t="b">
        <f>IF('Hoja De Calculo'!CO$13&gt;='Hoja De Calculo'!CN$13,IF(CN$18=100,($BX$21*CN$18*$B$2)-SUM($I96:CM96),IF(CN$18&gt;CM$19,((CN$18-CM$19+1)*$B$2*$BX$21),IF(CN$18&gt;=CM$19,$BX$21*$B$2))),0)</f>
        <v>0</v>
      </c>
      <c r="CO96" s="294" t="b">
        <f>IF('Hoja De Calculo'!CP$13&gt;='Hoja De Calculo'!CO$13,IF(CO$18=100,($BX$21*CO$18*$B$2)-SUM($I96:CN96),IF(CO$18&gt;CN$19,((CO$18-CN$19+1)*$B$2*$BX$21),IF(CO$18&gt;=CN$19,$BX$21*$B$2))),0)</f>
        <v>0</v>
      </c>
      <c r="CP96" s="294" t="b">
        <f>IF('Hoja De Calculo'!CQ$13&gt;='Hoja De Calculo'!CP$13,IF(CP$18=100,($BX$21*CP$18*$B$2)-SUM($I96:CO96),IF(CP$18&gt;CO$19,((CP$18-CO$19+1)*$B$2*$BX$21),IF(CP$18&gt;=CO$19,$BX$21*$B$2))),0)</f>
        <v>0</v>
      </c>
      <c r="CQ96" s="294" t="b">
        <f>IF('Hoja De Calculo'!CR$13&gt;='Hoja De Calculo'!CQ$13,IF(CQ$18=100,($BX$21*CQ$18*$B$2)-SUM($I96:CP96),IF(CQ$18&gt;CP$19,((CQ$18-CP$19+1)*$B$2*$BX$21),IF(CQ$18&gt;=CP$19,$BX$21*$B$2))),0)</f>
        <v>0</v>
      </c>
      <c r="CR96" s="294" t="b">
        <f>IF('Hoja De Calculo'!CS$13&gt;='Hoja De Calculo'!CR$13,IF(CR$18=100,($BX$21*CR$18*$B$2)-SUM($I96:CQ96),IF(CR$18&gt;CQ$19,((CR$18-CQ$19+1)*$B$2*$BX$21),IF(CR$18&gt;=CQ$19,$BX$21*$B$2))),0)</f>
        <v>0</v>
      </c>
      <c r="CS96" s="294" t="b">
        <f>IF('Hoja De Calculo'!CT$13&gt;='Hoja De Calculo'!CS$13,IF(CS$18=100,($BX$21*CS$18*$B$2)-SUM($I96:CR96),IF(CS$18&gt;CR$19,((CS$18-CR$19+1)*$B$2*$BX$21),IF(CS$18&gt;=CR$19,$BX$21*$B$2))),0)</f>
        <v>0</v>
      </c>
      <c r="CT96" s="294" t="b">
        <f>IF('Hoja De Calculo'!CU$13&gt;='Hoja De Calculo'!CT$13,IF(CT$18=100,($BX$21*CT$18*$B$2)-SUM($I96:CS96),IF(CT$18&gt;CS$19,((CT$18-CS$19+1)*$B$2*$BX$21),IF(CT$18&gt;=CS$19,$BX$21*$B$2))),0)</f>
        <v>0</v>
      </c>
      <c r="CU96" s="294" t="b">
        <f>IF('Hoja De Calculo'!CV$13&gt;='Hoja De Calculo'!CU$13,IF(CU$18=100,($BX$21*CU$18*$B$2)-SUM($I96:CT96),IF(CU$18&gt;CT$19,((CU$18-CT$19+1)*$B$2*$BX$21),IF(CU$18&gt;=CT$19,$BX$21*$B$2))),0)</f>
        <v>0</v>
      </c>
      <c r="CV96" s="294" t="b">
        <f>IF('Hoja De Calculo'!CW$13&gt;='Hoja De Calculo'!CV$13,IF(CV$18=100,($BX$21*CV$18*$B$2)-SUM($I96:CU96),IF(CV$18&gt;CU$19,((CV$18-CU$19+1)*$B$2*$BX$21),IF(CV$18&gt;=CU$19,$BX$21*$B$2))),0)</f>
        <v>0</v>
      </c>
      <c r="CW96" s="294" t="b">
        <f>IF('Hoja De Calculo'!CX$13&gt;='Hoja De Calculo'!CW$13,IF(CW$18=100,($BX$21*CW$18*$B$2)-SUM($I96:CV96),IF(CW$18&gt;CV$19,((CW$18-CV$19+1)*$B$2*$BX$21),IF(CW$18&gt;=CV$19,$BX$21*$B$2))),0)</f>
        <v>0</v>
      </c>
    </row>
    <row r="97" spans="1:101" x14ac:dyDescent="0.3">
      <c r="A97" t="s">
        <v>234</v>
      </c>
      <c r="B97" s="259"/>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59"/>
      <c r="AA97" s="259"/>
      <c r="AB97" s="259"/>
      <c r="AC97" s="259"/>
      <c r="AD97" s="259"/>
      <c r="AE97" s="259"/>
      <c r="AF97" s="259"/>
      <c r="AG97" s="259"/>
      <c r="AH97" s="259"/>
      <c r="AI97" s="259"/>
      <c r="AJ97" s="259"/>
      <c r="AK97" s="259"/>
      <c r="AL97" s="259"/>
      <c r="AM97" s="259"/>
      <c r="AN97" s="259"/>
      <c r="AO97" s="259"/>
      <c r="AP97" s="259"/>
      <c r="AQ97" s="259"/>
      <c r="AR97" s="259"/>
      <c r="AS97" s="259"/>
      <c r="AT97" s="259"/>
      <c r="AU97" s="259"/>
      <c r="AV97" s="259"/>
      <c r="AW97" s="259"/>
      <c r="AX97" s="259"/>
      <c r="AY97" s="259"/>
      <c r="AZ97" s="259"/>
      <c r="BA97" s="259"/>
      <c r="BB97" s="259"/>
      <c r="BC97" s="259"/>
      <c r="BD97" s="259"/>
      <c r="BE97" s="259"/>
      <c r="BF97" s="259"/>
      <c r="BG97" s="259"/>
      <c r="BH97" s="259"/>
      <c r="BI97" s="259"/>
      <c r="BJ97" s="259"/>
      <c r="BK97" s="259"/>
      <c r="BL97" s="259"/>
      <c r="BM97" s="259"/>
      <c r="BN97" s="259"/>
      <c r="BO97" s="259"/>
      <c r="BP97" s="259"/>
      <c r="BQ97" s="259"/>
      <c r="BR97" s="259"/>
      <c r="BS97" s="259"/>
      <c r="BT97" s="259"/>
      <c r="BU97" s="259"/>
      <c r="BV97" s="259"/>
      <c r="BW97" s="259"/>
      <c r="BX97" s="259"/>
      <c r="BY97" s="281">
        <f>(BY$21*$B$2*(BY$19+(IF(BY$19=100,0,1))))</f>
        <v>0</v>
      </c>
      <c r="BZ97" s="294" t="b">
        <f>IF('Hoja De Calculo'!CA$13&gt;='Hoja De Calculo'!BZ$13,IF(BZ$18=100,($BY$21*BZ$18*$B$2)-SUM($I97:BY97),IF(BZ$18&gt;BY$19,((BZ$18-BY$19+1)*$B$2*$BY$21),IF(BZ$18&gt;=BY$19,$BY$21*$B$2))),0)</f>
        <v>0</v>
      </c>
      <c r="CA97" s="294" t="b">
        <f>IF('Hoja De Calculo'!CB$13&gt;='Hoja De Calculo'!CA$13,IF(CA$18=100,($BY$21*CA$18*$B$2)-SUM($I97:BZ97),IF(CA$18&gt;BZ$19,((CA$18-BZ$19+1)*$B$2*$BY$21),IF(CA$18&gt;=BZ$19,$BY$21*$B$2))),0)</f>
        <v>0</v>
      </c>
      <c r="CB97" s="294" t="b">
        <f>IF('Hoja De Calculo'!CC$13&gt;='Hoja De Calculo'!CB$13,IF(CB$18=100,($BY$21*CB$18*$B$2)-SUM($I97:CA97),IF(CB$18&gt;CA$19,((CB$18-CA$19+1)*$B$2*$BY$21),IF(CB$18&gt;=CA$19,$BY$21*$B$2))),0)</f>
        <v>0</v>
      </c>
      <c r="CC97" s="294" t="b">
        <f>IF('Hoja De Calculo'!CD$13&gt;='Hoja De Calculo'!CC$13,IF(CC$18=100,($BY$21*CC$18*$B$2)-SUM($I97:CB97),IF(CC$18&gt;CB$19,((CC$18-CB$19+1)*$B$2*$BY$21),IF(CC$18&gt;=CB$19,$BY$21*$B$2))),0)</f>
        <v>0</v>
      </c>
      <c r="CD97" s="294" t="b">
        <f>IF('Hoja De Calculo'!CE$13&gt;='Hoja De Calculo'!CD$13,IF(CD$18=100,($BY$21*CD$18*$B$2)-SUM($I97:CC97),IF(CD$18&gt;CC$19,((CD$18-CC$19+1)*$B$2*$BY$21),IF(CD$18&gt;=CC$19,$BY$21*$B$2))),0)</f>
        <v>0</v>
      </c>
      <c r="CE97" s="294" t="b">
        <f>IF('Hoja De Calculo'!CF$13&gt;='Hoja De Calculo'!CE$13,IF(CE$18=100,($BY$21*CE$18*$B$2)-SUM($I97:CD97),IF(CE$18&gt;CD$19,((CE$18-CD$19+1)*$B$2*$BY$21),IF(CE$18&gt;=CD$19,$BY$21*$B$2))),0)</f>
        <v>0</v>
      </c>
      <c r="CF97" s="294" t="b">
        <f>IF('Hoja De Calculo'!CG$13&gt;='Hoja De Calculo'!CF$13,IF(CF$18=100,($BY$21*CF$18*$B$2)-SUM($I97:CE97),IF(CF$18&gt;CE$19,((CF$18-CE$19+1)*$B$2*$BY$21),IF(CF$18&gt;=CE$19,$BY$21*$B$2))),0)</f>
        <v>0</v>
      </c>
      <c r="CG97" s="294" t="b">
        <f>IF('Hoja De Calculo'!CH$13&gt;='Hoja De Calculo'!CG$13,IF(CG$18=100,($BY$21*CG$18*$B$2)-SUM($I97:CF97),IF(CG$18&gt;CF$19,((CG$18-CF$19+1)*$B$2*$BY$21),IF(CG$18&gt;=CF$19,$BY$21*$B$2))),0)</f>
        <v>0</v>
      </c>
      <c r="CH97" s="294" t="b">
        <f>IF('Hoja De Calculo'!CI$13&gt;='Hoja De Calculo'!CH$13,IF(CH$18=100,($BY$21*CH$18*$B$2)-SUM($I97:CG97),IF(CH$18&gt;CG$19,((CH$18-CG$19+1)*$B$2*$BY$21),IF(CH$18&gt;=CG$19,$BY$21*$B$2))),0)</f>
        <v>0</v>
      </c>
      <c r="CI97" s="294" t="b">
        <f>IF('Hoja De Calculo'!CJ$13&gt;='Hoja De Calculo'!CI$13,IF(CI$18=100,($BY$21*CI$18*$B$2)-SUM($I97:CH97),IF(CI$18&gt;CH$19,((CI$18-CH$19+1)*$B$2*$BY$21),IF(CI$18&gt;=CH$19,$BY$21*$B$2))),0)</f>
        <v>0</v>
      </c>
      <c r="CJ97" s="294" t="b">
        <f>IF('Hoja De Calculo'!CK$13&gt;='Hoja De Calculo'!CJ$13,IF(CJ$18=100,($BY$21*CJ$18*$B$2)-SUM($I97:CI97),IF(CJ$18&gt;CI$19,((CJ$18-CI$19+1)*$B$2*$BY$21),IF(CJ$18&gt;=CI$19,$BY$21*$B$2))),0)</f>
        <v>0</v>
      </c>
      <c r="CK97" s="294" t="b">
        <f>IF('Hoja De Calculo'!CL$13&gt;='Hoja De Calculo'!CK$13,IF(CK$18=100,($BY$21*CK$18*$B$2)-SUM($I97:CJ97),IF(CK$18&gt;CJ$19,((CK$18-CJ$19+1)*$B$2*$BY$21),IF(CK$18&gt;=CJ$19,$BY$21*$B$2))),0)</f>
        <v>0</v>
      </c>
      <c r="CL97" s="294" t="b">
        <f>IF('Hoja De Calculo'!CM$13&gt;='Hoja De Calculo'!CL$13,IF(CL$18=100,($BY$21*CL$18*$B$2)-SUM($I97:CK97),IF(CL$18&gt;CK$19,((CL$18-CK$19+1)*$B$2*$BY$21),IF(CL$18&gt;=CK$19,$BY$21*$B$2))),0)</f>
        <v>0</v>
      </c>
      <c r="CM97" s="294" t="b">
        <f>IF('Hoja De Calculo'!CN$13&gt;='Hoja De Calculo'!CM$13,IF(CM$18=100,($BY$21*CM$18*$B$2)-SUM($I97:CL97),IF(CM$18&gt;CL$19,((CM$18-CL$19+1)*$B$2*$BY$21),IF(CM$18&gt;=CL$19,$BY$21*$B$2))),0)</f>
        <v>0</v>
      </c>
      <c r="CN97" s="294" t="b">
        <f>IF('Hoja De Calculo'!CO$13&gt;='Hoja De Calculo'!CN$13,IF(CN$18=100,($BY$21*CN$18*$B$2)-SUM($I97:CM97),IF(CN$18&gt;CM$19,((CN$18-CM$19+1)*$B$2*$BY$21),IF(CN$18&gt;=CM$19,$BY$21*$B$2))),0)</f>
        <v>0</v>
      </c>
      <c r="CO97" s="294" t="b">
        <f>IF('Hoja De Calculo'!CP$13&gt;='Hoja De Calculo'!CO$13,IF(CO$18=100,($BY$21*CO$18*$B$2)-SUM($I97:CN97),IF(CO$18&gt;CN$19,((CO$18-CN$19+1)*$B$2*$BY$21),IF(CO$18&gt;=CN$19,$BY$21*$B$2))),0)</f>
        <v>0</v>
      </c>
      <c r="CP97" s="294" t="b">
        <f>IF('Hoja De Calculo'!CQ$13&gt;='Hoja De Calculo'!CP$13,IF(CP$18=100,($BY$21*CP$18*$B$2)-SUM($I97:CO97),IF(CP$18&gt;CO$19,((CP$18-CO$19+1)*$B$2*$BY$21),IF(CP$18&gt;=CO$19,$BY$21*$B$2))),0)</f>
        <v>0</v>
      </c>
      <c r="CQ97" s="294" t="b">
        <f>IF('Hoja De Calculo'!CR$13&gt;='Hoja De Calculo'!CQ$13,IF(CQ$18=100,($BY$21*CQ$18*$B$2)-SUM($I97:CP97),IF(CQ$18&gt;CP$19,((CQ$18-CP$19+1)*$B$2*$BY$21),IF(CQ$18&gt;=CP$19,$BY$21*$B$2))),0)</f>
        <v>0</v>
      </c>
      <c r="CR97" s="294" t="b">
        <f>IF('Hoja De Calculo'!CS$13&gt;='Hoja De Calculo'!CR$13,IF(CR$18=100,($BY$21*CR$18*$B$2)-SUM($I97:CQ97),IF(CR$18&gt;CQ$19,((CR$18-CQ$19+1)*$B$2*$BY$21),IF(CR$18&gt;=CQ$19,$BY$21*$B$2))),0)</f>
        <v>0</v>
      </c>
      <c r="CS97" s="294" t="b">
        <f>IF('Hoja De Calculo'!CT$13&gt;='Hoja De Calculo'!CS$13,IF(CS$18=100,($BY$21*CS$18*$B$2)-SUM($I97:CR97),IF(CS$18&gt;CR$19,((CS$18-CR$19+1)*$B$2*$BY$21),IF(CS$18&gt;=CR$19,$BY$21*$B$2))),0)</f>
        <v>0</v>
      </c>
      <c r="CT97" s="294" t="b">
        <f>IF('Hoja De Calculo'!CU$13&gt;='Hoja De Calculo'!CT$13,IF(CT$18=100,($BY$21*CT$18*$B$2)-SUM($I97:CS97),IF(CT$18&gt;CS$19,((CT$18-CS$19+1)*$B$2*$BY$21),IF(CT$18&gt;=CS$19,$BY$21*$B$2))),0)</f>
        <v>0</v>
      </c>
      <c r="CU97" s="294" t="b">
        <f>IF('Hoja De Calculo'!CV$13&gt;='Hoja De Calculo'!CU$13,IF(CU$18=100,($BY$21*CU$18*$B$2)-SUM($I97:CT97),IF(CU$18&gt;CT$19,((CU$18-CT$19+1)*$B$2*$BY$21),IF(CU$18&gt;=CT$19,$BY$21*$B$2))),0)</f>
        <v>0</v>
      </c>
      <c r="CV97" s="294" t="b">
        <f>IF('Hoja De Calculo'!CW$13&gt;='Hoja De Calculo'!CV$13,IF(CV$18=100,($BY$21*CV$18*$B$2)-SUM($I97:CU97),IF(CV$18&gt;CU$19,((CV$18-CU$19+1)*$B$2*$BY$21),IF(CV$18&gt;=CU$19,$BY$21*$B$2))),0)</f>
        <v>0</v>
      </c>
      <c r="CW97" s="294" t="b">
        <f>IF('Hoja De Calculo'!CX$13&gt;='Hoja De Calculo'!CW$13,IF(CW$18=100,($BY$21*CW$18*$B$2)-SUM($I97:CV97),IF(CW$18&gt;CV$19,((CW$18-CV$19+1)*$B$2*$BY$21),IF(CW$18&gt;=CV$19,$BY$21*$B$2))),0)</f>
        <v>0</v>
      </c>
    </row>
    <row r="98" spans="1:101" x14ac:dyDescent="0.3">
      <c r="A98" t="s">
        <v>235</v>
      </c>
      <c r="B98" s="259"/>
      <c r="C98" s="259"/>
      <c r="D98" s="259"/>
      <c r="E98" s="259"/>
      <c r="F98" s="259"/>
      <c r="G98" s="259"/>
      <c r="H98" s="259"/>
      <c r="I98" s="259"/>
      <c r="J98" s="259"/>
      <c r="K98" s="259"/>
      <c r="L98" s="259"/>
      <c r="M98" s="259"/>
      <c r="N98" s="259"/>
      <c r="O98" s="259"/>
      <c r="P98" s="259"/>
      <c r="Q98" s="259"/>
      <c r="R98" s="259"/>
      <c r="S98" s="259"/>
      <c r="T98" s="259"/>
      <c r="U98" s="259"/>
      <c r="V98" s="259"/>
      <c r="W98" s="259"/>
      <c r="X98" s="259"/>
      <c r="Y98" s="259"/>
      <c r="Z98" s="259"/>
      <c r="AA98" s="259"/>
      <c r="AB98" s="259"/>
      <c r="AC98" s="259"/>
      <c r="AD98" s="259"/>
      <c r="AE98" s="259"/>
      <c r="AF98" s="259"/>
      <c r="AG98" s="259"/>
      <c r="AH98" s="259"/>
      <c r="AI98" s="259"/>
      <c r="AJ98" s="259"/>
      <c r="AK98" s="259"/>
      <c r="AL98" s="259"/>
      <c r="AM98" s="259"/>
      <c r="AN98" s="259"/>
      <c r="AO98" s="259"/>
      <c r="AP98" s="259"/>
      <c r="AQ98" s="259"/>
      <c r="AR98" s="259"/>
      <c r="AS98" s="259"/>
      <c r="AT98" s="259"/>
      <c r="AU98" s="259"/>
      <c r="AV98" s="259"/>
      <c r="AW98" s="259"/>
      <c r="AX98" s="259"/>
      <c r="AY98" s="259"/>
      <c r="AZ98" s="259"/>
      <c r="BA98" s="259"/>
      <c r="BB98" s="259"/>
      <c r="BC98" s="259"/>
      <c r="BD98" s="259"/>
      <c r="BE98" s="259"/>
      <c r="BF98" s="259"/>
      <c r="BG98" s="259"/>
      <c r="BH98" s="259"/>
      <c r="BI98" s="259"/>
      <c r="BJ98" s="259"/>
      <c r="BK98" s="259"/>
      <c r="BL98" s="259"/>
      <c r="BM98" s="259"/>
      <c r="BN98" s="259"/>
      <c r="BO98" s="259"/>
      <c r="BP98" s="259"/>
      <c r="BQ98" s="259"/>
      <c r="BR98" s="259"/>
      <c r="BS98" s="259"/>
      <c r="BT98" s="259"/>
      <c r="BU98" s="259"/>
      <c r="BV98" s="259"/>
      <c r="BW98" s="259"/>
      <c r="BX98" s="259"/>
      <c r="BY98" s="259"/>
      <c r="BZ98" s="281">
        <f>(BZ$21*$B$2*(BZ$19+(IF(BZ$19=100,0,1))))</f>
        <v>0</v>
      </c>
      <c r="CA98" s="294" t="b">
        <f>IF('Hoja De Calculo'!CB$13&gt;='Hoja De Calculo'!CA$13,IF(CA$18=100,($BZ$21*CA$18*$B$2)-SUM($I98:BZ98),IF(CA$18&gt;BZ$19,((CA$18-BZ$19+1)*$B$2*$BZ$21),IF(CA$18&gt;=BZ$19,$BZ$21*$B$2))),0)</f>
        <v>0</v>
      </c>
      <c r="CB98" s="294" t="b">
        <f>IF('Hoja De Calculo'!CC$13&gt;='Hoja De Calculo'!CB$13,IF(CB$18=100,($BZ$21*CB$18*$B$2)-SUM($I98:CA98),IF(CB$18&gt;CA$19,((CB$18-CA$19+1)*$B$2*$BZ$21),IF(CB$18&gt;=CA$19,$BZ$21*$B$2))),0)</f>
        <v>0</v>
      </c>
      <c r="CC98" s="294" t="b">
        <f>IF('Hoja De Calculo'!CD$13&gt;='Hoja De Calculo'!CC$13,IF(CC$18=100,($BZ$21*CC$18*$B$2)-SUM($I98:CB98),IF(CC$18&gt;CB$19,((CC$18-CB$19+1)*$B$2*$BZ$21),IF(CC$18&gt;=CB$19,$BZ$21*$B$2))),0)</f>
        <v>0</v>
      </c>
      <c r="CD98" s="294" t="b">
        <f>IF('Hoja De Calculo'!CE$13&gt;='Hoja De Calculo'!CD$13,IF(CD$18=100,($BZ$21*CD$18*$B$2)-SUM($I98:CC98),IF(CD$18&gt;CC$19,((CD$18-CC$19+1)*$B$2*$BZ$21),IF(CD$18&gt;=CC$19,$BZ$21*$B$2))),0)</f>
        <v>0</v>
      </c>
      <c r="CE98" s="294" t="b">
        <f>IF('Hoja De Calculo'!CF$13&gt;='Hoja De Calculo'!CE$13,IF(CE$18=100,($BZ$21*CE$18*$B$2)-SUM($I98:CD98),IF(CE$18&gt;CD$19,((CE$18-CD$19+1)*$B$2*$BZ$21),IF(CE$18&gt;=CD$19,$BZ$21*$B$2))),0)</f>
        <v>0</v>
      </c>
      <c r="CF98" s="294" t="b">
        <f>IF('Hoja De Calculo'!CG$13&gt;='Hoja De Calculo'!CF$13,IF(CF$18=100,($BZ$21*CF$18*$B$2)-SUM($I98:CE98),IF(CF$18&gt;CE$19,((CF$18-CE$19+1)*$B$2*$BZ$21),IF(CF$18&gt;=CE$19,$BZ$21*$B$2))),0)</f>
        <v>0</v>
      </c>
      <c r="CG98" s="294" t="b">
        <f>IF('Hoja De Calculo'!CH$13&gt;='Hoja De Calculo'!CG$13,IF(CG$18=100,($BZ$21*CG$18*$B$2)-SUM($I98:CF98),IF(CG$18&gt;CF$19,((CG$18-CF$19+1)*$B$2*$BZ$21),IF(CG$18&gt;=CF$19,$BZ$21*$B$2))),0)</f>
        <v>0</v>
      </c>
      <c r="CH98" s="294" t="b">
        <f>IF('Hoja De Calculo'!CI$13&gt;='Hoja De Calculo'!CH$13,IF(CH$18=100,($BZ$21*CH$18*$B$2)-SUM($I98:CG98),IF(CH$18&gt;CG$19,((CH$18-CG$19+1)*$B$2*$BZ$21),IF(CH$18&gt;=CG$19,$BZ$21*$B$2))),0)</f>
        <v>0</v>
      </c>
      <c r="CI98" s="294" t="b">
        <f>IF('Hoja De Calculo'!CJ$13&gt;='Hoja De Calculo'!CI$13,IF(CI$18=100,($BZ$21*CI$18*$B$2)-SUM($I98:CH98),IF(CI$18&gt;CH$19,((CI$18-CH$19+1)*$B$2*$BZ$21),IF(CI$18&gt;=CH$19,$BZ$21*$B$2))),0)</f>
        <v>0</v>
      </c>
      <c r="CJ98" s="294" t="b">
        <f>IF('Hoja De Calculo'!CK$13&gt;='Hoja De Calculo'!CJ$13,IF(CJ$18=100,($BZ$21*CJ$18*$B$2)-SUM($I98:CI98),IF(CJ$18&gt;CI$19,((CJ$18-CI$19+1)*$B$2*$BZ$21),IF(CJ$18&gt;=CI$19,$BZ$21*$B$2))),0)</f>
        <v>0</v>
      </c>
      <c r="CK98" s="294" t="b">
        <f>IF('Hoja De Calculo'!CL$13&gt;='Hoja De Calculo'!CK$13,IF(CK$18=100,($BZ$21*CK$18*$B$2)-SUM($I98:CJ98),IF(CK$18&gt;CJ$19,((CK$18-CJ$19+1)*$B$2*$BZ$21),IF(CK$18&gt;=CJ$19,$BZ$21*$B$2))),0)</f>
        <v>0</v>
      </c>
      <c r="CL98" s="294" t="b">
        <f>IF('Hoja De Calculo'!CM$13&gt;='Hoja De Calculo'!CL$13,IF(CL$18=100,($BZ$21*CL$18*$B$2)-SUM($I98:CK98),IF(CL$18&gt;CK$19,((CL$18-CK$19+1)*$B$2*$BZ$21),IF(CL$18&gt;=CK$19,$BZ$21*$B$2))),0)</f>
        <v>0</v>
      </c>
      <c r="CM98" s="294" t="b">
        <f>IF('Hoja De Calculo'!CN$13&gt;='Hoja De Calculo'!CM$13,IF(CM$18=100,($BZ$21*CM$18*$B$2)-SUM($I98:CL98),IF(CM$18&gt;CL$19,((CM$18-CL$19+1)*$B$2*$BZ$21),IF(CM$18&gt;=CL$19,$BZ$21*$B$2))),0)</f>
        <v>0</v>
      </c>
      <c r="CN98" s="294" t="b">
        <f>IF('Hoja De Calculo'!CO$13&gt;='Hoja De Calculo'!CN$13,IF(CN$18=100,($BZ$21*CN$18*$B$2)-SUM($I98:CM98),IF(CN$18&gt;CM$19,((CN$18-CM$19+1)*$B$2*$BZ$21),IF(CN$18&gt;=CM$19,$BZ$21*$B$2))),0)</f>
        <v>0</v>
      </c>
      <c r="CO98" s="294" t="b">
        <f>IF('Hoja De Calculo'!CP$13&gt;='Hoja De Calculo'!CO$13,IF(CO$18=100,($BZ$21*CO$18*$B$2)-SUM($I98:CN98),IF(CO$18&gt;CN$19,((CO$18-CN$19+1)*$B$2*$BZ$21),IF(CO$18&gt;=CN$19,$BZ$21*$B$2))),0)</f>
        <v>0</v>
      </c>
      <c r="CP98" s="294" t="b">
        <f>IF('Hoja De Calculo'!CQ$13&gt;='Hoja De Calculo'!CP$13,IF(CP$18=100,($BZ$21*CP$18*$B$2)-SUM($I98:CO98),IF(CP$18&gt;CO$19,((CP$18-CO$19+1)*$B$2*$BZ$21),IF(CP$18&gt;=CO$19,$BZ$21*$B$2))),0)</f>
        <v>0</v>
      </c>
      <c r="CQ98" s="294" t="b">
        <f>IF('Hoja De Calculo'!CR$13&gt;='Hoja De Calculo'!CQ$13,IF(CQ$18=100,($BZ$21*CQ$18*$B$2)-SUM($I98:CP98),IF(CQ$18&gt;CP$19,((CQ$18-CP$19+1)*$B$2*$BZ$21),IF(CQ$18&gt;=CP$19,$BZ$21*$B$2))),0)</f>
        <v>0</v>
      </c>
      <c r="CR98" s="294" t="b">
        <f>IF('Hoja De Calculo'!CS$13&gt;='Hoja De Calculo'!CR$13,IF(CR$18=100,($BZ$21*CR$18*$B$2)-SUM($I98:CQ98),IF(CR$18&gt;CQ$19,((CR$18-CQ$19+1)*$B$2*$BZ$21),IF(CR$18&gt;=CQ$19,$BZ$21*$B$2))),0)</f>
        <v>0</v>
      </c>
      <c r="CS98" s="294" t="b">
        <f>IF('Hoja De Calculo'!CT$13&gt;='Hoja De Calculo'!CS$13,IF(CS$18=100,($BZ$21*CS$18*$B$2)-SUM($I98:CR98),IF(CS$18&gt;CR$19,((CS$18-CR$19+1)*$B$2*$BZ$21),IF(CS$18&gt;=CR$19,$BZ$21*$B$2))),0)</f>
        <v>0</v>
      </c>
      <c r="CT98" s="294" t="b">
        <f>IF('Hoja De Calculo'!CU$13&gt;='Hoja De Calculo'!CT$13,IF(CT$18=100,($BZ$21*CT$18*$B$2)-SUM($I98:CS98),IF(CT$18&gt;CS$19,((CT$18-CS$19+1)*$B$2*$BZ$21),IF(CT$18&gt;=CS$19,$BZ$21*$B$2))),0)</f>
        <v>0</v>
      </c>
      <c r="CU98" s="294" t="b">
        <f>IF('Hoja De Calculo'!CV$13&gt;='Hoja De Calculo'!CU$13,IF(CU$18=100,($BZ$21*CU$18*$B$2)-SUM($I98:CT98),IF(CU$18&gt;CT$19,((CU$18-CT$19+1)*$B$2*$BZ$21),IF(CU$18&gt;=CT$19,$BZ$21*$B$2))),0)</f>
        <v>0</v>
      </c>
      <c r="CV98" s="294" t="b">
        <f>IF('Hoja De Calculo'!CW$13&gt;='Hoja De Calculo'!CV$13,IF(CV$18=100,($BZ$21*CV$18*$B$2)-SUM($I98:CU98),IF(CV$18&gt;CU$19,((CV$18-CU$19+1)*$B$2*$BZ$21),IF(CV$18&gt;=CU$19,$BZ$21*$B$2))),0)</f>
        <v>0</v>
      </c>
      <c r="CW98" s="294" t="b">
        <f>IF('Hoja De Calculo'!CX$13&gt;='Hoja De Calculo'!CW$13,IF(CW$18=100,($BZ$21*CW$18*$B$2)-SUM($I98:CV98),IF(CW$18&gt;CV$19,((CW$18-CV$19+1)*$B$2*$BZ$21),IF(CW$18&gt;=CV$19,$BZ$21*$B$2))),0)</f>
        <v>0</v>
      </c>
    </row>
    <row r="99" spans="1:101" x14ac:dyDescent="0.3">
      <c r="A99" t="s">
        <v>236</v>
      </c>
      <c r="B99" s="259"/>
      <c r="C99" s="259"/>
      <c r="D99" s="259"/>
      <c r="E99" s="259"/>
      <c r="F99" s="259"/>
      <c r="G99" s="259"/>
      <c r="H99" s="259"/>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259"/>
      <c r="BG99" s="259"/>
      <c r="BH99" s="259"/>
      <c r="BI99" s="259"/>
      <c r="BJ99" s="259"/>
      <c r="BK99" s="259"/>
      <c r="BL99" s="259"/>
      <c r="BM99" s="259"/>
      <c r="BN99" s="259"/>
      <c r="BO99" s="259"/>
      <c r="BP99" s="259"/>
      <c r="BQ99" s="259"/>
      <c r="BR99" s="259"/>
      <c r="BS99" s="259"/>
      <c r="BT99" s="259"/>
      <c r="BU99" s="259"/>
      <c r="BV99" s="259"/>
      <c r="BW99" s="259"/>
      <c r="BX99" s="259"/>
      <c r="BY99" s="259"/>
      <c r="BZ99" s="259"/>
      <c r="CA99" s="281">
        <f>(CA$21*$B$2*(CA$19+(IF(CA$19=100,0,1))))</f>
        <v>0</v>
      </c>
      <c r="CB99" s="294" t="b">
        <f>IF('Hoja De Calculo'!CC$13&gt;='Hoja De Calculo'!CB$13,IF(CB$18=100,($CA$21*CB$18*$B$2)-SUM($I99:CA99),IF(CB$18&gt;CA$19,((CB$18-CA$19+1)*$B$2*$CA$21),IF(CB$18&gt;=CA$19,$CA$21*$B$2))),0)</f>
        <v>0</v>
      </c>
      <c r="CC99" s="294" t="b">
        <f>IF('Hoja De Calculo'!CD$13&gt;='Hoja De Calculo'!CC$13,IF(CC$18=100,($CA$21*CC$18*$B$2)-SUM($I99:CB99),IF(CC$18&gt;CB$19,((CC$18-CB$19+1)*$B$2*$CA$21),IF(CC$18&gt;=CB$19,$CA$21*$B$2))),0)</f>
        <v>0</v>
      </c>
      <c r="CD99" s="294" t="b">
        <f>IF('Hoja De Calculo'!CE$13&gt;='Hoja De Calculo'!CD$13,IF(CD$18=100,($CA$21*CD$18*$B$2)-SUM($I99:CC99),IF(CD$18&gt;CC$19,((CD$18-CC$19+1)*$B$2*$CA$21),IF(CD$18&gt;=CC$19,$CA$21*$B$2))),0)</f>
        <v>0</v>
      </c>
      <c r="CE99" s="294" t="b">
        <f>IF('Hoja De Calculo'!CF$13&gt;='Hoja De Calculo'!CE$13,IF(CE$18=100,($CA$21*CE$18*$B$2)-SUM($I99:CD99),IF(CE$18&gt;CD$19,((CE$18-CD$19+1)*$B$2*$CA$21),IF(CE$18&gt;=CD$19,$CA$21*$B$2))),0)</f>
        <v>0</v>
      </c>
      <c r="CF99" s="294" t="b">
        <f>IF('Hoja De Calculo'!CG$13&gt;='Hoja De Calculo'!CF$13,IF(CF$18=100,($CA$21*CF$18*$B$2)-SUM($I99:CE99),IF(CF$18&gt;CE$19,((CF$18-CE$19+1)*$B$2*$CA$21),IF(CF$18&gt;=CE$19,$CA$21*$B$2))),0)</f>
        <v>0</v>
      </c>
      <c r="CG99" s="294" t="b">
        <f>IF('Hoja De Calculo'!CH$13&gt;='Hoja De Calculo'!CG$13,IF(CG$18=100,($CA$21*CG$18*$B$2)-SUM($I99:CF99),IF(CG$18&gt;CF$19,((CG$18-CF$19+1)*$B$2*$CA$21),IF(CG$18&gt;=CF$19,$CA$21*$B$2))),0)</f>
        <v>0</v>
      </c>
      <c r="CH99" s="294" t="b">
        <f>IF('Hoja De Calculo'!CI$13&gt;='Hoja De Calculo'!CH$13,IF(CH$18=100,($CA$21*CH$18*$B$2)-SUM($I99:CG99),IF(CH$18&gt;CG$19,((CH$18-CG$19+1)*$B$2*$CA$21),IF(CH$18&gt;=CG$19,$CA$21*$B$2))),0)</f>
        <v>0</v>
      </c>
      <c r="CI99" s="294" t="b">
        <f>IF('Hoja De Calculo'!CJ$13&gt;='Hoja De Calculo'!CI$13,IF(CI$18=100,($CA$21*CI$18*$B$2)-SUM($I99:CH99),IF(CI$18&gt;CH$19,((CI$18-CH$19+1)*$B$2*$CA$21),IF(CI$18&gt;=CH$19,$CA$21*$B$2))),0)</f>
        <v>0</v>
      </c>
      <c r="CJ99" s="294" t="b">
        <f>IF('Hoja De Calculo'!CK$13&gt;='Hoja De Calculo'!CJ$13,IF(CJ$18=100,($CA$21*CJ$18*$B$2)-SUM($I99:CI99),IF(CJ$18&gt;CI$19,((CJ$18-CI$19+1)*$B$2*$CA$21),IF(CJ$18&gt;=CI$19,$CA$21*$B$2))),0)</f>
        <v>0</v>
      </c>
      <c r="CK99" s="294" t="b">
        <f>IF('Hoja De Calculo'!CL$13&gt;='Hoja De Calculo'!CK$13,IF(CK$18=100,($CA$21*CK$18*$B$2)-SUM($I99:CJ99),IF(CK$18&gt;CJ$19,((CK$18-CJ$19+1)*$B$2*$CA$21),IF(CK$18&gt;=CJ$19,$CA$21*$B$2))),0)</f>
        <v>0</v>
      </c>
      <c r="CL99" s="294" t="b">
        <f>IF('Hoja De Calculo'!CM$13&gt;='Hoja De Calculo'!CL$13,IF(CL$18=100,($CA$21*CL$18*$B$2)-SUM($I99:CK99),IF(CL$18&gt;CK$19,((CL$18-CK$19+1)*$B$2*$CA$21),IF(CL$18&gt;=CK$19,$CA$21*$B$2))),0)</f>
        <v>0</v>
      </c>
      <c r="CM99" s="294" t="b">
        <f>IF('Hoja De Calculo'!CN$13&gt;='Hoja De Calculo'!CM$13,IF(CM$18=100,($CA$21*CM$18*$B$2)-SUM($I99:CL99),IF(CM$18&gt;CL$19,((CM$18-CL$19+1)*$B$2*$CA$21),IF(CM$18&gt;=CL$19,$CA$21*$B$2))),0)</f>
        <v>0</v>
      </c>
      <c r="CN99" s="294" t="b">
        <f>IF('Hoja De Calculo'!CO$13&gt;='Hoja De Calculo'!CN$13,IF(CN$18=100,($CA$21*CN$18*$B$2)-SUM($I99:CM99),IF(CN$18&gt;CM$19,((CN$18-CM$19+1)*$B$2*$CA$21),IF(CN$18&gt;=CM$19,$CA$21*$B$2))),0)</f>
        <v>0</v>
      </c>
      <c r="CO99" s="294" t="b">
        <f>IF('Hoja De Calculo'!CP$13&gt;='Hoja De Calculo'!CO$13,IF(CO$18=100,($CA$21*CO$18*$B$2)-SUM($I99:CN99),IF(CO$18&gt;CN$19,((CO$18-CN$19+1)*$B$2*$CA$21),IF(CO$18&gt;=CN$19,$CA$21*$B$2))),0)</f>
        <v>0</v>
      </c>
      <c r="CP99" s="294" t="b">
        <f>IF('Hoja De Calculo'!CQ$13&gt;='Hoja De Calculo'!CP$13,IF(CP$18=100,($CA$21*CP$18*$B$2)-SUM($I99:CO99),IF(CP$18&gt;CO$19,((CP$18-CO$19+1)*$B$2*$CA$21),IF(CP$18&gt;=CO$19,$CA$21*$B$2))),0)</f>
        <v>0</v>
      </c>
      <c r="CQ99" s="294" t="b">
        <f>IF('Hoja De Calculo'!CR$13&gt;='Hoja De Calculo'!CQ$13,IF(CQ$18=100,($CA$21*CQ$18*$B$2)-SUM($I99:CP99),IF(CQ$18&gt;CP$19,((CQ$18-CP$19+1)*$B$2*$CA$21),IF(CQ$18&gt;=CP$19,$CA$21*$B$2))),0)</f>
        <v>0</v>
      </c>
      <c r="CR99" s="294" t="b">
        <f>IF('Hoja De Calculo'!CS$13&gt;='Hoja De Calculo'!CR$13,IF(CR$18=100,($CA$21*CR$18*$B$2)-SUM($I99:CQ99),IF(CR$18&gt;CQ$19,((CR$18-CQ$19+1)*$B$2*$CA$21),IF(CR$18&gt;=CQ$19,$CA$21*$B$2))),0)</f>
        <v>0</v>
      </c>
      <c r="CS99" s="294" t="b">
        <f>IF('Hoja De Calculo'!CT$13&gt;='Hoja De Calculo'!CS$13,IF(CS$18=100,($CA$21*CS$18*$B$2)-SUM($I99:CR99),IF(CS$18&gt;CR$19,((CS$18-CR$19+1)*$B$2*$CA$21),IF(CS$18&gt;=CR$19,$CA$21*$B$2))),0)</f>
        <v>0</v>
      </c>
      <c r="CT99" s="294" t="b">
        <f>IF('Hoja De Calculo'!CU$13&gt;='Hoja De Calculo'!CT$13,IF(CT$18=100,($CA$21*CT$18*$B$2)-SUM($I99:CS99),IF(CT$18&gt;CS$19,((CT$18-CS$19+1)*$B$2*$CA$21),IF(CT$18&gt;=CS$19,$CA$21*$B$2))),0)</f>
        <v>0</v>
      </c>
      <c r="CU99" s="294" t="b">
        <f>IF('Hoja De Calculo'!CV$13&gt;='Hoja De Calculo'!CU$13,IF(CU$18=100,($CA$21*CU$18*$B$2)-SUM($I99:CT99),IF(CU$18&gt;CT$19,((CU$18-CT$19+1)*$B$2*$CA$21),IF(CU$18&gt;=CT$19,$CA$21*$B$2))),0)</f>
        <v>0</v>
      </c>
      <c r="CV99" s="294" t="b">
        <f>IF('Hoja De Calculo'!CW$13&gt;='Hoja De Calculo'!CV$13,IF(CV$18=100,($CA$21*CV$18*$B$2)-SUM($I99:CU99),IF(CV$18&gt;CU$19,((CV$18-CU$19+1)*$B$2*$CA$21),IF(CV$18&gt;=CU$19,$CA$21*$B$2))),0)</f>
        <v>0</v>
      </c>
      <c r="CW99" s="294" t="b">
        <f>IF('Hoja De Calculo'!CX$13&gt;='Hoja De Calculo'!CW$13,IF(CW$18=100,($CA$21*CW$18*$B$2)-SUM($I99:CV99),IF(CW$18&gt;CV$19,((CW$18-CV$19+1)*$B$2*$CA$21),IF(CW$18&gt;=CV$19,$CA$21*$B$2))),0)</f>
        <v>0</v>
      </c>
    </row>
    <row r="100" spans="1:101" x14ac:dyDescent="0.3">
      <c r="A100" t="s">
        <v>237</v>
      </c>
      <c r="B100" s="259"/>
      <c r="C100" s="259"/>
      <c r="D100" s="259"/>
      <c r="E100" s="259"/>
      <c r="F100" s="259"/>
      <c r="G100" s="259"/>
      <c r="H100" s="259"/>
      <c r="I100" s="259"/>
      <c r="J100" s="259"/>
      <c r="K100" s="259"/>
      <c r="L100" s="259"/>
      <c r="M100" s="259"/>
      <c r="N100" s="259"/>
      <c r="O100" s="259"/>
      <c r="P100" s="259"/>
      <c r="Q100" s="259"/>
      <c r="R100" s="259"/>
      <c r="S100" s="259"/>
      <c r="T100" s="259"/>
      <c r="U100" s="259"/>
      <c r="V100" s="259"/>
      <c r="W100" s="259"/>
      <c r="X100" s="259"/>
      <c r="Y100" s="259"/>
      <c r="Z100" s="259"/>
      <c r="AA100" s="259"/>
      <c r="AB100" s="259"/>
      <c r="AC100" s="259"/>
      <c r="AD100" s="259"/>
      <c r="AE100" s="259"/>
      <c r="AF100" s="259"/>
      <c r="AG100" s="259"/>
      <c r="AH100" s="259"/>
      <c r="AI100" s="259"/>
      <c r="AJ100" s="259"/>
      <c r="AK100" s="259"/>
      <c r="AL100" s="259"/>
      <c r="AM100" s="259"/>
      <c r="AN100" s="259"/>
      <c r="AO100" s="259"/>
      <c r="AP100" s="259"/>
      <c r="AQ100" s="259"/>
      <c r="AR100" s="259"/>
      <c r="AS100" s="259"/>
      <c r="AT100" s="259"/>
      <c r="AU100" s="259"/>
      <c r="AV100" s="259"/>
      <c r="AW100" s="259"/>
      <c r="AX100" s="259"/>
      <c r="AY100" s="259"/>
      <c r="AZ100" s="259"/>
      <c r="BA100" s="259"/>
      <c r="BB100" s="259"/>
      <c r="BC100" s="259"/>
      <c r="BD100" s="259"/>
      <c r="BE100" s="259"/>
      <c r="BF100" s="259"/>
      <c r="BG100" s="259"/>
      <c r="BH100" s="259"/>
      <c r="BI100" s="259"/>
      <c r="BJ100" s="259"/>
      <c r="BK100" s="259"/>
      <c r="BL100" s="259"/>
      <c r="BM100" s="259"/>
      <c r="BN100" s="259"/>
      <c r="BO100" s="259"/>
      <c r="BP100" s="259"/>
      <c r="BQ100" s="259"/>
      <c r="BR100" s="259"/>
      <c r="BS100" s="259"/>
      <c r="BT100" s="259"/>
      <c r="BU100" s="259"/>
      <c r="BV100" s="259"/>
      <c r="BW100" s="259"/>
      <c r="BX100" s="259"/>
      <c r="BY100" s="259"/>
      <c r="BZ100" s="259"/>
      <c r="CA100" s="259"/>
      <c r="CB100" s="281">
        <f>(CB$21*$B$2*(CB$19+(IF(CB$19=100,0,1))))</f>
        <v>0</v>
      </c>
      <c r="CC100" s="294" t="b">
        <f>IF('Hoja De Calculo'!CD$13&gt;='Hoja De Calculo'!CC$13,IF(CC$18=100,($CB$21*CC$18*$B$2)-SUM($I100:CB100),IF(CC$18&gt;CB$19,((CC$18-CB$19+1)*$B$2*$CB$21),IF(CC$18&gt;=CB$19,$CB$21*$B$2))),0)</f>
        <v>0</v>
      </c>
      <c r="CD100" s="294" t="b">
        <f>IF('Hoja De Calculo'!CE$13&gt;='Hoja De Calculo'!CD$13,IF(CD$18=100,($CB$21*CD$18*$B$2)-SUM($I100:CC100),IF(CD$18&gt;CC$19,((CD$18-CC$19+1)*$B$2*$CB$21),IF(CD$18&gt;=CC$19,$CB$21*$B$2))),0)</f>
        <v>0</v>
      </c>
      <c r="CE100" s="294" t="b">
        <f>IF('Hoja De Calculo'!CF$13&gt;='Hoja De Calculo'!CE$13,IF(CE$18=100,($CB$21*CE$18*$B$2)-SUM($I100:CD100),IF(CE$18&gt;CD$19,((CE$18-CD$19+1)*$B$2*$CB$21),IF(CE$18&gt;=CD$19,$CB$21*$B$2))),0)</f>
        <v>0</v>
      </c>
      <c r="CF100" s="294" t="b">
        <f>IF('Hoja De Calculo'!CG$13&gt;='Hoja De Calculo'!CF$13,IF(CF$18=100,($CB$21*CF$18*$B$2)-SUM($I100:CE100),IF(CF$18&gt;CE$19,((CF$18-CE$19+1)*$B$2*$CB$21),IF(CF$18&gt;=CE$19,$CB$21*$B$2))),0)</f>
        <v>0</v>
      </c>
      <c r="CG100" s="294" t="b">
        <f>IF('Hoja De Calculo'!CH$13&gt;='Hoja De Calculo'!CG$13,IF(CG$18=100,($CB$21*CG$18*$B$2)-SUM($I100:CF100),IF(CG$18&gt;CF$19,((CG$18-CF$19+1)*$B$2*$CB$21),IF(CG$18&gt;=CF$19,$CB$21*$B$2))),0)</f>
        <v>0</v>
      </c>
      <c r="CH100" s="294" t="b">
        <f>IF('Hoja De Calculo'!CI$13&gt;='Hoja De Calculo'!CH$13,IF(CH$18=100,($CB$21*CH$18*$B$2)-SUM($I100:CG100),IF(CH$18&gt;CG$19,((CH$18-CG$19+1)*$B$2*$CB$21),IF(CH$18&gt;=CG$19,$CB$21*$B$2))),0)</f>
        <v>0</v>
      </c>
      <c r="CI100" s="294" t="b">
        <f>IF('Hoja De Calculo'!CJ$13&gt;='Hoja De Calculo'!CI$13,IF(CI$18=100,($CB$21*CI$18*$B$2)-SUM($I100:CH100),IF(CI$18&gt;CH$19,((CI$18-CH$19+1)*$B$2*$CB$21),IF(CI$18&gt;=CH$19,$CB$21*$B$2))),0)</f>
        <v>0</v>
      </c>
      <c r="CJ100" s="294" t="b">
        <f>IF('Hoja De Calculo'!CK$13&gt;='Hoja De Calculo'!CJ$13,IF(CJ$18=100,($CB$21*CJ$18*$B$2)-SUM($I100:CI100),IF(CJ$18&gt;CI$19,((CJ$18-CI$19+1)*$B$2*$CB$21),IF(CJ$18&gt;=CI$19,$CB$21*$B$2))),0)</f>
        <v>0</v>
      </c>
      <c r="CK100" s="294" t="b">
        <f>IF('Hoja De Calculo'!CL$13&gt;='Hoja De Calculo'!CK$13,IF(CK$18=100,($CB$21*CK$18*$B$2)-SUM($I100:CJ100),IF(CK$18&gt;CJ$19,((CK$18-CJ$19+1)*$B$2*$CB$21),IF(CK$18&gt;=CJ$19,$CB$21*$B$2))),0)</f>
        <v>0</v>
      </c>
      <c r="CL100" s="294" t="b">
        <f>IF('Hoja De Calculo'!CM$13&gt;='Hoja De Calculo'!CL$13,IF(CL$18=100,($CB$21*CL$18*$B$2)-SUM($I100:CK100),IF(CL$18&gt;CK$19,((CL$18-CK$19+1)*$B$2*$CB$21),IF(CL$18&gt;=CK$19,$CB$21*$B$2))),0)</f>
        <v>0</v>
      </c>
      <c r="CM100" s="294" t="b">
        <f>IF('Hoja De Calculo'!CN$13&gt;='Hoja De Calculo'!CM$13,IF(CM$18=100,($CB$21*CM$18*$B$2)-SUM($I100:CL100),IF(CM$18&gt;CL$19,((CM$18-CL$19+1)*$B$2*$CB$21),IF(CM$18&gt;=CL$19,$CB$21*$B$2))),0)</f>
        <v>0</v>
      </c>
      <c r="CN100" s="294" t="b">
        <f>IF('Hoja De Calculo'!CO$13&gt;='Hoja De Calculo'!CN$13,IF(CN$18=100,($CB$21*CN$18*$B$2)-SUM($I100:CM100),IF(CN$18&gt;CM$19,((CN$18-CM$19+1)*$B$2*$CB$21),IF(CN$18&gt;=CM$19,$CB$21*$B$2))),0)</f>
        <v>0</v>
      </c>
      <c r="CO100" s="294" t="b">
        <f>IF('Hoja De Calculo'!CP$13&gt;='Hoja De Calculo'!CO$13,IF(CO$18=100,($CB$21*CO$18*$B$2)-SUM($I100:CN100),IF(CO$18&gt;CN$19,((CO$18-CN$19+1)*$B$2*$CB$21),IF(CO$18&gt;=CN$19,$CB$21*$B$2))),0)</f>
        <v>0</v>
      </c>
      <c r="CP100" s="294" t="b">
        <f>IF('Hoja De Calculo'!CQ$13&gt;='Hoja De Calculo'!CP$13,IF(CP$18=100,($CB$21*CP$18*$B$2)-SUM($I100:CO100),IF(CP$18&gt;CO$19,((CP$18-CO$19+1)*$B$2*$CB$21),IF(CP$18&gt;=CO$19,$CB$21*$B$2))),0)</f>
        <v>0</v>
      </c>
      <c r="CQ100" s="294" t="b">
        <f>IF('Hoja De Calculo'!CR$13&gt;='Hoja De Calculo'!CQ$13,IF(CQ$18=100,($CB$21*CQ$18*$B$2)-SUM($I100:CP100),IF(CQ$18&gt;CP$19,((CQ$18-CP$19+1)*$B$2*$CB$21),IF(CQ$18&gt;=CP$19,$CB$21*$B$2))),0)</f>
        <v>0</v>
      </c>
      <c r="CR100" s="294" t="b">
        <f>IF('Hoja De Calculo'!CS$13&gt;='Hoja De Calculo'!CR$13,IF(CR$18=100,($CB$21*CR$18*$B$2)-SUM($I100:CQ100),IF(CR$18&gt;CQ$19,((CR$18-CQ$19+1)*$B$2*$CB$21),IF(CR$18&gt;=CQ$19,$CB$21*$B$2))),0)</f>
        <v>0</v>
      </c>
      <c r="CS100" s="294" t="b">
        <f>IF('Hoja De Calculo'!CT$13&gt;='Hoja De Calculo'!CS$13,IF(CS$18=100,($CB$21*CS$18*$B$2)-SUM($I100:CR100),IF(CS$18&gt;CR$19,((CS$18-CR$19+1)*$B$2*$CB$21),IF(CS$18&gt;=CR$19,$CB$21*$B$2))),0)</f>
        <v>0</v>
      </c>
      <c r="CT100" s="294" t="b">
        <f>IF('Hoja De Calculo'!CU$13&gt;='Hoja De Calculo'!CT$13,IF(CT$18=100,($CB$21*CT$18*$B$2)-SUM($I100:CS100),IF(CT$18&gt;CS$19,((CT$18-CS$19+1)*$B$2*$CB$21),IF(CT$18&gt;=CS$19,$CB$21*$B$2))),0)</f>
        <v>0</v>
      </c>
      <c r="CU100" s="294" t="b">
        <f>IF('Hoja De Calculo'!CV$13&gt;='Hoja De Calculo'!CU$13,IF(CU$18=100,($CB$21*CU$18*$B$2)-SUM($I100:CT100),IF(CU$18&gt;CT$19,((CU$18-CT$19+1)*$B$2*$CB$21),IF(CU$18&gt;=CT$19,$CB$21*$B$2))),0)</f>
        <v>0</v>
      </c>
      <c r="CV100" s="294" t="b">
        <f>IF('Hoja De Calculo'!CW$13&gt;='Hoja De Calculo'!CV$13,IF(CV$18=100,($CB$21*CV$18*$B$2)-SUM($I100:CU100),IF(CV$18&gt;CU$19,((CV$18-CU$19+1)*$B$2*$CB$21),IF(CV$18&gt;=CU$19,$CB$21*$B$2))),0)</f>
        <v>0</v>
      </c>
      <c r="CW100" s="294" t="b">
        <f>IF('Hoja De Calculo'!CX$13&gt;='Hoja De Calculo'!CW$13,IF(CW$18=100,($CB$21*CW$18*$B$2)-SUM($I100:CV100),IF(CW$18&gt;CV$19,((CW$18-CV$19+1)*$B$2*$CB$21),IF(CW$18&gt;=CV$19,$CB$21*$B$2))),0)</f>
        <v>0</v>
      </c>
    </row>
    <row r="101" spans="1:101" x14ac:dyDescent="0.3">
      <c r="A101" t="s">
        <v>238</v>
      </c>
      <c r="B101" s="259"/>
      <c r="C101" s="259"/>
      <c r="D101" s="259"/>
      <c r="E101" s="259"/>
      <c r="F101" s="259"/>
      <c r="G101" s="259"/>
      <c r="H101" s="259"/>
      <c r="I101" s="259"/>
      <c r="J101" s="259"/>
      <c r="K101" s="259"/>
      <c r="L101" s="259"/>
      <c r="M101" s="259"/>
      <c r="N101" s="259"/>
      <c r="O101" s="259"/>
      <c r="P101" s="259"/>
      <c r="Q101" s="259"/>
      <c r="R101" s="259"/>
      <c r="S101" s="259"/>
      <c r="T101" s="259"/>
      <c r="U101" s="259"/>
      <c r="V101" s="259"/>
      <c r="W101" s="259"/>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81">
        <f>(CC$21*$B$2*(CC$19+(IF(CC$19=100,0,1))))</f>
        <v>0</v>
      </c>
      <c r="CD101" s="294" t="b">
        <f>IF('Hoja De Calculo'!CE$13&gt;='Hoja De Calculo'!CD$13,IF(CD$18=100,($CC$21*CD$18*$B$2)-SUM($I101:CC101),IF(CD$18&gt;CC$19,((CD$18-CC$19+1)*$B$2*$CC$21),IF(CD$18&gt;=CC$19,$CC$21*$B$2))),0)</f>
        <v>0</v>
      </c>
      <c r="CE101" s="294" t="b">
        <f>IF('Hoja De Calculo'!CF$13&gt;='Hoja De Calculo'!CE$13,IF(CE$18=100,($CC$21*CE$18*$B$2)-SUM($I101:CD101),IF(CE$18&gt;CD$19,((CE$18-CD$19+1)*$B$2*$CC$21),IF(CE$18&gt;=CD$19,$CC$21*$B$2))),0)</f>
        <v>0</v>
      </c>
      <c r="CF101" s="294" t="b">
        <f>IF('Hoja De Calculo'!CG$13&gt;='Hoja De Calculo'!CF$13,IF(CF$18=100,($CC$21*CF$18*$B$2)-SUM($I101:CE101),IF(CF$18&gt;CE$19,((CF$18-CE$19+1)*$B$2*$CC$21),IF(CF$18&gt;=CE$19,$CC$21*$B$2))),0)</f>
        <v>0</v>
      </c>
      <c r="CG101" s="294" t="b">
        <f>IF('Hoja De Calculo'!CH$13&gt;='Hoja De Calculo'!CG$13,IF(CG$18=100,($CC$21*CG$18*$B$2)-SUM($I101:CF101),IF(CG$18&gt;CF$19,((CG$18-CF$19+1)*$B$2*$CC$21),IF(CG$18&gt;=CF$19,$CC$21*$B$2))),0)</f>
        <v>0</v>
      </c>
      <c r="CH101" s="294" t="b">
        <f>IF('Hoja De Calculo'!CI$13&gt;='Hoja De Calculo'!CH$13,IF(CH$18=100,($CC$21*CH$18*$B$2)-SUM($I101:CG101),IF(CH$18&gt;CG$19,((CH$18-CG$19+1)*$B$2*$CC$21),IF(CH$18&gt;=CG$19,$CC$21*$B$2))),0)</f>
        <v>0</v>
      </c>
      <c r="CI101" s="294" t="b">
        <f>IF('Hoja De Calculo'!CJ$13&gt;='Hoja De Calculo'!CI$13,IF(CI$18=100,($CC$21*CI$18*$B$2)-SUM($I101:CH101),IF(CI$18&gt;CH$19,((CI$18-CH$19+1)*$B$2*$CC$21),IF(CI$18&gt;=CH$19,$CC$21*$B$2))),0)</f>
        <v>0</v>
      </c>
      <c r="CJ101" s="294" t="b">
        <f>IF('Hoja De Calculo'!CK$13&gt;='Hoja De Calculo'!CJ$13,IF(CJ$18=100,($CC$21*CJ$18*$B$2)-SUM($I101:CI101),IF(CJ$18&gt;CI$19,((CJ$18-CI$19+1)*$B$2*$CC$21),IF(CJ$18&gt;=CI$19,$CC$21*$B$2))),0)</f>
        <v>0</v>
      </c>
      <c r="CK101" s="294" t="b">
        <f>IF('Hoja De Calculo'!CL$13&gt;='Hoja De Calculo'!CK$13,IF(CK$18=100,($CC$21*CK$18*$B$2)-SUM($I101:CJ101),IF(CK$18&gt;CJ$19,((CK$18-CJ$19+1)*$B$2*$CC$21),IF(CK$18&gt;=CJ$19,$CC$21*$B$2))),0)</f>
        <v>0</v>
      </c>
      <c r="CL101" s="294" t="b">
        <f>IF('Hoja De Calculo'!CM$13&gt;='Hoja De Calculo'!CL$13,IF(CL$18=100,($CC$21*CL$18*$B$2)-SUM($I101:CK101),IF(CL$18&gt;CK$19,((CL$18-CK$19+1)*$B$2*$CC$21),IF(CL$18&gt;=CK$19,$CC$21*$B$2))),0)</f>
        <v>0</v>
      </c>
      <c r="CM101" s="294" t="b">
        <f>IF('Hoja De Calculo'!CN$13&gt;='Hoja De Calculo'!CM$13,IF(CM$18=100,($CC$21*CM$18*$B$2)-SUM($I101:CL101),IF(CM$18&gt;CL$19,((CM$18-CL$19+1)*$B$2*$CC$21),IF(CM$18&gt;=CL$19,$CC$21*$B$2))),0)</f>
        <v>0</v>
      </c>
      <c r="CN101" s="294" t="b">
        <f>IF('Hoja De Calculo'!CO$13&gt;='Hoja De Calculo'!CN$13,IF(CN$18=100,($CC$21*CN$18*$B$2)-SUM($I101:CM101),IF(CN$18&gt;CM$19,((CN$18-CM$19+1)*$B$2*$CC$21),IF(CN$18&gt;=CM$19,$CC$21*$B$2))),0)</f>
        <v>0</v>
      </c>
      <c r="CO101" s="294" t="b">
        <f>IF('Hoja De Calculo'!CP$13&gt;='Hoja De Calculo'!CO$13,IF(CO$18=100,($CC$21*CO$18*$B$2)-SUM($I101:CN101),IF(CO$18&gt;CN$19,((CO$18-CN$19+1)*$B$2*$CC$21),IF(CO$18&gt;=CN$19,$CC$21*$B$2))),0)</f>
        <v>0</v>
      </c>
      <c r="CP101" s="294" t="b">
        <f>IF('Hoja De Calculo'!CQ$13&gt;='Hoja De Calculo'!CP$13,IF(CP$18=100,($CC$21*CP$18*$B$2)-SUM($I101:CO101),IF(CP$18&gt;CO$19,((CP$18-CO$19+1)*$B$2*$CC$21),IF(CP$18&gt;=CO$19,$CC$21*$B$2))),0)</f>
        <v>0</v>
      </c>
      <c r="CQ101" s="294" t="b">
        <f>IF('Hoja De Calculo'!CR$13&gt;='Hoja De Calculo'!CQ$13,IF(CQ$18=100,($CC$21*CQ$18*$B$2)-SUM($I101:CP101),IF(CQ$18&gt;CP$19,((CQ$18-CP$19+1)*$B$2*$CC$21),IF(CQ$18&gt;=CP$19,$CC$21*$B$2))),0)</f>
        <v>0</v>
      </c>
      <c r="CR101" s="294" t="b">
        <f>IF('Hoja De Calculo'!CS$13&gt;='Hoja De Calculo'!CR$13,IF(CR$18=100,($CC$21*CR$18*$B$2)-SUM($I101:CQ101),IF(CR$18&gt;CQ$19,((CR$18-CQ$19+1)*$B$2*$CC$21),IF(CR$18&gt;=CQ$19,$CC$21*$B$2))),0)</f>
        <v>0</v>
      </c>
      <c r="CS101" s="294" t="b">
        <f>IF('Hoja De Calculo'!CT$13&gt;='Hoja De Calculo'!CS$13,IF(CS$18=100,($CC$21*CS$18*$B$2)-SUM($I101:CR101),IF(CS$18&gt;CR$19,((CS$18-CR$19+1)*$B$2*$CC$21),IF(CS$18&gt;=CR$19,$CC$21*$B$2))),0)</f>
        <v>0</v>
      </c>
      <c r="CT101" s="294" t="b">
        <f>IF('Hoja De Calculo'!CU$13&gt;='Hoja De Calculo'!CT$13,IF(CT$18=100,($CC$21*CT$18*$B$2)-SUM($I101:CS101),IF(CT$18&gt;CS$19,((CT$18-CS$19+1)*$B$2*$CC$21),IF(CT$18&gt;=CS$19,$CC$21*$B$2))),0)</f>
        <v>0</v>
      </c>
      <c r="CU101" s="294" t="b">
        <f>IF('Hoja De Calculo'!CV$13&gt;='Hoja De Calculo'!CU$13,IF(CU$18=100,($CC$21*CU$18*$B$2)-SUM($I101:CT101),IF(CU$18&gt;CT$19,((CU$18-CT$19+1)*$B$2*$CC$21),IF(CU$18&gt;=CT$19,$CC$21*$B$2))),0)</f>
        <v>0</v>
      </c>
      <c r="CV101" s="294" t="b">
        <f>IF('Hoja De Calculo'!CW$13&gt;='Hoja De Calculo'!CV$13,IF(CV$18=100,($CC$21*CV$18*$B$2)-SUM($I101:CU101),IF(CV$18&gt;CU$19,((CV$18-CU$19+1)*$B$2*$CC$21),IF(CV$18&gt;=CU$19,$CC$21*$B$2))),0)</f>
        <v>0</v>
      </c>
      <c r="CW101" s="294" t="b">
        <f>IF('Hoja De Calculo'!CX$13&gt;='Hoja De Calculo'!CW$13,IF(CW$18=100,($CC$21*CW$18*$B$2)-SUM($I101:CV101),IF(CW$18&gt;CV$19,((CW$18-CV$19+1)*$B$2*$CC$21),IF(CW$18&gt;=CV$19,$CC$21*$B$2))),0)</f>
        <v>0</v>
      </c>
    </row>
    <row r="102" spans="1:101" x14ac:dyDescent="0.3">
      <c r="A102" t="s">
        <v>239</v>
      </c>
      <c r="B102" s="259"/>
      <c r="C102" s="259"/>
      <c r="D102" s="259"/>
      <c r="E102" s="259"/>
      <c r="F102" s="259"/>
      <c r="G102" s="259"/>
      <c r="H102" s="259"/>
      <c r="I102" s="259"/>
      <c r="J102" s="259"/>
      <c r="K102" s="259"/>
      <c r="L102" s="259"/>
      <c r="M102" s="259"/>
      <c r="N102" s="259"/>
      <c r="O102" s="259"/>
      <c r="P102" s="259"/>
      <c r="Q102" s="259"/>
      <c r="R102" s="259"/>
      <c r="S102" s="259"/>
      <c r="T102" s="259"/>
      <c r="U102" s="259"/>
      <c r="V102" s="259"/>
      <c r="W102" s="259"/>
      <c r="X102" s="259"/>
      <c r="Y102" s="259"/>
      <c r="Z102" s="259"/>
      <c r="AA102" s="259"/>
      <c r="AB102" s="259"/>
      <c r="AC102" s="259"/>
      <c r="AD102" s="259"/>
      <c r="AE102" s="259"/>
      <c r="AF102" s="259"/>
      <c r="AG102" s="259"/>
      <c r="AH102" s="259"/>
      <c r="AI102" s="259"/>
      <c r="AJ102" s="259"/>
      <c r="AK102" s="259"/>
      <c r="AL102" s="259"/>
      <c r="AM102" s="259"/>
      <c r="AN102" s="259"/>
      <c r="AO102" s="259"/>
      <c r="AP102" s="259"/>
      <c r="AQ102" s="259"/>
      <c r="AR102" s="259"/>
      <c r="AS102" s="259"/>
      <c r="AT102" s="259"/>
      <c r="AU102" s="259"/>
      <c r="AV102" s="259"/>
      <c r="AW102" s="259"/>
      <c r="AX102" s="259"/>
      <c r="AY102" s="259"/>
      <c r="AZ102" s="259"/>
      <c r="BA102" s="259"/>
      <c r="BB102" s="259"/>
      <c r="BC102" s="259"/>
      <c r="BD102" s="259"/>
      <c r="BE102" s="259"/>
      <c r="BF102" s="259"/>
      <c r="BG102" s="259"/>
      <c r="BH102" s="259"/>
      <c r="BI102" s="259"/>
      <c r="BJ102" s="259"/>
      <c r="BK102" s="259"/>
      <c r="BL102" s="259"/>
      <c r="BM102" s="259"/>
      <c r="BN102" s="259"/>
      <c r="BO102" s="259"/>
      <c r="BP102" s="259"/>
      <c r="BQ102" s="259"/>
      <c r="BR102" s="259"/>
      <c r="BS102" s="259"/>
      <c r="BT102" s="259"/>
      <c r="BU102" s="259"/>
      <c r="BV102" s="259"/>
      <c r="BW102" s="259"/>
      <c r="BX102" s="259"/>
      <c r="BY102" s="259"/>
      <c r="BZ102" s="259"/>
      <c r="CA102" s="259"/>
      <c r="CB102" s="259"/>
      <c r="CC102" s="259"/>
      <c r="CD102" s="281">
        <f>(CD$21*$B$2*(CD$19+(IF(CD$19=100,0,1))))</f>
        <v>0</v>
      </c>
      <c r="CE102" s="294" t="b">
        <f>IF('Hoja De Calculo'!CF$13&gt;='Hoja De Calculo'!CE$13,IF(CE$18=100,($CD$21*CE$18*$B$2)-SUM($I102:CD102),IF(CE$18&gt;CD$19,((CE$18-CD$19+1)*$B$2*$CD$21),IF(CE$18&gt;=CD$19,$CD$21*$B$2))),0)</f>
        <v>0</v>
      </c>
      <c r="CF102" s="294" t="b">
        <f>IF('Hoja De Calculo'!CG$13&gt;='Hoja De Calculo'!CF$13,IF(CF$18=100,($CD$21*CF$18*$B$2)-SUM($I102:CE102),IF(CF$18&gt;CE$19,((CF$18-CE$19+1)*$B$2*$CD$21),IF(CF$18&gt;=CE$19,$CD$21*$B$2))),0)</f>
        <v>0</v>
      </c>
      <c r="CG102" s="294" t="b">
        <f>IF('Hoja De Calculo'!CH$13&gt;='Hoja De Calculo'!CG$13,IF(CG$18=100,($CD$21*CG$18*$B$2)-SUM($I102:CF102),IF(CG$18&gt;CF$19,((CG$18-CF$19+1)*$B$2*$CD$21),IF(CG$18&gt;=CF$19,$CD$21*$B$2))),0)</f>
        <v>0</v>
      </c>
      <c r="CH102" s="294" t="b">
        <f>IF('Hoja De Calculo'!CI$13&gt;='Hoja De Calculo'!CH$13,IF(CH$18=100,($CD$21*CH$18*$B$2)-SUM($I102:CG102),IF(CH$18&gt;CG$19,((CH$18-CG$19+1)*$B$2*$CD$21),IF(CH$18&gt;=CG$19,$CD$21*$B$2))),0)</f>
        <v>0</v>
      </c>
      <c r="CI102" s="294" t="b">
        <f>IF('Hoja De Calculo'!CJ$13&gt;='Hoja De Calculo'!CI$13,IF(CI$18=100,($CD$21*CI$18*$B$2)-SUM($I102:CH102),IF(CI$18&gt;CH$19,((CI$18-CH$19+1)*$B$2*$CD$21),IF(CI$18&gt;=CH$19,$CD$21*$B$2))),0)</f>
        <v>0</v>
      </c>
      <c r="CJ102" s="294" t="b">
        <f>IF('Hoja De Calculo'!CK$13&gt;='Hoja De Calculo'!CJ$13,IF(CJ$18=100,($CD$21*CJ$18*$B$2)-SUM($I102:CI102),IF(CJ$18&gt;CI$19,((CJ$18-CI$19+1)*$B$2*$CD$21),IF(CJ$18&gt;=CI$19,$CD$21*$B$2))),0)</f>
        <v>0</v>
      </c>
      <c r="CK102" s="294" t="b">
        <f>IF('Hoja De Calculo'!CL$13&gt;='Hoja De Calculo'!CK$13,IF(CK$18=100,($CD$21*CK$18*$B$2)-SUM($I102:CJ102),IF(CK$18&gt;CJ$19,((CK$18-CJ$19+1)*$B$2*$CD$21),IF(CK$18&gt;=CJ$19,$CD$21*$B$2))),0)</f>
        <v>0</v>
      </c>
      <c r="CL102" s="294" t="b">
        <f>IF('Hoja De Calculo'!CM$13&gt;='Hoja De Calculo'!CL$13,IF(CL$18=100,($CD$21*CL$18*$B$2)-SUM($I102:CK102),IF(CL$18&gt;CK$19,((CL$18-CK$19+1)*$B$2*$CD$21),IF(CL$18&gt;=CK$19,$CD$21*$B$2))),0)</f>
        <v>0</v>
      </c>
      <c r="CM102" s="294" t="b">
        <f>IF('Hoja De Calculo'!CN$13&gt;='Hoja De Calculo'!CM$13,IF(CM$18=100,($CD$21*CM$18*$B$2)-SUM($I102:CL102),IF(CM$18&gt;CL$19,((CM$18-CL$19+1)*$B$2*$CD$21),IF(CM$18&gt;=CL$19,$CD$21*$B$2))),0)</f>
        <v>0</v>
      </c>
      <c r="CN102" s="294" t="b">
        <f>IF('Hoja De Calculo'!CO$13&gt;='Hoja De Calculo'!CN$13,IF(CN$18=100,($CD$21*CN$18*$B$2)-SUM($I102:CM102),IF(CN$18&gt;CM$19,((CN$18-CM$19+1)*$B$2*$CD$21),IF(CN$18&gt;=CM$19,$CD$21*$B$2))),0)</f>
        <v>0</v>
      </c>
      <c r="CO102" s="294" t="b">
        <f>IF('Hoja De Calculo'!CP$13&gt;='Hoja De Calculo'!CO$13,IF(CO$18=100,($CD$21*CO$18*$B$2)-SUM($I102:CN102),IF(CO$18&gt;CN$19,((CO$18-CN$19+1)*$B$2*$CD$21),IF(CO$18&gt;=CN$19,$CD$21*$B$2))),0)</f>
        <v>0</v>
      </c>
      <c r="CP102" s="294" t="b">
        <f>IF('Hoja De Calculo'!CQ$13&gt;='Hoja De Calculo'!CP$13,IF(CP$18=100,($CD$21*CP$18*$B$2)-SUM($I102:CO102),IF(CP$18&gt;CO$19,((CP$18-CO$19+1)*$B$2*$CD$21),IF(CP$18&gt;=CO$19,$CD$21*$B$2))),0)</f>
        <v>0</v>
      </c>
      <c r="CQ102" s="294" t="b">
        <f>IF('Hoja De Calculo'!CR$13&gt;='Hoja De Calculo'!CQ$13,IF(CQ$18=100,($CD$21*CQ$18*$B$2)-SUM($I102:CP102),IF(CQ$18&gt;CP$19,((CQ$18-CP$19+1)*$B$2*$CD$21),IF(CQ$18&gt;=CP$19,$CD$21*$B$2))),0)</f>
        <v>0</v>
      </c>
      <c r="CR102" s="294" t="b">
        <f>IF('Hoja De Calculo'!CS$13&gt;='Hoja De Calculo'!CR$13,IF(CR$18=100,($CD$21*CR$18*$B$2)-SUM($I102:CQ102),IF(CR$18&gt;CQ$19,((CR$18-CQ$19+1)*$B$2*$CD$21),IF(CR$18&gt;=CQ$19,$CD$21*$B$2))),0)</f>
        <v>0</v>
      </c>
      <c r="CS102" s="294" t="b">
        <f>IF('Hoja De Calculo'!CT$13&gt;='Hoja De Calculo'!CS$13,IF(CS$18=100,($CD$21*CS$18*$B$2)-SUM($I102:CR102),IF(CS$18&gt;CR$19,((CS$18-CR$19+1)*$B$2*$CD$21),IF(CS$18&gt;=CR$19,$CD$21*$B$2))),0)</f>
        <v>0</v>
      </c>
      <c r="CT102" s="294" t="b">
        <f>IF('Hoja De Calculo'!CU$13&gt;='Hoja De Calculo'!CT$13,IF(CT$18=100,($CD$21*CT$18*$B$2)-SUM($I102:CS102),IF(CT$18&gt;CS$19,((CT$18-CS$19+1)*$B$2*$CD$21),IF(CT$18&gt;=CS$19,$CD$21*$B$2))),0)</f>
        <v>0</v>
      </c>
      <c r="CU102" s="294" t="b">
        <f>IF('Hoja De Calculo'!CV$13&gt;='Hoja De Calculo'!CU$13,IF(CU$18=100,($CD$21*CU$18*$B$2)-SUM($I102:CT102),IF(CU$18&gt;CT$19,((CU$18-CT$19+1)*$B$2*$CD$21),IF(CU$18&gt;=CT$19,$CD$21*$B$2))),0)</f>
        <v>0</v>
      </c>
      <c r="CV102" s="294" t="b">
        <f>IF('Hoja De Calculo'!CW$13&gt;='Hoja De Calculo'!CV$13,IF(CV$18=100,($CD$21*CV$18*$B$2)-SUM($I102:CU102),IF(CV$18&gt;CU$19,((CV$18-CU$19+1)*$B$2*$CD$21),IF(CV$18&gt;=CU$19,$CD$21*$B$2))),0)</f>
        <v>0</v>
      </c>
      <c r="CW102" s="294" t="b">
        <f>IF('Hoja De Calculo'!CX$13&gt;='Hoja De Calculo'!CW$13,IF(CW$18=100,($CD$21*CW$18*$B$2)-SUM($I102:CV102),IF(CW$18&gt;CV$19,((CW$18-CV$19+1)*$B$2*$CD$21),IF(CW$18&gt;=CV$19,$CD$21*$B$2))),0)</f>
        <v>0</v>
      </c>
    </row>
    <row r="103" spans="1:101" x14ac:dyDescent="0.3">
      <c r="A103" t="s">
        <v>240</v>
      </c>
      <c r="B103" s="259"/>
      <c r="C103" s="259"/>
      <c r="D103" s="259"/>
      <c r="E103" s="259"/>
      <c r="F103" s="259"/>
      <c r="G103" s="259"/>
      <c r="H103" s="259"/>
      <c r="I103" s="259"/>
      <c r="J103" s="259"/>
      <c r="K103" s="259"/>
      <c r="L103" s="259"/>
      <c r="M103" s="259"/>
      <c r="N103" s="259"/>
      <c r="O103" s="259"/>
      <c r="P103" s="259"/>
      <c r="Q103" s="259"/>
      <c r="R103" s="259"/>
      <c r="S103" s="259"/>
      <c r="T103" s="259"/>
      <c r="U103" s="259"/>
      <c r="V103" s="259"/>
      <c r="W103" s="259"/>
      <c r="X103" s="259"/>
      <c r="Y103" s="259"/>
      <c r="Z103" s="259"/>
      <c r="AA103" s="259"/>
      <c r="AB103" s="259"/>
      <c r="AC103" s="259"/>
      <c r="AD103" s="259"/>
      <c r="AE103" s="259"/>
      <c r="AF103" s="259"/>
      <c r="AG103" s="259"/>
      <c r="AH103" s="259"/>
      <c r="AI103" s="259"/>
      <c r="AJ103" s="259"/>
      <c r="AK103" s="259"/>
      <c r="AL103" s="259"/>
      <c r="AM103" s="259"/>
      <c r="AN103" s="259"/>
      <c r="AO103" s="259"/>
      <c r="AP103" s="259"/>
      <c r="AQ103" s="259"/>
      <c r="AR103" s="259"/>
      <c r="AS103" s="259"/>
      <c r="AT103" s="259"/>
      <c r="AU103" s="259"/>
      <c r="AV103" s="259"/>
      <c r="AW103" s="259"/>
      <c r="AX103" s="259"/>
      <c r="AY103" s="259"/>
      <c r="AZ103" s="259"/>
      <c r="BA103" s="259"/>
      <c r="BB103" s="259"/>
      <c r="BC103" s="259"/>
      <c r="BD103" s="259"/>
      <c r="BE103" s="259"/>
      <c r="BF103" s="259"/>
      <c r="BG103" s="259"/>
      <c r="BH103" s="259"/>
      <c r="BI103" s="259"/>
      <c r="BJ103" s="259"/>
      <c r="BK103" s="259"/>
      <c r="BL103" s="259"/>
      <c r="BM103" s="259"/>
      <c r="BN103" s="259"/>
      <c r="BO103" s="259"/>
      <c r="BP103" s="259"/>
      <c r="BQ103" s="259"/>
      <c r="BR103" s="259"/>
      <c r="BS103" s="259"/>
      <c r="BT103" s="259"/>
      <c r="BU103" s="259"/>
      <c r="BV103" s="259"/>
      <c r="BW103" s="259"/>
      <c r="BX103" s="259"/>
      <c r="BY103" s="259"/>
      <c r="BZ103" s="259"/>
      <c r="CA103" s="259"/>
      <c r="CB103" s="259"/>
      <c r="CC103" s="259"/>
      <c r="CD103" s="259"/>
      <c r="CE103" s="281">
        <f>(CE$21*$B$2*(CE$19+(IF(CE$19=100,0,1))))</f>
        <v>0</v>
      </c>
      <c r="CF103" s="294" t="b">
        <f>IF('Hoja De Calculo'!CG$13&gt;='Hoja De Calculo'!CF$13,IF(CF$18=100,($CE$21*CF$18*$B$2)-SUM($I103:CE103),IF(CF$18&gt;CE$19,((CF$18-CE$19+1)*$B$2*$CE$21),IF(CF$18&gt;=CE$19,$CE$21*$B$2))),0)</f>
        <v>0</v>
      </c>
      <c r="CG103" s="294" t="b">
        <f>IF('Hoja De Calculo'!CH$13&gt;='Hoja De Calculo'!CG$13,IF(CG$18=100,($CE$21*CG$18*$B$2)-SUM($I103:CF103),IF(CG$18&gt;CF$19,((CG$18-CF$19+1)*$B$2*$CE$21),IF(CG$18&gt;=CF$19,$CE$21*$B$2))),0)</f>
        <v>0</v>
      </c>
      <c r="CH103" s="294" t="b">
        <f>IF('Hoja De Calculo'!CI$13&gt;='Hoja De Calculo'!CH$13,IF(CH$18=100,($CE$21*CH$18*$B$2)-SUM($I103:CG103),IF(CH$18&gt;CG$19,((CH$18-CG$19+1)*$B$2*$CE$21),IF(CH$18&gt;=CG$19,$CE$21*$B$2))),0)</f>
        <v>0</v>
      </c>
      <c r="CI103" s="294" t="b">
        <f>IF('Hoja De Calculo'!CJ$13&gt;='Hoja De Calculo'!CI$13,IF(CI$18=100,($CE$21*CI$18*$B$2)-SUM($I103:CH103),IF(CI$18&gt;CH$19,((CI$18-CH$19+1)*$B$2*$CE$21),IF(CI$18&gt;=CH$19,$CE$21*$B$2))),0)</f>
        <v>0</v>
      </c>
      <c r="CJ103" s="294" t="b">
        <f>IF('Hoja De Calculo'!CK$13&gt;='Hoja De Calculo'!CJ$13,IF(CJ$18=100,($CE$21*CJ$18*$B$2)-SUM($I103:CI103),IF(CJ$18&gt;CI$19,((CJ$18-CI$19+1)*$B$2*$CE$21),IF(CJ$18&gt;=CI$19,$CE$21*$B$2))),0)</f>
        <v>0</v>
      </c>
      <c r="CK103" s="294" t="b">
        <f>IF('Hoja De Calculo'!CL$13&gt;='Hoja De Calculo'!CK$13,IF(CK$18=100,($CE$21*CK$18*$B$2)-SUM($I103:CJ103),IF(CK$18&gt;CJ$19,((CK$18-CJ$19+1)*$B$2*$CE$21),IF(CK$18&gt;=CJ$19,$CE$21*$B$2))),0)</f>
        <v>0</v>
      </c>
      <c r="CL103" s="294" t="b">
        <f>IF('Hoja De Calculo'!CM$13&gt;='Hoja De Calculo'!CL$13,IF(CL$18=100,($CE$21*CL$18*$B$2)-SUM($I103:CK103),IF(CL$18&gt;CK$19,((CL$18-CK$19+1)*$B$2*$CE$21),IF(CL$18&gt;=CK$19,$CE$21*$B$2))),0)</f>
        <v>0</v>
      </c>
      <c r="CM103" s="294" t="b">
        <f>IF('Hoja De Calculo'!CN$13&gt;='Hoja De Calculo'!CM$13,IF(CM$18=100,($CE$21*CM$18*$B$2)-SUM($I103:CL103),IF(CM$18&gt;CL$19,((CM$18-CL$19+1)*$B$2*$CE$21),IF(CM$18&gt;=CL$19,$CE$21*$B$2))),0)</f>
        <v>0</v>
      </c>
      <c r="CN103" s="294" t="b">
        <f>IF('Hoja De Calculo'!CO$13&gt;='Hoja De Calculo'!CN$13,IF(CN$18=100,($CE$21*CN$18*$B$2)-SUM($I103:CM103),IF(CN$18&gt;CM$19,((CN$18-CM$19+1)*$B$2*$CE$21),IF(CN$18&gt;=CM$19,$CE$21*$B$2))),0)</f>
        <v>0</v>
      </c>
      <c r="CO103" s="294" t="b">
        <f>IF('Hoja De Calculo'!CP$13&gt;='Hoja De Calculo'!CO$13,IF(CO$18=100,($CE$21*CO$18*$B$2)-SUM($I103:CN103),IF(CO$18&gt;CN$19,((CO$18-CN$19+1)*$B$2*$CE$21),IF(CO$18&gt;=CN$19,$CE$21*$B$2))),0)</f>
        <v>0</v>
      </c>
      <c r="CP103" s="294" t="b">
        <f>IF('Hoja De Calculo'!CQ$13&gt;='Hoja De Calculo'!CP$13,IF(CP$18=100,($CE$21*CP$18*$B$2)-SUM($I103:CO103),IF(CP$18&gt;CO$19,((CP$18-CO$19+1)*$B$2*$CE$21),IF(CP$18&gt;=CO$19,$CE$21*$B$2))),0)</f>
        <v>0</v>
      </c>
      <c r="CQ103" s="294" t="b">
        <f>IF('Hoja De Calculo'!CR$13&gt;='Hoja De Calculo'!CQ$13,IF(CQ$18=100,($CE$21*CQ$18*$B$2)-SUM($I103:CP103),IF(CQ$18&gt;CP$19,((CQ$18-CP$19+1)*$B$2*$CE$21),IF(CQ$18&gt;=CP$19,$CE$21*$B$2))),0)</f>
        <v>0</v>
      </c>
      <c r="CR103" s="294" t="b">
        <f>IF('Hoja De Calculo'!CS$13&gt;='Hoja De Calculo'!CR$13,IF(CR$18=100,($CE$21*CR$18*$B$2)-SUM($I103:CQ103),IF(CR$18&gt;CQ$19,((CR$18-CQ$19+1)*$B$2*$CE$21),IF(CR$18&gt;=CQ$19,$CE$21*$B$2))),0)</f>
        <v>0</v>
      </c>
      <c r="CS103" s="294" t="b">
        <f>IF('Hoja De Calculo'!CT$13&gt;='Hoja De Calculo'!CS$13,IF(CS$18=100,($CE$21*CS$18*$B$2)-SUM($I103:CR103),IF(CS$18&gt;CR$19,((CS$18-CR$19+1)*$B$2*$CE$21),IF(CS$18&gt;=CR$19,$CE$21*$B$2))),0)</f>
        <v>0</v>
      </c>
      <c r="CT103" s="294" t="b">
        <f>IF('Hoja De Calculo'!CU$13&gt;='Hoja De Calculo'!CT$13,IF(CT$18=100,($CE$21*CT$18*$B$2)-SUM($I103:CS103),IF(CT$18&gt;CS$19,((CT$18-CS$19+1)*$B$2*$CE$21),IF(CT$18&gt;=CS$19,$CE$21*$B$2))),0)</f>
        <v>0</v>
      </c>
      <c r="CU103" s="294" t="b">
        <f>IF('Hoja De Calculo'!CV$13&gt;='Hoja De Calculo'!CU$13,IF(CU$18=100,($CE$21*CU$18*$B$2)-SUM($I103:CT103),IF(CU$18&gt;CT$19,((CU$18-CT$19+1)*$B$2*$CE$21),IF(CU$18&gt;=CT$19,$CE$21*$B$2))),0)</f>
        <v>0</v>
      </c>
      <c r="CV103" s="294" t="b">
        <f>IF('Hoja De Calculo'!CW$13&gt;='Hoja De Calculo'!CV$13,IF(CV$18=100,($CE$21*CV$18*$B$2)-SUM($I103:CU103),IF(CV$18&gt;CU$19,((CV$18-CU$19+1)*$B$2*$CE$21),IF(CV$18&gt;=CU$19,$CE$21*$B$2))),0)</f>
        <v>0</v>
      </c>
      <c r="CW103" s="294" t="b">
        <f>IF('Hoja De Calculo'!CX$13&gt;='Hoja De Calculo'!CW$13,IF(CW$18=100,($CE$21*CW$18*$B$2)-SUM($I103:CV103),IF(CW$18&gt;CV$19,((CW$18-CV$19+1)*$B$2*$CE$21),IF(CW$18&gt;=CV$19,$CE$21*$B$2))),0)</f>
        <v>0</v>
      </c>
    </row>
    <row r="104" spans="1:101" x14ac:dyDescent="0.3">
      <c r="A104" t="s">
        <v>241</v>
      </c>
      <c r="B104" s="259"/>
      <c r="C104" s="259"/>
      <c r="D104" s="259"/>
      <c r="E104" s="259"/>
      <c r="F104" s="259"/>
      <c r="G104" s="259"/>
      <c r="H104" s="259"/>
      <c r="I104" s="259"/>
      <c r="J104" s="259"/>
      <c r="K104" s="259"/>
      <c r="L104" s="259"/>
      <c r="M104" s="259"/>
      <c r="N104" s="259"/>
      <c r="O104" s="259"/>
      <c r="P104" s="259"/>
      <c r="Q104" s="259"/>
      <c r="R104" s="259"/>
      <c r="S104" s="259"/>
      <c r="T104" s="259"/>
      <c r="U104" s="259"/>
      <c r="V104" s="259"/>
      <c r="W104" s="259"/>
      <c r="X104" s="259"/>
      <c r="Y104" s="259"/>
      <c r="Z104" s="259"/>
      <c r="AA104" s="259"/>
      <c r="AB104" s="259"/>
      <c r="AC104" s="259"/>
      <c r="AD104" s="259"/>
      <c r="AE104" s="259"/>
      <c r="AF104" s="259"/>
      <c r="AG104" s="259"/>
      <c r="AH104" s="259"/>
      <c r="AI104" s="259"/>
      <c r="AJ104" s="259"/>
      <c r="AK104" s="259"/>
      <c r="AL104" s="259"/>
      <c r="AM104" s="259"/>
      <c r="AN104" s="259"/>
      <c r="AO104" s="259"/>
      <c r="AP104" s="259"/>
      <c r="AQ104" s="259"/>
      <c r="AR104" s="259"/>
      <c r="AS104" s="259"/>
      <c r="AT104" s="259"/>
      <c r="AU104" s="259"/>
      <c r="AV104" s="259"/>
      <c r="AW104" s="259"/>
      <c r="AX104" s="259"/>
      <c r="AY104" s="259"/>
      <c r="AZ104" s="259"/>
      <c r="BA104" s="259"/>
      <c r="BB104" s="259"/>
      <c r="BC104" s="259"/>
      <c r="BD104" s="259"/>
      <c r="BE104" s="259"/>
      <c r="BF104" s="259"/>
      <c r="BG104" s="259"/>
      <c r="BH104" s="259"/>
      <c r="BI104" s="259"/>
      <c r="BJ104" s="259"/>
      <c r="BK104" s="259"/>
      <c r="BL104" s="259"/>
      <c r="BM104" s="259"/>
      <c r="BN104" s="259"/>
      <c r="BO104" s="259"/>
      <c r="BP104" s="259"/>
      <c r="BQ104" s="259"/>
      <c r="BR104" s="259"/>
      <c r="BS104" s="259"/>
      <c r="BT104" s="259"/>
      <c r="BU104" s="259"/>
      <c r="BV104" s="259"/>
      <c r="BW104" s="259"/>
      <c r="BX104" s="259"/>
      <c r="BY104" s="259"/>
      <c r="BZ104" s="259"/>
      <c r="CA104" s="259"/>
      <c r="CB104" s="259"/>
      <c r="CC104" s="259"/>
      <c r="CD104" s="259"/>
      <c r="CE104" s="259"/>
      <c r="CF104" s="281">
        <f>(CF$21*$B$2*(CF$19+(IF(CF$19=100,0,1))))</f>
        <v>0</v>
      </c>
      <c r="CG104" s="294" t="b">
        <f>IF('Hoja De Calculo'!CH$13&gt;='Hoja De Calculo'!CG$13,IF(CG$18=100,($CF$21*CG$18*$B$2)-SUM($I104:CF104),IF(CG$18&gt;CF$19,((CG$18-CF$19+1)*$B$2*$CF$21),IF(CG$18&gt;=CF$19,$CF$21*$B$2))),0)</f>
        <v>0</v>
      </c>
      <c r="CH104" s="294" t="b">
        <f>IF('Hoja De Calculo'!CI$13&gt;='Hoja De Calculo'!CH$13,IF(CH$18=100,($CF$21*CH$18*$B$2)-SUM($I104:CG104),IF(CH$18&gt;CG$19,((CH$18-CG$19+1)*$B$2*$CF$21),IF(CH$18&gt;=CG$19,$CF$21*$B$2))),0)</f>
        <v>0</v>
      </c>
      <c r="CI104" s="294" t="b">
        <f>IF('Hoja De Calculo'!CJ$13&gt;='Hoja De Calculo'!CI$13,IF(CI$18=100,($CF$21*CI$18*$B$2)-SUM($I104:CH104),IF(CI$18&gt;CH$19,((CI$18-CH$19+1)*$B$2*$CF$21),IF(CI$18&gt;=CH$19,$CF$21*$B$2))),0)</f>
        <v>0</v>
      </c>
      <c r="CJ104" s="294" t="b">
        <f>IF('Hoja De Calculo'!CK$13&gt;='Hoja De Calculo'!CJ$13,IF(CJ$18=100,($CF$21*CJ$18*$B$2)-SUM($I104:CI104),IF(CJ$18&gt;CI$19,((CJ$18-CI$19+1)*$B$2*$CF$21),IF(CJ$18&gt;=CI$19,$CF$21*$B$2))),0)</f>
        <v>0</v>
      </c>
      <c r="CK104" s="294" t="b">
        <f>IF('Hoja De Calculo'!CL$13&gt;='Hoja De Calculo'!CK$13,IF(CK$18=100,($CF$21*CK$18*$B$2)-SUM($I104:CJ104),IF(CK$18&gt;CJ$19,((CK$18-CJ$19+1)*$B$2*$CF$21),IF(CK$18&gt;=CJ$19,$CF$21*$B$2))),0)</f>
        <v>0</v>
      </c>
      <c r="CL104" s="294" t="b">
        <f>IF('Hoja De Calculo'!CM$13&gt;='Hoja De Calculo'!CL$13,IF(CL$18=100,($CF$21*CL$18*$B$2)-SUM($I104:CK104),IF(CL$18&gt;CK$19,((CL$18-CK$19+1)*$B$2*$CF$21),IF(CL$18&gt;=CK$19,$CF$21*$B$2))),0)</f>
        <v>0</v>
      </c>
      <c r="CM104" s="294" t="b">
        <f>IF('Hoja De Calculo'!CN$13&gt;='Hoja De Calculo'!CM$13,IF(CM$18=100,($CF$21*CM$18*$B$2)-SUM($I104:CL104),IF(CM$18&gt;CL$19,((CM$18-CL$19+1)*$B$2*$CF$21),IF(CM$18&gt;=CL$19,$CF$21*$B$2))),0)</f>
        <v>0</v>
      </c>
      <c r="CN104" s="294" t="b">
        <f>IF('Hoja De Calculo'!CO$13&gt;='Hoja De Calculo'!CN$13,IF(CN$18=100,($CF$21*CN$18*$B$2)-SUM($I104:CM104),IF(CN$18&gt;CM$19,((CN$18-CM$19+1)*$B$2*$CF$21),IF(CN$18&gt;=CM$19,$CF$21*$B$2))),0)</f>
        <v>0</v>
      </c>
      <c r="CO104" s="294" t="b">
        <f>IF('Hoja De Calculo'!CP$13&gt;='Hoja De Calculo'!CO$13,IF(CO$18=100,($CF$21*CO$18*$B$2)-SUM($I104:CN104),IF(CO$18&gt;CN$19,((CO$18-CN$19+1)*$B$2*$CF$21),IF(CO$18&gt;=CN$19,$CF$21*$B$2))),0)</f>
        <v>0</v>
      </c>
      <c r="CP104" s="294" t="b">
        <f>IF('Hoja De Calculo'!CQ$13&gt;='Hoja De Calculo'!CP$13,IF(CP$18=100,($CF$21*CP$18*$B$2)-SUM($I104:CO104),IF(CP$18&gt;CO$19,((CP$18-CO$19+1)*$B$2*$CF$21),IF(CP$18&gt;=CO$19,$CF$21*$B$2))),0)</f>
        <v>0</v>
      </c>
      <c r="CQ104" s="294" t="b">
        <f>IF('Hoja De Calculo'!CR$13&gt;='Hoja De Calculo'!CQ$13,IF(CQ$18=100,($CF$21*CQ$18*$B$2)-SUM($I104:CP104),IF(CQ$18&gt;CP$19,((CQ$18-CP$19+1)*$B$2*$CF$21),IF(CQ$18&gt;=CP$19,$CF$21*$B$2))),0)</f>
        <v>0</v>
      </c>
      <c r="CR104" s="294" t="b">
        <f>IF('Hoja De Calculo'!CS$13&gt;='Hoja De Calculo'!CR$13,IF(CR$18=100,($CF$21*CR$18*$B$2)-SUM($I104:CQ104),IF(CR$18&gt;CQ$19,((CR$18-CQ$19+1)*$B$2*$CF$21),IF(CR$18&gt;=CQ$19,$CF$21*$B$2))),0)</f>
        <v>0</v>
      </c>
      <c r="CS104" s="294" t="b">
        <f>IF('Hoja De Calculo'!CT$13&gt;='Hoja De Calculo'!CS$13,IF(CS$18=100,($CF$21*CS$18*$B$2)-SUM($I104:CR104),IF(CS$18&gt;CR$19,((CS$18-CR$19+1)*$B$2*$CF$21),IF(CS$18&gt;=CR$19,$CF$21*$B$2))),0)</f>
        <v>0</v>
      </c>
      <c r="CT104" s="294" t="b">
        <f>IF('Hoja De Calculo'!CU$13&gt;='Hoja De Calculo'!CT$13,IF(CT$18=100,($CF$21*CT$18*$B$2)-SUM($I104:CS104),IF(CT$18&gt;CS$19,((CT$18-CS$19+1)*$B$2*$CF$21),IF(CT$18&gt;=CS$19,$CF$21*$B$2))),0)</f>
        <v>0</v>
      </c>
      <c r="CU104" s="294" t="b">
        <f>IF('Hoja De Calculo'!CV$13&gt;='Hoja De Calculo'!CU$13,IF(CU$18=100,($CF$21*CU$18*$B$2)-SUM($I104:CT104),IF(CU$18&gt;CT$19,((CU$18-CT$19+1)*$B$2*$CF$21),IF(CU$18&gt;=CT$19,$CF$21*$B$2))),0)</f>
        <v>0</v>
      </c>
      <c r="CV104" s="294" t="b">
        <f>IF('Hoja De Calculo'!CW$13&gt;='Hoja De Calculo'!CV$13,IF(CV$18=100,($CF$21*CV$18*$B$2)-SUM($I104:CU104),IF(CV$18&gt;CU$19,((CV$18-CU$19+1)*$B$2*$CF$21),IF(CV$18&gt;=CU$19,$CF$21*$B$2))),0)</f>
        <v>0</v>
      </c>
      <c r="CW104" s="294" t="b">
        <f>IF('Hoja De Calculo'!CX$13&gt;='Hoja De Calculo'!CW$13,IF(CW$18=100,($CF$21*CW$18*$B$2)-SUM($I104:CV104),IF(CW$18&gt;CV$19,((CW$18-CV$19+1)*$B$2*$CF$21),IF(CW$18&gt;=CV$19,$CF$21*$B$2))),0)</f>
        <v>0</v>
      </c>
    </row>
    <row r="105" spans="1:101" x14ac:dyDescent="0.3">
      <c r="A105" t="s">
        <v>242</v>
      </c>
      <c r="B105" s="259"/>
      <c r="C105" s="259"/>
      <c r="D105" s="259"/>
      <c r="E105" s="259"/>
      <c r="F105" s="259"/>
      <c r="G105" s="259"/>
      <c r="H105" s="259"/>
      <c r="I105" s="259"/>
      <c r="J105" s="259"/>
      <c r="K105" s="259"/>
      <c r="L105" s="259"/>
      <c r="M105" s="259"/>
      <c r="N105" s="259"/>
      <c r="O105" s="259"/>
      <c r="P105" s="259"/>
      <c r="Q105" s="259"/>
      <c r="R105" s="259"/>
      <c r="S105" s="259"/>
      <c r="T105" s="259"/>
      <c r="U105" s="259"/>
      <c r="V105" s="259"/>
      <c r="W105" s="259"/>
      <c r="X105" s="259"/>
      <c r="Y105" s="259"/>
      <c r="Z105" s="259"/>
      <c r="AA105" s="259"/>
      <c r="AB105" s="259"/>
      <c r="AC105" s="259"/>
      <c r="AD105" s="259"/>
      <c r="AE105" s="259"/>
      <c r="AF105" s="259"/>
      <c r="AG105" s="259"/>
      <c r="AH105" s="259"/>
      <c r="AI105" s="259"/>
      <c r="AJ105" s="259"/>
      <c r="AK105" s="259"/>
      <c r="AL105" s="259"/>
      <c r="AM105" s="259"/>
      <c r="AN105" s="259"/>
      <c r="AO105" s="259"/>
      <c r="AP105" s="259"/>
      <c r="AQ105" s="259"/>
      <c r="AR105" s="259"/>
      <c r="AS105" s="259"/>
      <c r="AT105" s="259"/>
      <c r="AU105" s="259"/>
      <c r="AV105" s="259"/>
      <c r="AW105" s="259"/>
      <c r="AX105" s="259"/>
      <c r="AY105" s="259"/>
      <c r="AZ105" s="259"/>
      <c r="BA105" s="259"/>
      <c r="BB105" s="259"/>
      <c r="BC105" s="259"/>
      <c r="BD105" s="259"/>
      <c r="BE105" s="259"/>
      <c r="BF105" s="259"/>
      <c r="BG105" s="259"/>
      <c r="BH105" s="259"/>
      <c r="BI105" s="259"/>
      <c r="BJ105" s="259"/>
      <c r="BK105" s="259"/>
      <c r="BL105" s="259"/>
      <c r="BM105" s="259"/>
      <c r="BN105" s="259"/>
      <c r="BO105" s="259"/>
      <c r="BP105" s="259"/>
      <c r="BQ105" s="259"/>
      <c r="BR105" s="259"/>
      <c r="BS105" s="259"/>
      <c r="BT105" s="259"/>
      <c r="BU105" s="259"/>
      <c r="BV105" s="259"/>
      <c r="BW105" s="259"/>
      <c r="BX105" s="259"/>
      <c r="BY105" s="259"/>
      <c r="BZ105" s="259"/>
      <c r="CA105" s="259"/>
      <c r="CB105" s="259"/>
      <c r="CC105" s="259"/>
      <c r="CD105" s="259"/>
      <c r="CE105" s="259"/>
      <c r="CF105" s="259"/>
      <c r="CG105" s="281">
        <f>(CG$21*$B$2*(CG$19+(IF(CG$19=100,0,1))))</f>
        <v>0</v>
      </c>
      <c r="CH105" s="294" t="b">
        <f>IF('Hoja De Calculo'!CI$13&gt;='Hoja De Calculo'!CH$13,IF(CH$18=100,($CG$21*CH$18*$B$2)-SUM($I105:CG105),IF(CH$18&gt;CG$19,((CH$18-CG$19+1)*$B$2*$CG$21),IF(CH$18&gt;=CG$19,$CG$21*$B$2))),0)</f>
        <v>0</v>
      </c>
      <c r="CI105" s="294" t="b">
        <f>IF('Hoja De Calculo'!CJ$13&gt;='Hoja De Calculo'!CI$13,IF(CI$18=100,($CG$21*CI$18*$B$2)-SUM($I105:CH105),IF(CI$18&gt;CH$19,((CI$18-CH$19+1)*$B$2*$CG$21),IF(CI$18&gt;=CH$19,$CG$21*$B$2))),0)</f>
        <v>0</v>
      </c>
      <c r="CJ105" s="294" t="b">
        <f>IF('Hoja De Calculo'!CK$13&gt;='Hoja De Calculo'!CJ$13,IF(CJ$18=100,($CG$21*CJ$18*$B$2)-SUM($I105:CI105),IF(CJ$18&gt;CI$19,((CJ$18-CI$19+1)*$B$2*$CG$21),IF(CJ$18&gt;=CI$19,$CG$21*$B$2))),0)</f>
        <v>0</v>
      </c>
      <c r="CK105" s="294" t="b">
        <f>IF('Hoja De Calculo'!CL$13&gt;='Hoja De Calculo'!CK$13,IF(CK$18=100,($CG$21*CK$18*$B$2)-SUM($I105:CJ105),IF(CK$18&gt;CJ$19,((CK$18-CJ$19+1)*$B$2*$CG$21),IF(CK$18&gt;=CJ$19,$CG$21*$B$2))),0)</f>
        <v>0</v>
      </c>
      <c r="CL105" s="294" t="b">
        <f>IF('Hoja De Calculo'!CM$13&gt;='Hoja De Calculo'!CL$13,IF(CL$18=100,($CG$21*CL$18*$B$2)-SUM($I105:CK105),IF(CL$18&gt;CK$19,((CL$18-CK$19+1)*$B$2*$CG$21),IF(CL$18&gt;=CK$19,$CG$21*$B$2))),0)</f>
        <v>0</v>
      </c>
      <c r="CM105" s="294" t="b">
        <f>IF('Hoja De Calculo'!CN$13&gt;='Hoja De Calculo'!CM$13,IF(CM$18=100,($CG$21*CM$18*$B$2)-SUM($I105:CL105),IF(CM$18&gt;CL$19,((CM$18-CL$19+1)*$B$2*$CG$21),IF(CM$18&gt;=CL$19,$CG$21*$B$2))),0)</f>
        <v>0</v>
      </c>
      <c r="CN105" s="294" t="b">
        <f>IF('Hoja De Calculo'!CO$13&gt;='Hoja De Calculo'!CN$13,IF(CN$18=100,($CG$21*CN$18*$B$2)-SUM($I105:CM105),IF(CN$18&gt;CM$19,((CN$18-CM$19+1)*$B$2*$CG$21),IF(CN$18&gt;=CM$19,$CG$21*$B$2))),0)</f>
        <v>0</v>
      </c>
      <c r="CO105" s="294" t="b">
        <f>IF('Hoja De Calculo'!CP$13&gt;='Hoja De Calculo'!CO$13,IF(CO$18=100,($CG$21*CO$18*$B$2)-SUM($I105:CN105),IF(CO$18&gt;CN$19,((CO$18-CN$19+1)*$B$2*$CG$21),IF(CO$18&gt;=CN$19,$CG$21*$B$2))),0)</f>
        <v>0</v>
      </c>
      <c r="CP105" s="294" t="b">
        <f>IF('Hoja De Calculo'!CQ$13&gt;='Hoja De Calculo'!CP$13,IF(CP$18=100,($CG$21*CP$18*$B$2)-SUM($I105:CO105),IF(CP$18&gt;CO$19,((CP$18-CO$19+1)*$B$2*$CG$21),IF(CP$18&gt;=CO$19,$CG$21*$B$2))),0)</f>
        <v>0</v>
      </c>
      <c r="CQ105" s="294" t="b">
        <f>IF('Hoja De Calculo'!CR$13&gt;='Hoja De Calculo'!CQ$13,IF(CQ$18=100,($CG$21*CQ$18*$B$2)-SUM($I105:CP105),IF(CQ$18&gt;CP$19,((CQ$18-CP$19+1)*$B$2*$CG$21),IF(CQ$18&gt;=CP$19,$CG$21*$B$2))),0)</f>
        <v>0</v>
      </c>
      <c r="CR105" s="294" t="b">
        <f>IF('Hoja De Calculo'!CS$13&gt;='Hoja De Calculo'!CR$13,IF(CR$18=100,($CG$21*CR$18*$B$2)-SUM($I105:CQ105),IF(CR$18&gt;CQ$19,((CR$18-CQ$19+1)*$B$2*$CG$21),IF(CR$18&gt;=CQ$19,$CG$21*$B$2))),0)</f>
        <v>0</v>
      </c>
      <c r="CS105" s="294" t="b">
        <f>IF('Hoja De Calculo'!CT$13&gt;='Hoja De Calculo'!CS$13,IF(CS$18=100,($CG$21*CS$18*$B$2)-SUM($I105:CR105),IF(CS$18&gt;CR$19,((CS$18-CR$19+1)*$B$2*$CG$21),IF(CS$18&gt;=CR$19,$CG$21*$B$2))),0)</f>
        <v>0</v>
      </c>
      <c r="CT105" s="294" t="b">
        <f>IF('Hoja De Calculo'!CU$13&gt;='Hoja De Calculo'!CT$13,IF(CT$18=100,($CG$21*CT$18*$B$2)-SUM($I105:CS105),IF(CT$18&gt;CS$19,((CT$18-CS$19+1)*$B$2*$CG$21),IF(CT$18&gt;=CS$19,$CG$21*$B$2))),0)</f>
        <v>0</v>
      </c>
      <c r="CU105" s="294" t="b">
        <f>IF('Hoja De Calculo'!CV$13&gt;='Hoja De Calculo'!CU$13,IF(CU$18=100,($CG$21*CU$18*$B$2)-SUM($I105:CT105),IF(CU$18&gt;CT$19,((CU$18-CT$19+1)*$B$2*$CG$21),IF(CU$18&gt;=CT$19,$CG$21*$B$2))),0)</f>
        <v>0</v>
      </c>
      <c r="CV105" s="294" t="b">
        <f>IF('Hoja De Calculo'!CW$13&gt;='Hoja De Calculo'!CV$13,IF(CV$18=100,($CG$21*CV$18*$B$2)-SUM($I105:CU105),IF(CV$18&gt;CU$19,((CV$18-CU$19+1)*$B$2*$CG$21),IF(CV$18&gt;=CU$19,$CG$21*$B$2))),0)</f>
        <v>0</v>
      </c>
      <c r="CW105" s="294" t="b">
        <f>IF('Hoja De Calculo'!CX$13&gt;='Hoja De Calculo'!CW$13,IF(CW$18=100,($CG$21*CW$18*$B$2)-SUM($I105:CV105),IF(CW$18&gt;CV$19,((CW$18-CV$19+1)*$B$2*$CG$21),IF(CW$18&gt;=CV$19,$CG$21*$B$2))),0)</f>
        <v>0</v>
      </c>
    </row>
    <row r="106" spans="1:101" x14ac:dyDescent="0.3">
      <c r="A106" t="s">
        <v>243</v>
      </c>
      <c r="B106" s="259"/>
      <c r="C106" s="259"/>
      <c r="D106" s="259"/>
      <c r="E106" s="259"/>
      <c r="F106" s="259"/>
      <c r="G106" s="259"/>
      <c r="H106" s="259"/>
      <c r="I106" s="259"/>
      <c r="J106" s="259"/>
      <c r="K106" s="259"/>
      <c r="L106" s="259"/>
      <c r="M106" s="259"/>
      <c r="N106" s="259"/>
      <c r="O106" s="259"/>
      <c r="P106" s="259"/>
      <c r="Q106" s="259"/>
      <c r="R106" s="259"/>
      <c r="S106" s="259"/>
      <c r="T106" s="259"/>
      <c r="U106" s="259"/>
      <c r="V106" s="259"/>
      <c r="W106" s="259"/>
      <c r="X106" s="259"/>
      <c r="Y106" s="259"/>
      <c r="Z106" s="259"/>
      <c r="AA106" s="259"/>
      <c r="AB106" s="259"/>
      <c r="AC106" s="259"/>
      <c r="AD106" s="259"/>
      <c r="AE106" s="259"/>
      <c r="AF106" s="259"/>
      <c r="AG106" s="259"/>
      <c r="AH106" s="259"/>
      <c r="AI106" s="259"/>
      <c r="AJ106" s="259"/>
      <c r="AK106" s="259"/>
      <c r="AL106" s="259"/>
      <c r="AM106" s="259"/>
      <c r="AN106" s="259"/>
      <c r="AO106" s="259"/>
      <c r="AP106" s="259"/>
      <c r="AQ106" s="259"/>
      <c r="AR106" s="259"/>
      <c r="AS106" s="259"/>
      <c r="AT106" s="259"/>
      <c r="AU106" s="259"/>
      <c r="AV106" s="259"/>
      <c r="AW106" s="259"/>
      <c r="AX106" s="259"/>
      <c r="AY106" s="259"/>
      <c r="AZ106" s="259"/>
      <c r="BA106" s="259"/>
      <c r="BB106" s="259"/>
      <c r="BC106" s="259"/>
      <c r="BD106" s="259"/>
      <c r="BE106" s="259"/>
      <c r="BF106" s="259"/>
      <c r="BG106" s="259"/>
      <c r="BH106" s="259"/>
      <c r="BI106" s="259"/>
      <c r="BJ106" s="259"/>
      <c r="BK106" s="259"/>
      <c r="BL106" s="259"/>
      <c r="BM106" s="259"/>
      <c r="BN106" s="259"/>
      <c r="BO106" s="259"/>
      <c r="BP106" s="259"/>
      <c r="BQ106" s="259"/>
      <c r="BR106" s="259"/>
      <c r="BS106" s="259"/>
      <c r="BT106" s="259"/>
      <c r="BU106" s="259"/>
      <c r="BV106" s="259"/>
      <c r="BW106" s="259"/>
      <c r="BX106" s="259"/>
      <c r="BY106" s="259"/>
      <c r="BZ106" s="259"/>
      <c r="CA106" s="259"/>
      <c r="CB106" s="259"/>
      <c r="CC106" s="259"/>
      <c r="CD106" s="259"/>
      <c r="CE106" s="259"/>
      <c r="CF106" s="259"/>
      <c r="CG106" s="259"/>
      <c r="CH106" s="281">
        <f>(CH$21*$B$2*(CH$19+(IF(CH$19=100,0,1))))</f>
        <v>0</v>
      </c>
      <c r="CI106" s="294" t="b">
        <f>IF('Hoja De Calculo'!CJ$13&gt;='Hoja De Calculo'!CI$13,IF(CI$18=100,($CH$21*CI$18*$B$2)-SUM($I106:CH106),IF(CI$18&gt;CH$19,((CI$18-CH$19+1)*$B$2*$CH$21),IF(CI$18&gt;=CH$19,$CH$21*$B$2))),0)</f>
        <v>0</v>
      </c>
      <c r="CJ106" s="294" t="b">
        <f>IF('Hoja De Calculo'!CK$13&gt;='Hoja De Calculo'!CJ$13,IF(CJ$18=100,($CH$21*CJ$18*$B$2)-SUM($I106:CI106),IF(CJ$18&gt;CI$19,((CJ$18-CI$19+1)*$B$2*$CH$21),IF(CJ$18&gt;=CI$19,$CH$21*$B$2))),0)</f>
        <v>0</v>
      </c>
      <c r="CK106" s="294" t="b">
        <f>IF('Hoja De Calculo'!CL$13&gt;='Hoja De Calculo'!CK$13,IF(CK$18=100,($CH$21*CK$18*$B$2)-SUM($I106:CJ106),IF(CK$18&gt;CJ$19,((CK$18-CJ$19+1)*$B$2*$CH$21),IF(CK$18&gt;=CJ$19,$CH$21*$B$2))),0)</f>
        <v>0</v>
      </c>
      <c r="CL106" s="294" t="b">
        <f>IF('Hoja De Calculo'!CM$13&gt;='Hoja De Calculo'!CL$13,IF(CL$18=100,($CH$21*CL$18*$B$2)-SUM($I106:CK106),IF(CL$18&gt;CK$19,((CL$18-CK$19+1)*$B$2*$CH$21),IF(CL$18&gt;=CK$19,$CH$21*$B$2))),0)</f>
        <v>0</v>
      </c>
      <c r="CM106" s="294" t="b">
        <f>IF('Hoja De Calculo'!CN$13&gt;='Hoja De Calculo'!CM$13,IF(CM$18=100,($CH$21*CM$18*$B$2)-SUM($I106:CL106),IF(CM$18&gt;CL$19,((CM$18-CL$19+1)*$B$2*$CH$21),IF(CM$18&gt;=CL$19,$CH$21*$B$2))),0)</f>
        <v>0</v>
      </c>
      <c r="CN106" s="294" t="b">
        <f>IF('Hoja De Calculo'!CO$13&gt;='Hoja De Calculo'!CN$13,IF(CN$18=100,($CH$21*CN$18*$B$2)-SUM($I106:CM106),IF(CN$18&gt;CM$19,((CN$18-CM$19+1)*$B$2*$CH$21),IF(CN$18&gt;=CM$19,$CH$21*$B$2))),0)</f>
        <v>0</v>
      </c>
      <c r="CO106" s="294" t="b">
        <f>IF('Hoja De Calculo'!CP$13&gt;='Hoja De Calculo'!CO$13,IF(CO$18=100,($CH$21*CO$18*$B$2)-SUM($I106:CN106),IF(CO$18&gt;CN$19,((CO$18-CN$19+1)*$B$2*$CH$21),IF(CO$18&gt;=CN$19,$CH$21*$B$2))),0)</f>
        <v>0</v>
      </c>
      <c r="CP106" s="294" t="b">
        <f>IF('Hoja De Calculo'!CQ$13&gt;='Hoja De Calculo'!CP$13,IF(CP$18=100,($CH$21*CP$18*$B$2)-SUM($I106:CO106),IF(CP$18&gt;CO$19,((CP$18-CO$19+1)*$B$2*$CH$21),IF(CP$18&gt;=CO$19,$CH$21*$B$2))),0)</f>
        <v>0</v>
      </c>
      <c r="CQ106" s="294" t="b">
        <f>IF('Hoja De Calculo'!CR$13&gt;='Hoja De Calculo'!CQ$13,IF(CQ$18=100,($CH$21*CQ$18*$B$2)-SUM($I106:CP106),IF(CQ$18&gt;CP$19,((CQ$18-CP$19+1)*$B$2*$CH$21),IF(CQ$18&gt;=CP$19,$CH$21*$B$2))),0)</f>
        <v>0</v>
      </c>
      <c r="CR106" s="294" t="b">
        <f>IF('Hoja De Calculo'!CS$13&gt;='Hoja De Calculo'!CR$13,IF(CR$18=100,($CH$21*CR$18*$B$2)-SUM($I106:CQ106),IF(CR$18&gt;CQ$19,((CR$18-CQ$19+1)*$B$2*$CH$21),IF(CR$18&gt;=CQ$19,$CH$21*$B$2))),0)</f>
        <v>0</v>
      </c>
      <c r="CS106" s="294" t="b">
        <f>IF('Hoja De Calculo'!CT$13&gt;='Hoja De Calculo'!CS$13,IF(CS$18=100,($CH$21*CS$18*$B$2)-SUM($I106:CR106),IF(CS$18&gt;CR$19,((CS$18-CR$19+1)*$B$2*$CH$21),IF(CS$18&gt;=CR$19,$CH$21*$B$2))),0)</f>
        <v>0</v>
      </c>
      <c r="CT106" s="294" t="b">
        <f>IF('Hoja De Calculo'!CU$13&gt;='Hoja De Calculo'!CT$13,IF(CT$18=100,($CH$21*CT$18*$B$2)-SUM($I106:CS106),IF(CT$18&gt;CS$19,((CT$18-CS$19+1)*$B$2*$CH$21),IF(CT$18&gt;=CS$19,$CH$21*$B$2))),0)</f>
        <v>0</v>
      </c>
      <c r="CU106" s="294" t="b">
        <f>IF('Hoja De Calculo'!CV$13&gt;='Hoja De Calculo'!CU$13,IF(CU$18=100,($CH$21*CU$18*$B$2)-SUM($I106:CT106),IF(CU$18&gt;CT$19,((CU$18-CT$19+1)*$B$2*$CH$21),IF(CU$18&gt;=CT$19,$CH$21*$B$2))),0)</f>
        <v>0</v>
      </c>
      <c r="CV106" s="294" t="b">
        <f>IF('Hoja De Calculo'!CW$13&gt;='Hoja De Calculo'!CV$13,IF(CV$18=100,($CH$21*CV$18*$B$2)-SUM($I106:CU106),IF(CV$18&gt;CU$19,((CV$18-CU$19+1)*$B$2*$CH$21),IF(CV$18&gt;=CU$19,$CH$21*$B$2))),0)</f>
        <v>0</v>
      </c>
      <c r="CW106" s="294" t="b">
        <f>IF('Hoja De Calculo'!CX$13&gt;='Hoja De Calculo'!CW$13,IF(CW$18=100,($CH$21*CW$18*$B$2)-SUM($I106:CV106),IF(CW$18&gt;CV$19,((CW$18-CV$19+1)*$B$2*$CH$21),IF(CW$18&gt;=CV$19,$CH$21*$B$2))),0)</f>
        <v>0</v>
      </c>
    </row>
    <row r="107" spans="1:101" x14ac:dyDescent="0.3">
      <c r="A107" t="s">
        <v>244</v>
      </c>
      <c r="B107" s="259"/>
      <c r="C107" s="259"/>
      <c r="D107" s="259"/>
      <c r="E107" s="259"/>
      <c r="F107" s="259"/>
      <c r="G107" s="259"/>
      <c r="H107" s="259"/>
      <c r="I107" s="259"/>
      <c r="J107" s="259"/>
      <c r="K107" s="259"/>
      <c r="L107" s="259"/>
      <c r="M107" s="259"/>
      <c r="N107" s="259"/>
      <c r="O107" s="259"/>
      <c r="P107" s="259"/>
      <c r="Q107" s="259"/>
      <c r="R107" s="259"/>
      <c r="S107" s="259"/>
      <c r="T107" s="259"/>
      <c r="U107" s="259"/>
      <c r="V107" s="259"/>
      <c r="W107" s="259"/>
      <c r="X107" s="259"/>
      <c r="Y107" s="259"/>
      <c r="Z107" s="259"/>
      <c r="AA107" s="259"/>
      <c r="AB107" s="259"/>
      <c r="AC107" s="259"/>
      <c r="AD107" s="259"/>
      <c r="AE107" s="259"/>
      <c r="AF107" s="259"/>
      <c r="AG107" s="259"/>
      <c r="AH107" s="259"/>
      <c r="AI107" s="259"/>
      <c r="AJ107" s="259"/>
      <c r="AK107" s="259"/>
      <c r="AL107" s="259"/>
      <c r="AM107" s="259"/>
      <c r="AN107" s="259"/>
      <c r="AO107" s="259"/>
      <c r="AP107" s="259"/>
      <c r="AQ107" s="259"/>
      <c r="AR107" s="259"/>
      <c r="AS107" s="259"/>
      <c r="AT107" s="259"/>
      <c r="AU107" s="259"/>
      <c r="AV107" s="259"/>
      <c r="AW107" s="259"/>
      <c r="AX107" s="259"/>
      <c r="AY107" s="259"/>
      <c r="AZ107" s="259"/>
      <c r="BA107" s="259"/>
      <c r="BB107" s="259"/>
      <c r="BC107" s="259"/>
      <c r="BD107" s="259"/>
      <c r="BE107" s="259"/>
      <c r="BF107" s="259"/>
      <c r="BG107" s="259"/>
      <c r="BH107" s="259"/>
      <c r="BI107" s="259"/>
      <c r="BJ107" s="259"/>
      <c r="BK107" s="259"/>
      <c r="BL107" s="259"/>
      <c r="BM107" s="259"/>
      <c r="BN107" s="259"/>
      <c r="BO107" s="259"/>
      <c r="BP107" s="259"/>
      <c r="BQ107" s="259"/>
      <c r="BR107" s="259"/>
      <c r="BS107" s="259"/>
      <c r="BT107" s="259"/>
      <c r="BU107" s="259"/>
      <c r="BV107" s="259"/>
      <c r="BW107" s="259"/>
      <c r="BX107" s="259"/>
      <c r="BY107" s="259"/>
      <c r="BZ107" s="259"/>
      <c r="CA107" s="259"/>
      <c r="CB107" s="259"/>
      <c r="CC107" s="259"/>
      <c r="CD107" s="259"/>
      <c r="CE107" s="259"/>
      <c r="CF107" s="259"/>
      <c r="CG107" s="259"/>
      <c r="CH107" s="259"/>
      <c r="CI107" s="281">
        <f>(CI$21*$B$2*(CI$19+(IF(CI$19=100,0,1))))</f>
        <v>0</v>
      </c>
      <c r="CJ107" s="294" t="b">
        <f>IF('Hoja De Calculo'!CK$13&gt;='Hoja De Calculo'!CJ$13,IF(CJ$18=100,($CI$21*CJ$18*$B$2)-SUM($I107:CI107),IF(CJ$18&gt;CI$19,((CJ$18-CI$19+1)*$B$2*$CI$21),IF(CJ$18&gt;=CI$19,$CI$21*$B$2))),0)</f>
        <v>0</v>
      </c>
      <c r="CK107" s="294" t="b">
        <f>IF('Hoja De Calculo'!CL$13&gt;='Hoja De Calculo'!CK$13,IF(CK$18=100,($CI$21*CK$18*$B$2)-SUM($I107:CJ107),IF(CK$18&gt;CJ$19,((CK$18-CJ$19+1)*$B$2*$CI$21),IF(CK$18&gt;=CJ$19,$CI$21*$B$2))),0)</f>
        <v>0</v>
      </c>
      <c r="CL107" s="294" t="b">
        <f>IF('Hoja De Calculo'!CM$13&gt;='Hoja De Calculo'!CL$13,IF(CL$18=100,($CI$21*CL$18*$B$2)-SUM($I107:CK107),IF(CL$18&gt;CK$19,((CL$18-CK$19+1)*$B$2*$CI$21),IF(CL$18&gt;=CK$19,$CI$21*$B$2))),0)</f>
        <v>0</v>
      </c>
      <c r="CM107" s="294" t="b">
        <f>IF('Hoja De Calculo'!CN$13&gt;='Hoja De Calculo'!CM$13,IF(CM$18=100,($CI$21*CM$18*$B$2)-SUM($I107:CL107),IF(CM$18&gt;CL$19,((CM$18-CL$19+1)*$B$2*$CI$21),IF(CM$18&gt;=CL$19,$CI$21*$B$2))),0)</f>
        <v>0</v>
      </c>
      <c r="CN107" s="294" t="b">
        <f>IF('Hoja De Calculo'!CO$13&gt;='Hoja De Calculo'!CN$13,IF(CN$18=100,($CI$21*CN$18*$B$2)-SUM($I107:CM107),IF(CN$18&gt;CM$19,((CN$18-CM$19+1)*$B$2*$CI$21),IF(CN$18&gt;=CM$19,$CI$21*$B$2))),0)</f>
        <v>0</v>
      </c>
      <c r="CO107" s="294" t="b">
        <f>IF('Hoja De Calculo'!CP$13&gt;='Hoja De Calculo'!CO$13,IF(CO$18=100,($CI$21*CO$18*$B$2)-SUM($I107:CN107),IF(CO$18&gt;CN$19,((CO$18-CN$19+1)*$B$2*$CI$21),IF(CO$18&gt;=CN$19,$CI$21*$B$2))),0)</f>
        <v>0</v>
      </c>
      <c r="CP107" s="294" t="b">
        <f>IF('Hoja De Calculo'!CQ$13&gt;='Hoja De Calculo'!CP$13,IF(CP$18=100,($CI$21*CP$18*$B$2)-SUM($I107:CO107),IF(CP$18&gt;CO$19,((CP$18-CO$19+1)*$B$2*$CI$21),IF(CP$18&gt;=CO$19,$CI$21*$B$2))),0)</f>
        <v>0</v>
      </c>
      <c r="CQ107" s="294" t="b">
        <f>IF('Hoja De Calculo'!CR$13&gt;='Hoja De Calculo'!CQ$13,IF(CQ$18=100,($CI$21*CQ$18*$B$2)-SUM($I107:CP107),IF(CQ$18&gt;CP$19,((CQ$18-CP$19+1)*$B$2*$CI$21),IF(CQ$18&gt;=CP$19,$CI$21*$B$2))),0)</f>
        <v>0</v>
      </c>
      <c r="CR107" s="294" t="b">
        <f>IF('Hoja De Calculo'!CS$13&gt;='Hoja De Calculo'!CR$13,IF(CR$18=100,($CI$21*CR$18*$B$2)-SUM($I107:CQ107),IF(CR$18&gt;CQ$19,((CR$18-CQ$19+1)*$B$2*$CI$21),IF(CR$18&gt;=CQ$19,$CI$21*$B$2))),0)</f>
        <v>0</v>
      </c>
      <c r="CS107" s="294" t="b">
        <f>IF('Hoja De Calculo'!CT$13&gt;='Hoja De Calculo'!CS$13,IF(CS$18=100,($CI$21*CS$18*$B$2)-SUM($I107:CR107),IF(CS$18&gt;CR$19,((CS$18-CR$19+1)*$B$2*$CI$21),IF(CS$18&gt;=CR$19,$CI$21*$B$2))),0)</f>
        <v>0</v>
      </c>
      <c r="CT107" s="294" t="b">
        <f>IF('Hoja De Calculo'!CU$13&gt;='Hoja De Calculo'!CT$13,IF(CT$18=100,($CI$21*CT$18*$B$2)-SUM($I107:CS107),IF(CT$18&gt;CS$19,((CT$18-CS$19+1)*$B$2*$CI$21),IF(CT$18&gt;=CS$19,$CI$21*$B$2))),0)</f>
        <v>0</v>
      </c>
      <c r="CU107" s="294" t="b">
        <f>IF('Hoja De Calculo'!CV$13&gt;='Hoja De Calculo'!CU$13,IF(CU$18=100,($CI$21*CU$18*$B$2)-SUM($I107:CT107),IF(CU$18&gt;CT$19,((CU$18-CT$19+1)*$B$2*$CI$21),IF(CU$18&gt;=CT$19,$CI$21*$B$2))),0)</f>
        <v>0</v>
      </c>
      <c r="CV107" s="294" t="b">
        <f>IF('Hoja De Calculo'!CW$13&gt;='Hoja De Calculo'!CV$13,IF(CV$18=100,($CI$21*CV$18*$B$2)-SUM($I107:CU107),IF(CV$18&gt;CU$19,((CV$18-CU$19+1)*$B$2*$CI$21),IF(CV$18&gt;=CU$19,$CI$21*$B$2))),0)</f>
        <v>0</v>
      </c>
      <c r="CW107" s="294" t="b">
        <f>IF('Hoja De Calculo'!CX$13&gt;='Hoja De Calculo'!CW$13,IF(CW$18=100,($CI$21*CW$18*$B$2)-SUM($I107:CV107),IF(CW$18&gt;CV$19,((CW$18-CV$19+1)*$B$2*$CI$21),IF(CW$18&gt;=CV$19,$CI$21*$B$2))),0)</f>
        <v>0</v>
      </c>
    </row>
    <row r="108" spans="1:101" x14ac:dyDescent="0.3">
      <c r="A108" t="s">
        <v>245</v>
      </c>
      <c r="B108" s="259"/>
      <c r="C108" s="259"/>
      <c r="D108" s="259"/>
      <c r="E108" s="259"/>
      <c r="F108" s="259"/>
      <c r="G108" s="259"/>
      <c r="H108" s="259"/>
      <c r="I108" s="259"/>
      <c r="J108" s="259"/>
      <c r="K108" s="259"/>
      <c r="L108" s="259"/>
      <c r="M108" s="259"/>
      <c r="N108" s="259"/>
      <c r="O108" s="259"/>
      <c r="P108" s="259"/>
      <c r="Q108" s="259"/>
      <c r="R108" s="259"/>
      <c r="S108" s="259"/>
      <c r="T108" s="259"/>
      <c r="U108" s="259"/>
      <c r="V108" s="259"/>
      <c r="W108" s="259"/>
      <c r="X108" s="259"/>
      <c r="Y108" s="259"/>
      <c r="Z108" s="259"/>
      <c r="AA108" s="259"/>
      <c r="AB108" s="259"/>
      <c r="AC108" s="259"/>
      <c r="AD108" s="259"/>
      <c r="AE108" s="259"/>
      <c r="AF108" s="259"/>
      <c r="AG108" s="259"/>
      <c r="AH108" s="259"/>
      <c r="AI108" s="259"/>
      <c r="AJ108" s="259"/>
      <c r="AK108" s="259"/>
      <c r="AL108" s="259"/>
      <c r="AM108" s="259"/>
      <c r="AN108" s="259"/>
      <c r="AO108" s="259"/>
      <c r="AP108" s="259"/>
      <c r="AQ108" s="259"/>
      <c r="AR108" s="259"/>
      <c r="AS108" s="259"/>
      <c r="AT108" s="259"/>
      <c r="AU108" s="259"/>
      <c r="AV108" s="259"/>
      <c r="AW108" s="259"/>
      <c r="AX108" s="259"/>
      <c r="AY108" s="259"/>
      <c r="AZ108" s="259"/>
      <c r="BA108" s="259"/>
      <c r="BB108" s="259"/>
      <c r="BC108" s="259"/>
      <c r="BD108" s="259"/>
      <c r="BE108" s="259"/>
      <c r="BF108" s="259"/>
      <c r="BG108" s="259"/>
      <c r="BH108" s="259"/>
      <c r="BI108" s="259"/>
      <c r="BJ108" s="259"/>
      <c r="BK108" s="259"/>
      <c r="BL108" s="259"/>
      <c r="BM108" s="259"/>
      <c r="BN108" s="259"/>
      <c r="BO108" s="259"/>
      <c r="BP108" s="259"/>
      <c r="BQ108" s="259"/>
      <c r="BR108" s="259"/>
      <c r="BS108" s="259"/>
      <c r="BT108" s="259"/>
      <c r="BU108" s="259"/>
      <c r="BV108" s="259"/>
      <c r="BW108" s="259"/>
      <c r="BX108" s="259"/>
      <c r="BY108" s="259"/>
      <c r="BZ108" s="259"/>
      <c r="CA108" s="259"/>
      <c r="CB108" s="259"/>
      <c r="CC108" s="259"/>
      <c r="CD108" s="259"/>
      <c r="CE108" s="259"/>
      <c r="CF108" s="259"/>
      <c r="CG108" s="259"/>
      <c r="CH108" s="259"/>
      <c r="CI108" s="259"/>
      <c r="CJ108" s="281">
        <f>(CJ$21*$B$2*(CJ$19+(IF(CJ$19=100,0,1))))</f>
        <v>0</v>
      </c>
      <c r="CK108" s="294" t="b">
        <f>IF('Hoja De Calculo'!CL$13&gt;='Hoja De Calculo'!CK$13,IF(CK$18=100,($CJ$21*CK$18*$B$2)-SUM($I108:CJ108),IF(CK$18&gt;CJ$19,((CK$18-CJ$19+1)*$B$2*$CJ$21),IF(CK$18&gt;=CJ$19,$CJ$21*$B$2))),0)</f>
        <v>0</v>
      </c>
      <c r="CL108" s="294" t="b">
        <f>IF('Hoja De Calculo'!CM$13&gt;='Hoja De Calculo'!CL$13,IF(CL$18=100,($CJ$21*CL$18*$B$2)-SUM($I108:CK108),IF(CL$18&gt;CK$19,((CL$18-CK$19+1)*$B$2*$CJ$21),IF(CL$18&gt;=CK$19,$CJ$21*$B$2))),0)</f>
        <v>0</v>
      </c>
      <c r="CM108" s="294" t="b">
        <f>IF('Hoja De Calculo'!CN$13&gt;='Hoja De Calculo'!CM$13,IF(CM$18=100,($CJ$21*CM$18*$B$2)-SUM($I108:CL108),IF(CM$18&gt;CL$19,((CM$18-CL$19+1)*$B$2*$CJ$21),IF(CM$18&gt;=CL$19,$CJ$21*$B$2))),0)</f>
        <v>0</v>
      </c>
      <c r="CN108" s="294" t="b">
        <f>IF('Hoja De Calculo'!CO$13&gt;='Hoja De Calculo'!CN$13,IF(CN$18=100,($CJ$21*CN$18*$B$2)-SUM($I108:CM108),IF(CN$18&gt;CM$19,((CN$18-CM$19+1)*$B$2*$CJ$21),IF(CN$18&gt;=CM$19,$CJ$21*$B$2))),0)</f>
        <v>0</v>
      </c>
      <c r="CO108" s="294" t="b">
        <f>IF('Hoja De Calculo'!CP$13&gt;='Hoja De Calculo'!CO$13,IF(CO$18=100,($CJ$21*CO$18*$B$2)-SUM($I108:CN108),IF(CO$18&gt;CN$19,((CO$18-CN$19+1)*$B$2*$CJ$21),IF(CO$18&gt;=CN$19,$CJ$21*$B$2))),0)</f>
        <v>0</v>
      </c>
      <c r="CP108" s="294" t="b">
        <f>IF('Hoja De Calculo'!CQ$13&gt;='Hoja De Calculo'!CP$13,IF(CP$18=100,($CJ$21*CP$18*$B$2)-SUM($I108:CO108),IF(CP$18&gt;CO$19,((CP$18-CO$19+1)*$B$2*$CJ$21),IF(CP$18&gt;=CO$19,$CJ$21*$B$2))),0)</f>
        <v>0</v>
      </c>
      <c r="CQ108" s="294" t="b">
        <f>IF('Hoja De Calculo'!CR$13&gt;='Hoja De Calculo'!CQ$13,IF(CQ$18=100,($CJ$21*CQ$18*$B$2)-SUM($I108:CP108),IF(CQ$18&gt;CP$19,((CQ$18-CP$19+1)*$B$2*$CJ$21),IF(CQ$18&gt;=CP$19,$CJ$21*$B$2))),0)</f>
        <v>0</v>
      </c>
      <c r="CR108" s="294" t="b">
        <f>IF('Hoja De Calculo'!CS$13&gt;='Hoja De Calculo'!CR$13,IF(CR$18=100,($CJ$21*CR$18*$B$2)-SUM($I108:CQ108),IF(CR$18&gt;CQ$19,((CR$18-CQ$19+1)*$B$2*$CJ$21),IF(CR$18&gt;=CQ$19,$CJ$21*$B$2))),0)</f>
        <v>0</v>
      </c>
      <c r="CS108" s="294" t="b">
        <f>IF('Hoja De Calculo'!CT$13&gt;='Hoja De Calculo'!CS$13,IF(CS$18=100,($CJ$21*CS$18*$B$2)-SUM($I108:CR108),IF(CS$18&gt;CR$19,((CS$18-CR$19+1)*$B$2*$CJ$21),IF(CS$18&gt;=CR$19,$CJ$21*$B$2))),0)</f>
        <v>0</v>
      </c>
      <c r="CT108" s="294" t="b">
        <f>IF('Hoja De Calculo'!CU$13&gt;='Hoja De Calculo'!CT$13,IF(CT$18=100,($CJ$21*CT$18*$B$2)-SUM($I108:CS108),IF(CT$18&gt;CS$19,((CT$18-CS$19+1)*$B$2*$CJ$21),IF(CT$18&gt;=CS$19,$CJ$21*$B$2))),0)</f>
        <v>0</v>
      </c>
      <c r="CU108" s="294" t="b">
        <f>IF('Hoja De Calculo'!CV$13&gt;='Hoja De Calculo'!CU$13,IF(CU$18=100,($CJ$21*CU$18*$B$2)-SUM($I108:CT108),IF(CU$18&gt;CT$19,((CU$18-CT$19+1)*$B$2*$CJ$21),IF(CU$18&gt;=CT$19,$CJ$21*$B$2))),0)</f>
        <v>0</v>
      </c>
      <c r="CV108" s="294" t="b">
        <f>IF('Hoja De Calculo'!CW$13&gt;='Hoja De Calculo'!CV$13,IF(CV$18=100,($CJ$21*CV$18*$B$2)-SUM($I108:CU108),IF(CV$18&gt;CU$19,((CV$18-CU$19+1)*$B$2*$CJ$21),IF(CV$18&gt;=CU$19,$CJ$21*$B$2))),0)</f>
        <v>0</v>
      </c>
      <c r="CW108" s="294" t="b">
        <f>IF('Hoja De Calculo'!CX$13&gt;='Hoja De Calculo'!CW$13,IF(CW$18=100,($CJ$21*CW$18*$B$2)-SUM($I108:CV108),IF(CW$18&gt;CV$19,((CW$18-CV$19+1)*$B$2*$CJ$21),IF(CW$18&gt;=CV$19,$CJ$21*$B$2))),0)</f>
        <v>0</v>
      </c>
    </row>
    <row r="109" spans="1:101" x14ac:dyDescent="0.3">
      <c r="A109" t="s">
        <v>246</v>
      </c>
      <c r="B109" s="259"/>
      <c r="C109" s="259"/>
      <c r="D109" s="259"/>
      <c r="E109" s="259"/>
      <c r="F109" s="259"/>
      <c r="G109" s="259"/>
      <c r="H109" s="259"/>
      <c r="I109" s="259"/>
      <c r="J109" s="259"/>
      <c r="K109" s="259"/>
      <c r="L109" s="259"/>
      <c r="M109" s="259"/>
      <c r="N109" s="259"/>
      <c r="O109" s="259"/>
      <c r="P109" s="259"/>
      <c r="Q109" s="259"/>
      <c r="R109" s="259"/>
      <c r="S109" s="259"/>
      <c r="T109" s="259"/>
      <c r="U109" s="259"/>
      <c r="V109" s="259"/>
      <c r="W109" s="259"/>
      <c r="X109" s="259"/>
      <c r="Y109" s="259"/>
      <c r="Z109" s="259"/>
      <c r="AA109" s="259"/>
      <c r="AB109" s="259"/>
      <c r="AC109" s="259"/>
      <c r="AD109" s="259"/>
      <c r="AE109" s="259"/>
      <c r="AF109" s="259"/>
      <c r="AG109" s="259"/>
      <c r="AH109" s="259"/>
      <c r="AI109" s="259"/>
      <c r="AJ109" s="259"/>
      <c r="AK109" s="259"/>
      <c r="AL109" s="259"/>
      <c r="AM109" s="259"/>
      <c r="AN109" s="259"/>
      <c r="AO109" s="259"/>
      <c r="AP109" s="259"/>
      <c r="AQ109" s="259"/>
      <c r="AR109" s="259"/>
      <c r="AS109" s="259"/>
      <c r="AT109" s="259"/>
      <c r="AU109" s="259"/>
      <c r="AV109" s="259"/>
      <c r="AW109" s="259"/>
      <c r="AX109" s="259"/>
      <c r="AY109" s="259"/>
      <c r="AZ109" s="259"/>
      <c r="BA109" s="259"/>
      <c r="BB109" s="259"/>
      <c r="BC109" s="259"/>
      <c r="BD109" s="259"/>
      <c r="BE109" s="259"/>
      <c r="BF109" s="259"/>
      <c r="BG109" s="259"/>
      <c r="BH109" s="259"/>
      <c r="BI109" s="259"/>
      <c r="BJ109" s="259"/>
      <c r="BK109" s="259"/>
      <c r="BL109" s="259"/>
      <c r="BM109" s="259"/>
      <c r="BN109" s="259"/>
      <c r="BO109" s="259"/>
      <c r="BP109" s="259"/>
      <c r="BQ109" s="259"/>
      <c r="BR109" s="259"/>
      <c r="BS109" s="259"/>
      <c r="BT109" s="259"/>
      <c r="BU109" s="259"/>
      <c r="BV109" s="259"/>
      <c r="BW109" s="259"/>
      <c r="BX109" s="259"/>
      <c r="BY109" s="259"/>
      <c r="BZ109" s="259"/>
      <c r="CA109" s="259"/>
      <c r="CB109" s="259"/>
      <c r="CC109" s="259"/>
      <c r="CD109" s="259"/>
      <c r="CE109" s="259"/>
      <c r="CF109" s="259"/>
      <c r="CG109" s="259"/>
      <c r="CH109" s="259"/>
      <c r="CI109" s="259"/>
      <c r="CJ109" s="259"/>
      <c r="CK109" s="281">
        <f>(CK$21*$B$2*(CK$19+(IF(CK$19=100,0,1))))</f>
        <v>0</v>
      </c>
      <c r="CL109" s="294" t="b">
        <f>IF('Hoja De Calculo'!CM$13&gt;='Hoja De Calculo'!CL$13,IF(CL$18=100,($CK$21*CL$18*$B$2)-SUM($I109:CK109),IF(CL$18&gt;CK$19,((CL$18-CK$19+1)*$B$2*$CK$21),IF(CL$18&gt;=CK$19,$CK$21*$B$2))),0)</f>
        <v>0</v>
      </c>
      <c r="CM109" s="294" t="b">
        <f>IF('Hoja De Calculo'!CN$13&gt;='Hoja De Calculo'!CM$13,IF(CM$18=100,($CK$21*CM$18*$B$2)-SUM($I109:CL109),IF(CM$18&gt;CL$19,((CM$18-CL$19+1)*$B$2*$CK$21),IF(CM$18&gt;=CL$19,$CK$21*$B$2))),0)</f>
        <v>0</v>
      </c>
      <c r="CN109" s="294" t="b">
        <f>IF('Hoja De Calculo'!CO$13&gt;='Hoja De Calculo'!CN$13,IF(CN$18=100,($CK$21*CN$18*$B$2)-SUM($I109:CM109),IF(CN$18&gt;CM$19,((CN$18-CM$19+1)*$B$2*$CK$21),IF(CN$18&gt;=CM$19,$CK$21*$B$2))),0)</f>
        <v>0</v>
      </c>
      <c r="CO109" s="294" t="b">
        <f>IF('Hoja De Calculo'!CP$13&gt;='Hoja De Calculo'!CO$13,IF(CO$18=100,($CK$21*CO$18*$B$2)-SUM($I109:CN109),IF(CO$18&gt;CN$19,((CO$18-CN$19+1)*$B$2*$CK$21),IF(CO$18&gt;=CN$19,$CK$21*$B$2))),0)</f>
        <v>0</v>
      </c>
      <c r="CP109" s="294" t="b">
        <f>IF('Hoja De Calculo'!CQ$13&gt;='Hoja De Calculo'!CP$13,IF(CP$18=100,($CK$21*CP$18*$B$2)-SUM($I109:CO109),IF(CP$18&gt;CO$19,((CP$18-CO$19+1)*$B$2*$CK$21),IF(CP$18&gt;=CO$19,$CK$21*$B$2))),0)</f>
        <v>0</v>
      </c>
      <c r="CQ109" s="294" t="b">
        <f>IF('Hoja De Calculo'!CR$13&gt;='Hoja De Calculo'!CQ$13,IF(CQ$18=100,($CK$21*CQ$18*$B$2)-SUM($I109:CP109),IF(CQ$18&gt;CP$19,((CQ$18-CP$19+1)*$B$2*$CK$21),IF(CQ$18&gt;=CP$19,$CK$21*$B$2))),0)</f>
        <v>0</v>
      </c>
      <c r="CR109" s="294" t="b">
        <f>IF('Hoja De Calculo'!CS$13&gt;='Hoja De Calculo'!CR$13,IF(CR$18=100,($CK$21*CR$18*$B$2)-SUM($I109:CQ109),IF(CR$18&gt;CQ$19,((CR$18-CQ$19+1)*$B$2*$CK$21),IF(CR$18&gt;=CQ$19,$CK$21*$B$2))),0)</f>
        <v>0</v>
      </c>
      <c r="CS109" s="294" t="b">
        <f>IF('Hoja De Calculo'!CT$13&gt;='Hoja De Calculo'!CS$13,IF(CS$18=100,($CK$21*CS$18*$B$2)-SUM($I109:CR109),IF(CS$18&gt;CR$19,((CS$18-CR$19+1)*$B$2*$CK$21),IF(CS$18&gt;=CR$19,$CK$21*$B$2))),0)</f>
        <v>0</v>
      </c>
      <c r="CT109" s="294" t="b">
        <f>IF('Hoja De Calculo'!CU$13&gt;='Hoja De Calculo'!CT$13,IF(CT$18=100,($CK$21*CT$18*$B$2)-SUM($I109:CS109),IF(CT$18&gt;CS$19,((CT$18-CS$19+1)*$B$2*$CK$21),IF(CT$18&gt;=CS$19,$CK$21*$B$2))),0)</f>
        <v>0</v>
      </c>
      <c r="CU109" s="294" t="b">
        <f>IF('Hoja De Calculo'!CV$13&gt;='Hoja De Calculo'!CU$13,IF(CU$18=100,($CK$21*CU$18*$B$2)-SUM($I109:CT109),IF(CU$18&gt;CT$19,((CU$18-CT$19+1)*$B$2*$CK$21),IF(CU$18&gt;=CT$19,$CK$21*$B$2))),0)</f>
        <v>0</v>
      </c>
      <c r="CV109" s="294" t="b">
        <f>IF('Hoja De Calculo'!CW$13&gt;='Hoja De Calculo'!CV$13,IF(CV$18=100,($CK$21*CV$18*$B$2)-SUM($I109:CU109),IF(CV$18&gt;CU$19,((CV$18-CU$19+1)*$B$2*$CK$21),IF(CV$18&gt;=CU$19,$CK$21*$B$2))),0)</f>
        <v>0</v>
      </c>
      <c r="CW109" s="294" t="b">
        <f>IF('Hoja De Calculo'!CX$13&gt;='Hoja De Calculo'!CW$13,IF(CW$18=100,($CK$21*CW$18*$B$2)-SUM($I109:CV109),IF(CW$18&gt;CV$19,((CW$18-CV$19+1)*$B$2*$CK$21),IF(CW$18&gt;=CV$19,$CK$21*$B$2))),0)</f>
        <v>0</v>
      </c>
    </row>
    <row r="110" spans="1:101" x14ac:dyDescent="0.3">
      <c r="A110" t="s">
        <v>247</v>
      </c>
      <c r="B110" s="259"/>
      <c r="C110" s="259"/>
      <c r="D110" s="259"/>
      <c r="E110" s="259"/>
      <c r="F110" s="259"/>
      <c r="G110" s="259"/>
      <c r="H110" s="259"/>
      <c r="I110" s="259"/>
      <c r="J110" s="259"/>
      <c r="K110" s="259"/>
      <c r="L110" s="259"/>
      <c r="M110" s="259"/>
      <c r="N110" s="259"/>
      <c r="O110" s="259"/>
      <c r="P110" s="259"/>
      <c r="Q110" s="259"/>
      <c r="R110" s="259"/>
      <c r="S110" s="259"/>
      <c r="T110" s="259"/>
      <c r="U110" s="259"/>
      <c r="V110" s="259"/>
      <c r="W110" s="259"/>
      <c r="X110" s="259"/>
      <c r="Y110" s="259"/>
      <c r="Z110" s="259"/>
      <c r="AA110" s="259"/>
      <c r="AB110" s="259"/>
      <c r="AC110" s="259"/>
      <c r="AD110" s="259"/>
      <c r="AE110" s="259"/>
      <c r="AF110" s="259"/>
      <c r="AG110" s="259"/>
      <c r="AH110" s="259"/>
      <c r="AI110" s="259"/>
      <c r="AJ110" s="259"/>
      <c r="AK110" s="259"/>
      <c r="AL110" s="259"/>
      <c r="AM110" s="259"/>
      <c r="AN110" s="259"/>
      <c r="AO110" s="259"/>
      <c r="AP110" s="259"/>
      <c r="AQ110" s="259"/>
      <c r="AR110" s="259"/>
      <c r="AS110" s="259"/>
      <c r="AT110" s="259"/>
      <c r="AU110" s="259"/>
      <c r="AV110" s="259"/>
      <c r="AW110" s="259"/>
      <c r="AX110" s="259"/>
      <c r="AY110" s="259"/>
      <c r="AZ110" s="259"/>
      <c r="BA110" s="259"/>
      <c r="BB110" s="259"/>
      <c r="BC110" s="259"/>
      <c r="BD110" s="259"/>
      <c r="BE110" s="259"/>
      <c r="BF110" s="259"/>
      <c r="BG110" s="259"/>
      <c r="BH110" s="259"/>
      <c r="BI110" s="259"/>
      <c r="BJ110" s="259"/>
      <c r="BK110" s="259"/>
      <c r="BL110" s="259"/>
      <c r="BM110" s="259"/>
      <c r="BN110" s="259"/>
      <c r="BO110" s="259"/>
      <c r="BP110" s="259"/>
      <c r="BQ110" s="259"/>
      <c r="BR110" s="259"/>
      <c r="BS110" s="259"/>
      <c r="BT110" s="259"/>
      <c r="BU110" s="259"/>
      <c r="BV110" s="259"/>
      <c r="BW110" s="259"/>
      <c r="BX110" s="259"/>
      <c r="BY110" s="259"/>
      <c r="BZ110" s="259"/>
      <c r="CA110" s="259"/>
      <c r="CB110" s="259"/>
      <c r="CC110" s="259"/>
      <c r="CD110" s="259"/>
      <c r="CE110" s="259"/>
      <c r="CF110" s="259"/>
      <c r="CG110" s="259"/>
      <c r="CH110" s="259"/>
      <c r="CI110" s="259"/>
      <c r="CJ110" s="259"/>
      <c r="CK110" s="259"/>
      <c r="CL110" s="281">
        <f>(CL$21*$B$2*(CL$19+(IF(CL$19=100,0,1))))</f>
        <v>0</v>
      </c>
      <c r="CM110" s="294" t="b">
        <f>IF('Hoja De Calculo'!CN$13&gt;='Hoja De Calculo'!CM$13,IF(CM$18=100,($CL$21*CM$18*$B$2)-SUM($I110:CL110),IF(CM$18&gt;CL$19,((CM$18-CL$19+1)*$B$2*$CL$21),IF(CM$18&gt;=CL$19,$CL$21*$B$2))),0)</f>
        <v>0</v>
      </c>
      <c r="CN110" s="294" t="b">
        <f>IF('Hoja De Calculo'!CO$13&gt;='Hoja De Calculo'!CN$13,IF(CN$18=100,($CL$21*CN$18*$B$2)-SUM($I110:CM110),IF(CN$18&gt;CM$19,((CN$18-CM$19+1)*$B$2*$CL$21),IF(CN$18&gt;=CM$19,$CL$21*$B$2))),0)</f>
        <v>0</v>
      </c>
      <c r="CO110" s="294" t="b">
        <f>IF('Hoja De Calculo'!CP$13&gt;='Hoja De Calculo'!CO$13,IF(CO$18=100,($CL$21*CO$18*$B$2)-SUM($I110:CN110),IF(CO$18&gt;CN$19,((CO$18-CN$19+1)*$B$2*$CL$21),IF(CO$18&gt;=CN$19,$CL$21*$B$2))),0)</f>
        <v>0</v>
      </c>
      <c r="CP110" s="294" t="b">
        <f>IF('Hoja De Calculo'!CQ$13&gt;='Hoja De Calculo'!CP$13,IF(CP$18=100,($CL$21*CP$18*$B$2)-SUM($I110:CO110),IF(CP$18&gt;CO$19,((CP$18-CO$19+1)*$B$2*$CL$21),IF(CP$18&gt;=CO$19,$CL$21*$B$2))),0)</f>
        <v>0</v>
      </c>
      <c r="CQ110" s="294" t="b">
        <f>IF('Hoja De Calculo'!CR$13&gt;='Hoja De Calculo'!CQ$13,IF(CQ$18=100,($CL$21*CQ$18*$B$2)-SUM($I110:CP110),IF(CQ$18&gt;CP$19,((CQ$18-CP$19+1)*$B$2*$CL$21),IF(CQ$18&gt;=CP$19,$CL$21*$B$2))),0)</f>
        <v>0</v>
      </c>
      <c r="CR110" s="294" t="b">
        <f>IF('Hoja De Calculo'!CS$13&gt;='Hoja De Calculo'!CR$13,IF(CR$18=100,($CL$21*CR$18*$B$2)-SUM($I110:CQ110),IF(CR$18&gt;CQ$19,((CR$18-CQ$19+1)*$B$2*$CL$21),IF(CR$18&gt;=CQ$19,$CL$21*$B$2))),0)</f>
        <v>0</v>
      </c>
      <c r="CS110" s="294" t="b">
        <f>IF('Hoja De Calculo'!CT$13&gt;='Hoja De Calculo'!CS$13,IF(CS$18=100,($CL$21*CS$18*$B$2)-SUM($I110:CR110),IF(CS$18&gt;CR$19,((CS$18-CR$19+1)*$B$2*$CL$21),IF(CS$18&gt;=CR$19,$CL$21*$B$2))),0)</f>
        <v>0</v>
      </c>
      <c r="CT110" s="294" t="b">
        <f>IF('Hoja De Calculo'!CU$13&gt;='Hoja De Calculo'!CT$13,IF(CT$18=100,($CL$21*CT$18*$B$2)-SUM($I110:CS110),IF(CT$18&gt;CS$19,((CT$18-CS$19+1)*$B$2*$CL$21),IF(CT$18&gt;=CS$19,$CL$21*$B$2))),0)</f>
        <v>0</v>
      </c>
      <c r="CU110" s="294" t="b">
        <f>IF('Hoja De Calculo'!CV$13&gt;='Hoja De Calculo'!CU$13,IF(CU$18=100,($CL$21*CU$18*$B$2)-SUM($I110:CT110),IF(CU$18&gt;CT$19,((CU$18-CT$19+1)*$B$2*$CL$21),IF(CU$18&gt;=CT$19,$CL$21*$B$2))),0)</f>
        <v>0</v>
      </c>
      <c r="CV110" s="294" t="b">
        <f>IF('Hoja De Calculo'!CW$13&gt;='Hoja De Calculo'!CV$13,IF(CV$18=100,($CL$21*CV$18*$B$2)-SUM($I110:CU110),IF(CV$18&gt;CU$19,((CV$18-CU$19+1)*$B$2*$CL$21),IF(CV$18&gt;=CU$19,$CL$21*$B$2))),0)</f>
        <v>0</v>
      </c>
      <c r="CW110" s="294" t="b">
        <f>IF('Hoja De Calculo'!CX$13&gt;='Hoja De Calculo'!CW$13,IF(CW$18=100,($CL$21*CW$18*$B$2)-SUM($I110:CV110),IF(CW$18&gt;CV$19,((CW$18-CV$19+1)*$B$2*$CL$21),IF(CW$18&gt;=CV$19,$CL$21*$B$2))),0)</f>
        <v>0</v>
      </c>
    </row>
    <row r="111" spans="1:101" x14ac:dyDescent="0.3">
      <c r="A111" t="s">
        <v>248</v>
      </c>
      <c r="B111" s="259"/>
      <c r="C111" s="259"/>
      <c r="D111" s="259"/>
      <c r="E111" s="259"/>
      <c r="F111" s="259"/>
      <c r="G111" s="259"/>
      <c r="H111" s="259"/>
      <c r="I111" s="259"/>
      <c r="J111" s="259"/>
      <c r="K111" s="259"/>
      <c r="L111" s="259"/>
      <c r="M111" s="259"/>
      <c r="N111" s="259"/>
      <c r="O111" s="259"/>
      <c r="P111" s="259"/>
      <c r="Q111" s="259"/>
      <c r="R111" s="259"/>
      <c r="S111" s="259"/>
      <c r="T111" s="259"/>
      <c r="U111" s="259"/>
      <c r="V111" s="259"/>
      <c r="W111" s="259"/>
      <c r="X111" s="259"/>
      <c r="Y111" s="259"/>
      <c r="Z111" s="259"/>
      <c r="AA111" s="259"/>
      <c r="AB111" s="259"/>
      <c r="AC111" s="259"/>
      <c r="AD111" s="259"/>
      <c r="AE111" s="259"/>
      <c r="AF111" s="259"/>
      <c r="AG111" s="259"/>
      <c r="AH111" s="259"/>
      <c r="AI111" s="259"/>
      <c r="AJ111" s="259"/>
      <c r="AK111" s="259"/>
      <c r="AL111" s="259"/>
      <c r="AM111" s="259"/>
      <c r="AN111" s="259"/>
      <c r="AO111" s="259"/>
      <c r="AP111" s="259"/>
      <c r="AQ111" s="259"/>
      <c r="AR111" s="259"/>
      <c r="AS111" s="259"/>
      <c r="AT111" s="259"/>
      <c r="AU111" s="259"/>
      <c r="AV111" s="259"/>
      <c r="AW111" s="259"/>
      <c r="AX111" s="259"/>
      <c r="AY111" s="259"/>
      <c r="AZ111" s="259"/>
      <c r="BA111" s="259"/>
      <c r="BB111" s="259"/>
      <c r="BC111" s="259"/>
      <c r="BD111" s="259"/>
      <c r="BE111" s="259"/>
      <c r="BF111" s="259"/>
      <c r="BG111" s="259"/>
      <c r="BH111" s="259"/>
      <c r="BI111" s="259"/>
      <c r="BJ111" s="259"/>
      <c r="BK111" s="259"/>
      <c r="BL111" s="259"/>
      <c r="BM111" s="259"/>
      <c r="BN111" s="259"/>
      <c r="BO111" s="259"/>
      <c r="BP111" s="259"/>
      <c r="BQ111" s="259"/>
      <c r="BR111" s="259"/>
      <c r="BS111" s="259"/>
      <c r="BT111" s="259"/>
      <c r="BU111" s="259"/>
      <c r="BV111" s="259"/>
      <c r="BW111" s="259"/>
      <c r="BX111" s="259"/>
      <c r="BY111" s="259"/>
      <c r="BZ111" s="259"/>
      <c r="CA111" s="259"/>
      <c r="CB111" s="259"/>
      <c r="CC111" s="259"/>
      <c r="CD111" s="259"/>
      <c r="CE111" s="259"/>
      <c r="CF111" s="259"/>
      <c r="CG111" s="259"/>
      <c r="CH111" s="259"/>
      <c r="CI111" s="259"/>
      <c r="CJ111" s="259"/>
      <c r="CK111" s="259"/>
      <c r="CL111" s="259"/>
      <c r="CM111" s="281">
        <f>(CM$21*$B$2*(CM$19+(IF(CM$19=100,0,1))))</f>
        <v>0</v>
      </c>
      <c r="CN111" s="294" t="b">
        <f>IF('Hoja De Calculo'!CO$13&gt;='Hoja De Calculo'!CN$13,IF(CN$18=100,($CM$21*CN$18*$B$2)-SUM($I111:CM111),IF(CN$18&gt;CM$19,((CN$18-CM$19+1)*$B$2*$CM$21),IF(CN$18&gt;=CM$19,$CM$21*$B$2))),0)</f>
        <v>0</v>
      </c>
      <c r="CO111" s="294" t="b">
        <f>IF('Hoja De Calculo'!CP$13&gt;='Hoja De Calculo'!CO$13,IF(CO$18=100,($CM$21*CO$18*$B$2)-SUM($I111:CN111),IF(CO$18&gt;CN$19,((CO$18-CN$19+1)*$B$2*$CM$21),IF(CO$18&gt;=CN$19,$CM$21*$B$2))),0)</f>
        <v>0</v>
      </c>
      <c r="CP111" s="294" t="b">
        <f>IF('Hoja De Calculo'!CQ$13&gt;='Hoja De Calculo'!CP$13,IF(CP$18=100,($CM$21*CP$18*$B$2)-SUM($I111:CO111),IF(CP$18&gt;CO$19,((CP$18-CO$19+1)*$B$2*$CM$21),IF(CP$18&gt;=CO$19,$CM$21*$B$2))),0)</f>
        <v>0</v>
      </c>
      <c r="CQ111" s="294" t="b">
        <f>IF('Hoja De Calculo'!CR$13&gt;='Hoja De Calculo'!CQ$13,IF(CQ$18=100,($CM$21*CQ$18*$B$2)-SUM($I111:CP111),IF(CQ$18&gt;CP$19,((CQ$18-CP$19+1)*$B$2*$CM$21),IF(CQ$18&gt;=CP$19,$CM$21*$B$2))),0)</f>
        <v>0</v>
      </c>
      <c r="CR111" s="294" t="b">
        <f>IF('Hoja De Calculo'!CS$13&gt;='Hoja De Calculo'!CR$13,IF(CR$18=100,($CM$21*CR$18*$B$2)-SUM($I111:CQ111),IF(CR$18&gt;CQ$19,((CR$18-CQ$19+1)*$B$2*$CM$21),IF(CR$18&gt;=CQ$19,$CM$21*$B$2))),0)</f>
        <v>0</v>
      </c>
      <c r="CS111" s="294" t="b">
        <f>IF('Hoja De Calculo'!CT$13&gt;='Hoja De Calculo'!CS$13,IF(CS$18=100,($CM$21*CS$18*$B$2)-SUM($I111:CR111),IF(CS$18&gt;CR$19,((CS$18-CR$19+1)*$B$2*$CM$21),IF(CS$18&gt;=CR$19,$CM$21*$B$2))),0)</f>
        <v>0</v>
      </c>
      <c r="CT111" s="294" t="b">
        <f>IF('Hoja De Calculo'!CU$13&gt;='Hoja De Calculo'!CT$13,IF(CT$18=100,($CM$21*CT$18*$B$2)-SUM($I111:CS111),IF(CT$18&gt;CS$19,((CT$18-CS$19+1)*$B$2*$CM$21),IF(CT$18&gt;=CS$19,$CM$21*$B$2))),0)</f>
        <v>0</v>
      </c>
      <c r="CU111" s="294" t="b">
        <f>IF('Hoja De Calculo'!CV$13&gt;='Hoja De Calculo'!CU$13,IF(CU$18=100,($CM$21*CU$18*$B$2)-SUM($I111:CT111),IF(CU$18&gt;CT$19,((CU$18-CT$19+1)*$B$2*$CM$21),IF(CU$18&gt;=CT$19,$CM$21*$B$2))),0)</f>
        <v>0</v>
      </c>
      <c r="CV111" s="294" t="b">
        <f>IF('Hoja De Calculo'!CW$13&gt;='Hoja De Calculo'!CV$13,IF(CV$18=100,($CM$21*CV$18*$B$2)-SUM($I111:CU111),IF(CV$18&gt;CU$19,((CV$18-CU$19+1)*$B$2*$CM$21),IF(CV$18&gt;=CU$19,$CM$21*$B$2))),0)</f>
        <v>0</v>
      </c>
      <c r="CW111" s="294" t="b">
        <f>IF('Hoja De Calculo'!CX$13&gt;='Hoja De Calculo'!CW$13,IF(CW$18=100,($CM$21*CW$18*$B$2)-SUM($I111:CV111),IF(CW$18&gt;CV$19,((CW$18-CV$19+1)*$B$2*$CM$21),IF(CW$18&gt;=CV$19,$CM$21*$B$2))),0)</f>
        <v>0</v>
      </c>
    </row>
    <row r="112" spans="1:101" x14ac:dyDescent="0.3">
      <c r="A112" t="s">
        <v>249</v>
      </c>
      <c r="B112" s="259"/>
      <c r="C112" s="259"/>
      <c r="D112" s="259"/>
      <c r="E112" s="259"/>
      <c r="F112" s="259"/>
      <c r="G112" s="259"/>
      <c r="H112" s="259"/>
      <c r="I112" s="259"/>
      <c r="J112" s="259"/>
      <c r="K112" s="259"/>
      <c r="L112" s="259"/>
      <c r="M112" s="259"/>
      <c r="N112" s="259"/>
      <c r="O112" s="259"/>
      <c r="P112" s="259"/>
      <c r="Q112" s="259"/>
      <c r="R112" s="259"/>
      <c r="S112" s="259"/>
      <c r="T112" s="259"/>
      <c r="U112" s="259"/>
      <c r="V112" s="259"/>
      <c r="W112" s="259"/>
      <c r="X112" s="259"/>
      <c r="Y112" s="259"/>
      <c r="Z112" s="259"/>
      <c r="AA112" s="259"/>
      <c r="AB112" s="259"/>
      <c r="AC112" s="259"/>
      <c r="AD112" s="259"/>
      <c r="AE112" s="259"/>
      <c r="AF112" s="259"/>
      <c r="AG112" s="259"/>
      <c r="AH112" s="259"/>
      <c r="AI112" s="259"/>
      <c r="AJ112" s="259"/>
      <c r="AK112" s="259"/>
      <c r="AL112" s="259"/>
      <c r="AM112" s="259"/>
      <c r="AN112" s="259"/>
      <c r="AO112" s="259"/>
      <c r="AP112" s="259"/>
      <c r="AQ112" s="259"/>
      <c r="AR112" s="259"/>
      <c r="AS112" s="259"/>
      <c r="AT112" s="259"/>
      <c r="AU112" s="259"/>
      <c r="AV112" s="259"/>
      <c r="AW112" s="259"/>
      <c r="AX112" s="259"/>
      <c r="AY112" s="259"/>
      <c r="AZ112" s="259"/>
      <c r="BA112" s="259"/>
      <c r="BB112" s="259"/>
      <c r="BC112" s="259"/>
      <c r="BD112" s="259"/>
      <c r="BE112" s="259"/>
      <c r="BF112" s="259"/>
      <c r="BG112" s="259"/>
      <c r="BH112" s="259"/>
      <c r="BI112" s="259"/>
      <c r="BJ112" s="259"/>
      <c r="BK112" s="259"/>
      <c r="BL112" s="259"/>
      <c r="BM112" s="259"/>
      <c r="BN112" s="259"/>
      <c r="BO112" s="259"/>
      <c r="BP112" s="259"/>
      <c r="BQ112" s="259"/>
      <c r="BR112" s="259"/>
      <c r="BS112" s="259"/>
      <c r="BT112" s="259"/>
      <c r="BU112" s="259"/>
      <c r="BV112" s="259"/>
      <c r="BW112" s="259"/>
      <c r="BX112" s="259"/>
      <c r="BY112" s="259"/>
      <c r="BZ112" s="259"/>
      <c r="CA112" s="259"/>
      <c r="CB112" s="259"/>
      <c r="CC112" s="259"/>
      <c r="CD112" s="259"/>
      <c r="CE112" s="259"/>
      <c r="CF112" s="259"/>
      <c r="CG112" s="259"/>
      <c r="CH112" s="259"/>
      <c r="CI112" s="259"/>
      <c r="CJ112" s="259"/>
      <c r="CK112" s="259"/>
      <c r="CL112" s="259"/>
      <c r="CM112" s="259"/>
      <c r="CN112" s="281">
        <f>(CN$21*$B$2*(CN$19+(IF(CN$19=100,0,1))))</f>
        <v>0</v>
      </c>
      <c r="CO112" s="294" t="b">
        <f>IF('Hoja De Calculo'!CP$13&gt;='Hoja De Calculo'!CO$13,IF(CO$18=100,($CN$21*CO$18*$B$2)-SUM($I112:CN112),IF(CO$18&gt;CN$19,((CO$18-CN$19+1)*$B$2*$CN$21),IF(CO$18&gt;=CN$19,$CN$21*$B$2))),0)</f>
        <v>0</v>
      </c>
      <c r="CP112" s="294" t="b">
        <f>IF('Hoja De Calculo'!CQ$13&gt;='Hoja De Calculo'!CP$13,IF(CP$18=100,($CN$21*CP$18*$B$2)-SUM($I112:CO112),IF(CP$18&gt;CO$19,((CP$18-CO$19+1)*$B$2*$CN$21),IF(CP$18&gt;=CO$19,$CN$21*$B$2))),0)</f>
        <v>0</v>
      </c>
      <c r="CQ112" s="294" t="b">
        <f>IF('Hoja De Calculo'!CR$13&gt;='Hoja De Calculo'!CQ$13,IF(CQ$18=100,($CN$21*CQ$18*$B$2)-SUM($I112:CP112),IF(CQ$18&gt;CP$19,((CQ$18-CP$19+1)*$B$2*$CN$21),IF(CQ$18&gt;=CP$19,$CN$21*$B$2))),0)</f>
        <v>0</v>
      </c>
      <c r="CR112" s="294" t="b">
        <f>IF('Hoja De Calculo'!CS$13&gt;='Hoja De Calculo'!CR$13,IF(CR$18=100,($CN$21*CR$18*$B$2)-SUM($I112:CQ112),IF(CR$18&gt;CQ$19,((CR$18-CQ$19+1)*$B$2*$CN$21),IF(CR$18&gt;=CQ$19,$CN$21*$B$2))),0)</f>
        <v>0</v>
      </c>
      <c r="CS112" s="294" t="b">
        <f>IF('Hoja De Calculo'!CT$13&gt;='Hoja De Calculo'!CS$13,IF(CS$18=100,($CN$21*CS$18*$B$2)-SUM($I112:CR112),IF(CS$18&gt;CR$19,((CS$18-CR$19+1)*$B$2*$CN$21),IF(CS$18&gt;=CR$19,$CN$21*$B$2))),0)</f>
        <v>0</v>
      </c>
      <c r="CT112" s="294" t="b">
        <f>IF('Hoja De Calculo'!CU$13&gt;='Hoja De Calculo'!CT$13,IF(CT$18=100,($CN$21*CT$18*$B$2)-SUM($I112:CS112),IF(CT$18&gt;CS$19,((CT$18-CS$19+1)*$B$2*$CN$21),IF(CT$18&gt;=CS$19,$CN$21*$B$2))),0)</f>
        <v>0</v>
      </c>
      <c r="CU112" s="294" t="b">
        <f>IF('Hoja De Calculo'!CV$13&gt;='Hoja De Calculo'!CU$13,IF(CU$18=100,($CN$21*CU$18*$B$2)-SUM($I112:CT112),IF(CU$18&gt;CT$19,((CU$18-CT$19+1)*$B$2*$CN$21),IF(CU$18&gt;=CT$19,$CN$21*$B$2))),0)</f>
        <v>0</v>
      </c>
      <c r="CV112" s="294" t="b">
        <f>IF('Hoja De Calculo'!CW$13&gt;='Hoja De Calculo'!CV$13,IF(CV$18=100,($CN$21*CV$18*$B$2)-SUM($I112:CU112),IF(CV$18&gt;CU$19,((CV$18-CU$19+1)*$B$2*$CN$21),IF(CV$18&gt;=CU$19,$CN$21*$B$2))),0)</f>
        <v>0</v>
      </c>
      <c r="CW112" s="294" t="b">
        <f>IF('Hoja De Calculo'!CX$13&gt;='Hoja De Calculo'!CW$13,IF(CW$18=100,($CN$21*CW$18*$B$2)-SUM($I112:CV112),IF(CW$18&gt;CV$19,((CW$18-CV$19+1)*$B$2*$CN$21),IF(CW$18&gt;=CV$19,$CN$21*$B$2))),0)</f>
        <v>0</v>
      </c>
    </row>
    <row r="113" spans="1:102" x14ac:dyDescent="0.3">
      <c r="A113" t="s">
        <v>250</v>
      </c>
      <c r="B113" s="259"/>
      <c r="C113" s="259"/>
      <c r="D113" s="259"/>
      <c r="E113" s="259"/>
      <c r="F113" s="259"/>
      <c r="G113" s="259"/>
      <c r="H113" s="259"/>
      <c r="I113" s="259"/>
      <c r="J113" s="259"/>
      <c r="K113" s="259"/>
      <c r="L113" s="259"/>
      <c r="M113" s="259"/>
      <c r="N113" s="259"/>
      <c r="O113" s="259"/>
      <c r="P113" s="259"/>
      <c r="Q113" s="259"/>
      <c r="R113" s="259"/>
      <c r="S113" s="259"/>
      <c r="T113" s="259"/>
      <c r="U113" s="259"/>
      <c r="V113" s="259"/>
      <c r="W113" s="259"/>
      <c r="X113" s="259"/>
      <c r="Y113" s="259"/>
      <c r="Z113" s="259"/>
      <c r="AA113" s="259"/>
      <c r="AB113" s="259"/>
      <c r="AC113" s="259"/>
      <c r="AD113" s="259"/>
      <c r="AE113" s="259"/>
      <c r="AF113" s="259"/>
      <c r="AG113" s="259"/>
      <c r="AH113" s="259"/>
      <c r="AI113" s="259"/>
      <c r="AJ113" s="259"/>
      <c r="AK113" s="259"/>
      <c r="AL113" s="259"/>
      <c r="AM113" s="259"/>
      <c r="AN113" s="259"/>
      <c r="AO113" s="259"/>
      <c r="AP113" s="259"/>
      <c r="AQ113" s="259"/>
      <c r="AR113" s="259"/>
      <c r="AS113" s="259"/>
      <c r="AT113" s="259"/>
      <c r="AU113" s="259"/>
      <c r="AV113" s="259"/>
      <c r="AW113" s="259"/>
      <c r="AX113" s="259"/>
      <c r="AY113" s="259"/>
      <c r="AZ113" s="259"/>
      <c r="BA113" s="259"/>
      <c r="BB113" s="259"/>
      <c r="BC113" s="259"/>
      <c r="BD113" s="259"/>
      <c r="BE113" s="259"/>
      <c r="BF113" s="259"/>
      <c r="BG113" s="259"/>
      <c r="BH113" s="259"/>
      <c r="BI113" s="259"/>
      <c r="BJ113" s="259"/>
      <c r="BK113" s="259"/>
      <c r="BL113" s="259"/>
      <c r="BM113" s="259"/>
      <c r="BN113" s="259"/>
      <c r="BO113" s="259"/>
      <c r="BP113" s="259"/>
      <c r="BQ113" s="259"/>
      <c r="BR113" s="259"/>
      <c r="BS113" s="259"/>
      <c r="BT113" s="259"/>
      <c r="BU113" s="259"/>
      <c r="BV113" s="259"/>
      <c r="BW113" s="259"/>
      <c r="BX113" s="259"/>
      <c r="BY113" s="259"/>
      <c r="BZ113" s="259"/>
      <c r="CA113" s="259"/>
      <c r="CB113" s="259"/>
      <c r="CC113" s="259"/>
      <c r="CD113" s="259"/>
      <c r="CE113" s="259"/>
      <c r="CF113" s="259"/>
      <c r="CG113" s="259"/>
      <c r="CH113" s="259"/>
      <c r="CI113" s="259"/>
      <c r="CJ113" s="259"/>
      <c r="CK113" s="259"/>
      <c r="CL113" s="259"/>
      <c r="CM113" s="259"/>
      <c r="CN113" s="259"/>
      <c r="CO113" s="281">
        <f>(CO$21*$B$2*(CO$19+(IF(CO$19=100,0,1))))</f>
        <v>0</v>
      </c>
      <c r="CP113" s="294" t="b">
        <f>IF('Hoja De Calculo'!CQ$13&gt;='Hoja De Calculo'!CP$13,IF(CP$18=100,($CO$21*CP$18*$B$2)-SUM($I113:CO113),IF(CP$18&gt;CO$19,((CP$18-CO$19+1)*$B$2*$CO$21),IF(CP$18&gt;=CO$19,$CO$21*$B$2))),0)</f>
        <v>0</v>
      </c>
      <c r="CQ113" s="294" t="b">
        <f>IF('Hoja De Calculo'!CR$13&gt;='Hoja De Calculo'!CQ$13,IF(CQ$18=100,($CO$21*CQ$18*$B$2)-SUM($I113:CP113),IF(CQ$18&gt;CP$19,((CQ$18-CP$19+1)*$B$2*$CO$21),IF(CQ$18&gt;=CP$19,$CO$21*$B$2))),0)</f>
        <v>0</v>
      </c>
      <c r="CR113" s="294" t="b">
        <f>IF('Hoja De Calculo'!CS$13&gt;='Hoja De Calculo'!CR$13,IF(CR$18=100,($CO$21*CR$18*$B$2)-SUM($I113:CQ113),IF(CR$18&gt;CQ$19,((CR$18-CQ$19+1)*$B$2*$CO$21),IF(CR$18&gt;=CQ$19,$CO$21*$B$2))),0)</f>
        <v>0</v>
      </c>
      <c r="CS113" s="294" t="b">
        <f>IF('Hoja De Calculo'!CT$13&gt;='Hoja De Calculo'!CS$13,IF(CS$18=100,($CO$21*CS$18*$B$2)-SUM($I113:CR113),IF(CS$18&gt;CR$19,((CS$18-CR$19+1)*$B$2*$CO$21),IF(CS$18&gt;=CR$19,$CO$21*$B$2))),0)</f>
        <v>0</v>
      </c>
      <c r="CT113" s="294" t="b">
        <f>IF('Hoja De Calculo'!CU$13&gt;='Hoja De Calculo'!CT$13,IF(CT$18=100,($CO$21*CT$18*$B$2)-SUM($I113:CS113),IF(CT$18&gt;CS$19,((CT$18-CS$19+1)*$B$2*$CO$21),IF(CT$18&gt;=CS$19,$CO$21*$B$2))),0)</f>
        <v>0</v>
      </c>
      <c r="CU113" s="294" t="b">
        <f>IF('Hoja De Calculo'!CV$13&gt;='Hoja De Calculo'!CU$13,IF(CU$18=100,($CO$21*CU$18*$B$2)-SUM($I113:CT113),IF(CU$18&gt;CT$19,((CU$18-CT$19+1)*$B$2*$CO$21),IF(CU$18&gt;=CT$19,$CO$21*$B$2))),0)</f>
        <v>0</v>
      </c>
      <c r="CV113" s="294" t="b">
        <f>IF('Hoja De Calculo'!CW$13&gt;='Hoja De Calculo'!CV$13,IF(CV$18=100,($CO$21*CV$18*$B$2)-SUM($I113:CU113),IF(CV$18&gt;CU$19,((CV$18-CU$19+1)*$B$2*$CO$21),IF(CV$18&gt;=CU$19,$CO$21*$B$2))),0)</f>
        <v>0</v>
      </c>
      <c r="CW113" s="294" t="b">
        <f>IF('Hoja De Calculo'!CX$13&gt;='Hoja De Calculo'!CW$13,IF(CW$18=100,($CO$21*CW$18*$B$2)-SUM($I113:CV113),IF(CW$18&gt;CV$19,((CW$18-CV$19+1)*$B$2*$CO$21),IF(CW$18&gt;=CV$19,$CO$21*$B$2))),0)</f>
        <v>0</v>
      </c>
    </row>
    <row r="114" spans="1:102" x14ac:dyDescent="0.3">
      <c r="A114" t="s">
        <v>251</v>
      </c>
      <c r="B114" s="259"/>
      <c r="C114" s="259"/>
      <c r="D114" s="259"/>
      <c r="E114" s="259"/>
      <c r="F114" s="259"/>
      <c r="G114" s="259"/>
      <c r="H114" s="259"/>
      <c r="I114" s="259"/>
      <c r="J114" s="259"/>
      <c r="K114" s="259"/>
      <c r="L114" s="259"/>
      <c r="M114" s="259"/>
      <c r="N114" s="259"/>
      <c r="O114" s="259"/>
      <c r="P114" s="259"/>
      <c r="Q114" s="259"/>
      <c r="R114" s="259"/>
      <c r="S114" s="259"/>
      <c r="T114" s="259"/>
      <c r="U114" s="259"/>
      <c r="V114" s="259"/>
      <c r="W114" s="259"/>
      <c r="X114" s="259"/>
      <c r="Y114" s="259"/>
      <c r="Z114" s="259"/>
      <c r="AA114" s="259"/>
      <c r="AB114" s="259"/>
      <c r="AC114" s="259"/>
      <c r="AD114" s="259"/>
      <c r="AE114" s="259"/>
      <c r="AF114" s="259"/>
      <c r="AG114" s="259"/>
      <c r="AH114" s="259"/>
      <c r="AI114" s="259"/>
      <c r="AJ114" s="259"/>
      <c r="AK114" s="259"/>
      <c r="AL114" s="259"/>
      <c r="AM114" s="259"/>
      <c r="AN114" s="259"/>
      <c r="AO114" s="259"/>
      <c r="AP114" s="259"/>
      <c r="AQ114" s="259"/>
      <c r="AR114" s="259"/>
      <c r="AS114" s="259"/>
      <c r="AT114" s="259"/>
      <c r="AU114" s="259"/>
      <c r="AV114" s="259"/>
      <c r="AW114" s="259"/>
      <c r="AX114" s="259"/>
      <c r="AY114" s="259"/>
      <c r="AZ114" s="259"/>
      <c r="BA114" s="259"/>
      <c r="BB114" s="259"/>
      <c r="BC114" s="259"/>
      <c r="BD114" s="259"/>
      <c r="BE114" s="259"/>
      <c r="BF114" s="259"/>
      <c r="BG114" s="259"/>
      <c r="BH114" s="259"/>
      <c r="BI114" s="259"/>
      <c r="BJ114" s="259"/>
      <c r="BK114" s="259"/>
      <c r="BL114" s="259"/>
      <c r="BM114" s="259"/>
      <c r="BN114" s="259"/>
      <c r="BO114" s="259"/>
      <c r="BP114" s="259"/>
      <c r="BQ114" s="259"/>
      <c r="BR114" s="259"/>
      <c r="BS114" s="259"/>
      <c r="BT114" s="259"/>
      <c r="BU114" s="259"/>
      <c r="BV114" s="259"/>
      <c r="BW114" s="259"/>
      <c r="BX114" s="259"/>
      <c r="BY114" s="259"/>
      <c r="BZ114" s="259"/>
      <c r="CA114" s="259"/>
      <c r="CB114" s="259"/>
      <c r="CC114" s="259"/>
      <c r="CD114" s="259"/>
      <c r="CE114" s="259"/>
      <c r="CF114" s="259"/>
      <c r="CG114" s="259"/>
      <c r="CH114" s="259"/>
      <c r="CI114" s="259"/>
      <c r="CJ114" s="259"/>
      <c r="CK114" s="259"/>
      <c r="CL114" s="259"/>
      <c r="CM114" s="259"/>
      <c r="CN114" s="259"/>
      <c r="CO114" s="259"/>
      <c r="CP114" s="281">
        <f>(CP$21*$B$2*(CP$19+(IF(CP$19=100,0,1))))</f>
        <v>0</v>
      </c>
      <c r="CQ114" s="294" t="b">
        <f>IF('Hoja De Calculo'!CR$13&gt;='Hoja De Calculo'!CQ$13,IF(CQ$18=100,($CP$21*CQ$18*$B$2)-SUM($I114:CP114),IF(CQ$18&gt;CP$19,((CQ$18-CP$19+1)*$B$2*$CP$21),IF(CQ$18&gt;=CP$19,$CP$21*$B$2))),0)</f>
        <v>0</v>
      </c>
      <c r="CR114" s="294" t="b">
        <f>IF('Hoja De Calculo'!CS$13&gt;='Hoja De Calculo'!CR$13,IF(CR$18=100,($CP$21*CR$18*$B$2)-SUM($I114:CQ114),IF(CR$18&gt;CQ$19,((CR$18-CQ$19+1)*$B$2*$CP$21),IF(CR$18&gt;=CQ$19,$CP$21*$B$2))),0)</f>
        <v>0</v>
      </c>
      <c r="CS114" s="294" t="b">
        <f>IF('Hoja De Calculo'!CT$13&gt;='Hoja De Calculo'!CS$13,IF(CS$18=100,($CP$21*CS$18*$B$2)-SUM($I114:CR114),IF(CS$18&gt;CR$19,((CS$18-CR$19+1)*$B$2*$CP$21),IF(CS$18&gt;=CR$19,$CP$21*$B$2))),0)</f>
        <v>0</v>
      </c>
      <c r="CT114" s="294" t="b">
        <f>IF('Hoja De Calculo'!CU$13&gt;='Hoja De Calculo'!CT$13,IF(CT$18=100,($CP$21*CT$18*$B$2)-SUM($I114:CS114),IF(CT$18&gt;CS$19,((CT$18-CS$19+1)*$B$2*$CP$21),IF(CT$18&gt;=CS$19,$CP$21*$B$2))),0)</f>
        <v>0</v>
      </c>
      <c r="CU114" s="294" t="b">
        <f>IF('Hoja De Calculo'!CV$13&gt;='Hoja De Calculo'!CU$13,IF(CU$18=100,($CP$21*CU$18*$B$2)-SUM($I114:CT114),IF(CU$18&gt;CT$19,((CU$18-CT$19+1)*$B$2*$CP$21),IF(CU$18&gt;=CT$19,$CP$21*$B$2))),0)</f>
        <v>0</v>
      </c>
      <c r="CV114" s="294" t="b">
        <f>IF('Hoja De Calculo'!CW$13&gt;='Hoja De Calculo'!CV$13,IF(CV$18=100,($CP$21*CV$18*$B$2)-SUM($I114:CU114),IF(CV$18&gt;CU$19,((CV$18-CU$19+1)*$B$2*$CP$21),IF(CV$18&gt;=CU$19,$CP$21*$B$2))),0)</f>
        <v>0</v>
      </c>
      <c r="CW114" s="294" t="b">
        <f>IF('Hoja De Calculo'!CX$13&gt;='Hoja De Calculo'!CW$13,IF(CW$18=100,($CP$21*CW$18*$B$2)-SUM($I114:CV114),IF(CW$18&gt;CV$19,((CW$18-CV$19+1)*$B$2*$CP$21),IF(CW$18&gt;=CV$19,$CP$21*$B$2))),0)</f>
        <v>0</v>
      </c>
    </row>
    <row r="115" spans="1:102" x14ac:dyDescent="0.3">
      <c r="A115" t="s">
        <v>252</v>
      </c>
      <c r="B115" s="259"/>
      <c r="C115" s="259"/>
      <c r="D115" s="259"/>
      <c r="E115" s="259"/>
      <c r="F115" s="259"/>
      <c r="G115" s="259"/>
      <c r="H115" s="259"/>
      <c r="I115" s="259"/>
      <c r="J115" s="259"/>
      <c r="K115" s="259"/>
      <c r="L115" s="259"/>
      <c r="M115" s="259"/>
      <c r="N115" s="25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259"/>
      <c r="AW115" s="259"/>
      <c r="AX115" s="259"/>
      <c r="AY115" s="259"/>
      <c r="AZ115" s="259"/>
      <c r="BA115" s="259"/>
      <c r="BB115" s="259"/>
      <c r="BC115" s="259"/>
      <c r="BD115" s="259"/>
      <c r="BE115" s="259"/>
      <c r="BF115" s="259"/>
      <c r="BG115" s="259"/>
      <c r="BH115" s="259"/>
      <c r="BI115" s="259"/>
      <c r="BJ115" s="259"/>
      <c r="BK115" s="259"/>
      <c r="BL115" s="259"/>
      <c r="BM115" s="259"/>
      <c r="BN115" s="259"/>
      <c r="BO115" s="259"/>
      <c r="BP115" s="259"/>
      <c r="BQ115" s="259"/>
      <c r="BR115" s="259"/>
      <c r="BS115" s="259"/>
      <c r="BT115" s="259"/>
      <c r="BU115" s="259"/>
      <c r="BV115" s="259"/>
      <c r="BW115" s="259"/>
      <c r="BX115" s="259"/>
      <c r="BY115" s="259"/>
      <c r="BZ115" s="259"/>
      <c r="CA115" s="259"/>
      <c r="CB115" s="259"/>
      <c r="CC115" s="259"/>
      <c r="CD115" s="259"/>
      <c r="CE115" s="259"/>
      <c r="CF115" s="259"/>
      <c r="CG115" s="259"/>
      <c r="CH115" s="259"/>
      <c r="CI115" s="259"/>
      <c r="CJ115" s="259"/>
      <c r="CK115" s="259"/>
      <c r="CL115" s="259"/>
      <c r="CM115" s="259"/>
      <c r="CN115" s="259"/>
      <c r="CO115" s="259"/>
      <c r="CP115" s="259"/>
      <c r="CQ115" s="281">
        <f>(CQ$21*$B$2*(CQ$19+(IF(CQ$19=100,0,1))))</f>
        <v>0</v>
      </c>
      <c r="CR115" s="294" t="b">
        <f>IF('Hoja De Calculo'!CS$13&gt;='Hoja De Calculo'!CR$13,IF(CR$18=100,($CQ$21*CR$18*$B$2)-SUM($I115:CQ115),IF(CR$18&gt;CQ$19,((CR$18-CQ$19+1)*$B$2*$CQ$21),IF(CR$18&gt;=CQ$19,$CQ$21*$B$2))),0)</f>
        <v>0</v>
      </c>
      <c r="CS115" s="294" t="b">
        <f>IF('Hoja De Calculo'!CT$13&gt;='Hoja De Calculo'!CS$13,IF(CS$18=100,($CQ$21*CS$18*$B$2)-SUM($I115:CR115),IF(CS$18&gt;CR$19,((CS$18-CR$19+1)*$B$2*$CQ$21),IF(CS$18&gt;=CR$19,$CQ$21*$B$2))),0)</f>
        <v>0</v>
      </c>
      <c r="CT115" s="294" t="b">
        <f>IF('Hoja De Calculo'!CU$13&gt;='Hoja De Calculo'!CT$13,IF(CT$18=100,($CQ$21*CT$18*$B$2)-SUM($I115:CS115),IF(CT$18&gt;CS$19,((CT$18-CS$19+1)*$B$2*$CQ$21),IF(CT$18&gt;=CS$19,$CQ$21*$B$2))),0)</f>
        <v>0</v>
      </c>
      <c r="CU115" s="294" t="b">
        <f>IF('Hoja De Calculo'!CV$13&gt;='Hoja De Calculo'!CU$13,IF(CU$18=100,($CQ$21*CU$18*$B$2)-SUM($I115:CT115),IF(CU$18&gt;CT$19,((CU$18-CT$19+1)*$B$2*$CQ$21),IF(CU$18&gt;=CT$19,$CQ$21*$B$2))),0)</f>
        <v>0</v>
      </c>
      <c r="CV115" s="294" t="b">
        <f>IF('Hoja De Calculo'!CW$13&gt;='Hoja De Calculo'!CV$13,IF(CV$18=100,($CQ$21*CV$18*$B$2)-SUM($I115:CU115),IF(CV$18&gt;CU$19,((CV$18-CU$19+1)*$B$2*$CQ$21),IF(CV$18&gt;=CU$19,$CQ$21*$B$2))),0)</f>
        <v>0</v>
      </c>
      <c r="CW115" s="294" t="b">
        <f>IF('Hoja De Calculo'!CX$13&gt;='Hoja De Calculo'!CW$13,IF(CW$18=100,($CQ$21*CW$18*$B$2)-SUM($I115:CV115),IF(CW$18&gt;CV$19,((CW$18-CV$19+1)*$B$2*$CQ$21),IF(CW$18&gt;=CV$19,$CQ$21*$B$2))),0)</f>
        <v>0</v>
      </c>
    </row>
    <row r="116" spans="1:102" x14ac:dyDescent="0.3">
      <c r="A116" t="s">
        <v>253</v>
      </c>
      <c r="B116" s="259"/>
      <c r="C116" s="259"/>
      <c r="D116" s="259"/>
      <c r="E116" s="259"/>
      <c r="F116" s="259"/>
      <c r="G116" s="259"/>
      <c r="H116" s="259"/>
      <c r="I116" s="259"/>
      <c r="J116" s="259"/>
      <c r="K116" s="259"/>
      <c r="L116" s="259"/>
      <c r="M116" s="259"/>
      <c r="N116" s="259"/>
      <c r="O116" s="259"/>
      <c r="P116" s="259"/>
      <c r="Q116" s="259"/>
      <c r="R116" s="259"/>
      <c r="S116" s="259"/>
      <c r="T116" s="259"/>
      <c r="U116" s="259"/>
      <c r="V116" s="259"/>
      <c r="W116" s="259"/>
      <c r="X116" s="259"/>
      <c r="Y116" s="259"/>
      <c r="Z116" s="259"/>
      <c r="AA116" s="259"/>
      <c r="AB116" s="259"/>
      <c r="AC116" s="259"/>
      <c r="AD116" s="259"/>
      <c r="AE116" s="259"/>
      <c r="AF116" s="259"/>
      <c r="AG116" s="259"/>
      <c r="AH116" s="259"/>
      <c r="AI116" s="259"/>
      <c r="AJ116" s="259"/>
      <c r="AK116" s="259"/>
      <c r="AL116" s="259"/>
      <c r="AM116" s="259"/>
      <c r="AN116" s="259"/>
      <c r="AO116" s="259"/>
      <c r="AP116" s="259"/>
      <c r="AQ116" s="259"/>
      <c r="AR116" s="259"/>
      <c r="AS116" s="259"/>
      <c r="AT116" s="259"/>
      <c r="AU116" s="259"/>
      <c r="AV116" s="259"/>
      <c r="AW116" s="259"/>
      <c r="AX116" s="259"/>
      <c r="AY116" s="259"/>
      <c r="AZ116" s="259"/>
      <c r="BA116" s="259"/>
      <c r="BB116" s="259"/>
      <c r="BC116" s="259"/>
      <c r="BD116" s="259"/>
      <c r="BE116" s="259"/>
      <c r="BF116" s="259"/>
      <c r="BG116" s="259"/>
      <c r="BH116" s="259"/>
      <c r="BI116" s="259"/>
      <c r="BJ116" s="259"/>
      <c r="BK116" s="259"/>
      <c r="BL116" s="259"/>
      <c r="BM116" s="259"/>
      <c r="BN116" s="259"/>
      <c r="BO116" s="259"/>
      <c r="BP116" s="259"/>
      <c r="BQ116" s="259"/>
      <c r="BR116" s="259"/>
      <c r="BS116" s="259"/>
      <c r="BT116" s="259"/>
      <c r="BU116" s="259"/>
      <c r="BV116" s="259"/>
      <c r="BW116" s="259"/>
      <c r="BX116" s="259"/>
      <c r="BY116" s="259"/>
      <c r="BZ116" s="259"/>
      <c r="CA116" s="259"/>
      <c r="CB116" s="259"/>
      <c r="CC116" s="259"/>
      <c r="CD116" s="259"/>
      <c r="CE116" s="259"/>
      <c r="CF116" s="259"/>
      <c r="CG116" s="259"/>
      <c r="CH116" s="259"/>
      <c r="CI116" s="259"/>
      <c r="CJ116" s="259"/>
      <c r="CK116" s="259"/>
      <c r="CL116" s="259"/>
      <c r="CM116" s="259"/>
      <c r="CN116" s="259"/>
      <c r="CO116" s="259"/>
      <c r="CP116" s="259"/>
      <c r="CQ116" s="259"/>
      <c r="CR116" s="281">
        <f>(CR$21*$B$2*(CR$19+(IF(CR$19=100,0,1))))</f>
        <v>0</v>
      </c>
      <c r="CS116" s="294" t="b">
        <f>IF('Hoja De Calculo'!CT$13&gt;='Hoja De Calculo'!CS$13,IF(CS$18=100,($CR$21*CS$18*$B$2)-SUM($I116:CR116),IF(CS$18&gt;CR$19,((CS$18-CR$19+1)*$B$2*$CR$21),IF(CS$18&gt;=CR$19,$CR$21*$B$2))),0)</f>
        <v>0</v>
      </c>
      <c r="CT116" s="294" t="b">
        <f>IF('Hoja De Calculo'!CU$13&gt;='Hoja De Calculo'!CT$13,IF(CT$18=100,($CR$21*CT$18*$B$2)-SUM($I116:CS116),IF(CT$18&gt;CS$19,((CT$18-CS$19+1)*$B$2*$CR$21),IF(CT$18&gt;=CS$19,$CR$21*$B$2))),0)</f>
        <v>0</v>
      </c>
      <c r="CU116" s="294" t="b">
        <f>IF('Hoja De Calculo'!CV$13&gt;='Hoja De Calculo'!CU$13,IF(CU$18=100,($CR$21*CU$18*$B$2)-SUM($I116:CT116),IF(CU$18&gt;CT$19,((CU$18-CT$19+1)*$B$2*$CR$21),IF(CU$18&gt;=CT$19,$CR$21*$B$2))),0)</f>
        <v>0</v>
      </c>
      <c r="CV116" s="294" t="b">
        <f>IF('Hoja De Calculo'!CW$13&gt;='Hoja De Calculo'!CV$13,IF(CV$18=100,($CR$21*CV$18*$B$2)-SUM($I116:CU116),IF(CV$18&gt;CU$19,((CV$18-CU$19+1)*$B$2*$CR$21),IF(CV$18&gt;=CU$19,$CR$21*$B$2))),0)</f>
        <v>0</v>
      </c>
      <c r="CW116" s="294" t="b">
        <f>IF('Hoja De Calculo'!CX$13&gt;='Hoja De Calculo'!CW$13,IF(CW$18=100,($CR$21*CW$18*$B$2)-SUM($I116:CV116),IF(CW$18&gt;CV$19,((CW$18-CV$19+1)*$B$2*$CR$21),IF(CW$18&gt;=CV$19,$CR$21*$B$2))),0)</f>
        <v>0</v>
      </c>
    </row>
    <row r="117" spans="1:102" x14ac:dyDescent="0.3">
      <c r="A117" t="s">
        <v>254</v>
      </c>
      <c r="B117" s="259"/>
      <c r="C117" s="259"/>
      <c r="D117" s="259"/>
      <c r="E117" s="259"/>
      <c r="F117" s="259"/>
      <c r="G117" s="259"/>
      <c r="H117" s="259"/>
      <c r="I117" s="259"/>
      <c r="J117" s="259"/>
      <c r="K117" s="259"/>
      <c r="L117" s="259"/>
      <c r="M117" s="259"/>
      <c r="N117" s="259"/>
      <c r="O117" s="259"/>
      <c r="P117" s="259"/>
      <c r="Q117" s="259"/>
      <c r="R117" s="259"/>
      <c r="S117" s="259"/>
      <c r="T117" s="259"/>
      <c r="U117" s="259"/>
      <c r="V117" s="259"/>
      <c r="W117" s="259"/>
      <c r="X117" s="259"/>
      <c r="Y117" s="259"/>
      <c r="Z117" s="259"/>
      <c r="AA117" s="259"/>
      <c r="AB117" s="259"/>
      <c r="AC117" s="259"/>
      <c r="AD117" s="259"/>
      <c r="AE117" s="259"/>
      <c r="AF117" s="259"/>
      <c r="AG117" s="259"/>
      <c r="AH117" s="259"/>
      <c r="AI117" s="259"/>
      <c r="AJ117" s="259"/>
      <c r="AK117" s="259"/>
      <c r="AL117" s="259"/>
      <c r="AM117" s="259"/>
      <c r="AN117" s="259"/>
      <c r="AO117" s="259"/>
      <c r="AP117" s="259"/>
      <c r="AQ117" s="259"/>
      <c r="AR117" s="259"/>
      <c r="AS117" s="259"/>
      <c r="AT117" s="259"/>
      <c r="AU117" s="259"/>
      <c r="AV117" s="259"/>
      <c r="AW117" s="259"/>
      <c r="AX117" s="259"/>
      <c r="AY117" s="259"/>
      <c r="AZ117" s="259"/>
      <c r="BA117" s="259"/>
      <c r="BB117" s="259"/>
      <c r="BC117" s="259"/>
      <c r="BD117" s="259"/>
      <c r="BE117" s="259"/>
      <c r="BF117" s="259"/>
      <c r="BG117" s="259"/>
      <c r="BH117" s="259"/>
      <c r="BI117" s="259"/>
      <c r="BJ117" s="259"/>
      <c r="BK117" s="259"/>
      <c r="BL117" s="259"/>
      <c r="BM117" s="259"/>
      <c r="BN117" s="259"/>
      <c r="BO117" s="259"/>
      <c r="BP117" s="259"/>
      <c r="BQ117" s="259"/>
      <c r="BR117" s="259"/>
      <c r="BS117" s="259"/>
      <c r="BT117" s="259"/>
      <c r="BU117" s="259"/>
      <c r="BV117" s="259"/>
      <c r="BW117" s="259"/>
      <c r="BX117" s="259"/>
      <c r="BY117" s="259"/>
      <c r="BZ117" s="259"/>
      <c r="CA117" s="259"/>
      <c r="CB117" s="259"/>
      <c r="CC117" s="259"/>
      <c r="CD117" s="259"/>
      <c r="CE117" s="259"/>
      <c r="CF117" s="259"/>
      <c r="CG117" s="259"/>
      <c r="CH117" s="259"/>
      <c r="CI117" s="259"/>
      <c r="CJ117" s="259"/>
      <c r="CK117" s="259"/>
      <c r="CL117" s="259"/>
      <c r="CM117" s="259"/>
      <c r="CN117" s="259"/>
      <c r="CO117" s="259"/>
      <c r="CP117" s="259"/>
      <c r="CQ117" s="259"/>
      <c r="CR117" s="259"/>
      <c r="CS117" s="281">
        <f>(CS$21*$B$2*(CS$19+(IF(CS$19=100,0,1))))</f>
        <v>0</v>
      </c>
      <c r="CT117" s="294" t="b">
        <f>IF('Hoja De Calculo'!CU$13&gt;='Hoja De Calculo'!CT$13,IF(CT$18=100,($CS$21*CT$18*$B$2)-SUM($I117:CS117),IF(CT$18&gt;CS$19,((CT$18-CS$19+1)*$B$2*$CS$21),IF(CT$18&gt;=CS$19,$CS$21*$B$2))),0)</f>
        <v>0</v>
      </c>
      <c r="CU117" s="294" t="b">
        <f>IF('Hoja De Calculo'!CV$13&gt;='Hoja De Calculo'!CU$13,IF(CU$18=100,($CS$21*CU$18*$B$2)-SUM($I117:CT117),IF(CU$18&gt;CT$19,((CU$18-CT$19+1)*$B$2*$CS$21),IF(CU$18&gt;=CT$19,$CS$21*$B$2))),0)</f>
        <v>0</v>
      </c>
      <c r="CV117" s="294" t="b">
        <f>IF('Hoja De Calculo'!CW$13&gt;='Hoja De Calculo'!CV$13,IF(CV$18=100,($CS$21*CV$18*$B$2)-SUM($I117:CU117),IF(CV$18&gt;CU$19,((CV$18-CU$19+1)*$B$2*$CS$21),IF(CV$18&gt;=CU$19,$CS$21*$B$2))),0)</f>
        <v>0</v>
      </c>
      <c r="CW117" s="294" t="b">
        <f>IF('Hoja De Calculo'!CX$13&gt;='Hoja De Calculo'!CW$13,IF(CW$18=100,($CS$21*CW$18*$B$2)-SUM($I117:CV117),IF(CW$18&gt;CV$19,((CW$18-CV$19+1)*$B$2*$CS$21),IF(CW$18&gt;=CV$19,$CS$21*$B$2))),0)</f>
        <v>0</v>
      </c>
    </row>
    <row r="118" spans="1:102" x14ac:dyDescent="0.3">
      <c r="A118" t="s">
        <v>255</v>
      </c>
      <c r="B118" s="259"/>
      <c r="C118" s="259"/>
      <c r="D118" s="259"/>
      <c r="E118" s="259"/>
      <c r="F118" s="259"/>
      <c r="G118" s="259"/>
      <c r="H118" s="259"/>
      <c r="I118" s="259"/>
      <c r="J118" s="259"/>
      <c r="K118" s="259"/>
      <c r="L118" s="259"/>
      <c r="M118" s="259"/>
      <c r="N118" s="259"/>
      <c r="O118" s="259"/>
      <c r="P118" s="259"/>
      <c r="Q118" s="259"/>
      <c r="R118" s="259"/>
      <c r="S118" s="259"/>
      <c r="T118" s="259"/>
      <c r="U118" s="259"/>
      <c r="V118" s="259"/>
      <c r="W118" s="259"/>
      <c r="X118" s="259"/>
      <c r="Y118" s="259"/>
      <c r="Z118" s="259"/>
      <c r="AA118" s="259"/>
      <c r="AB118" s="259"/>
      <c r="AC118" s="259"/>
      <c r="AD118" s="259"/>
      <c r="AE118" s="259"/>
      <c r="AF118" s="259"/>
      <c r="AG118" s="259"/>
      <c r="AH118" s="259"/>
      <c r="AI118" s="259"/>
      <c r="AJ118" s="259"/>
      <c r="AK118" s="259"/>
      <c r="AL118" s="259"/>
      <c r="AM118" s="259"/>
      <c r="AN118" s="259"/>
      <c r="AO118" s="259"/>
      <c r="AP118" s="259"/>
      <c r="AQ118" s="259"/>
      <c r="AR118" s="259"/>
      <c r="AS118" s="259"/>
      <c r="AT118" s="259"/>
      <c r="AU118" s="259"/>
      <c r="AV118" s="259"/>
      <c r="AW118" s="259"/>
      <c r="AX118" s="259"/>
      <c r="AY118" s="259"/>
      <c r="AZ118" s="259"/>
      <c r="BA118" s="259"/>
      <c r="BB118" s="259"/>
      <c r="BC118" s="259"/>
      <c r="BD118" s="259"/>
      <c r="BE118" s="259"/>
      <c r="BF118" s="259"/>
      <c r="BG118" s="259"/>
      <c r="BH118" s="259"/>
      <c r="BI118" s="259"/>
      <c r="BJ118" s="259"/>
      <c r="BK118" s="259"/>
      <c r="BL118" s="259"/>
      <c r="BM118" s="259"/>
      <c r="BN118" s="259"/>
      <c r="BO118" s="259"/>
      <c r="BP118" s="259"/>
      <c r="BQ118" s="259"/>
      <c r="BR118" s="259"/>
      <c r="BS118" s="259"/>
      <c r="BT118" s="259"/>
      <c r="BU118" s="259"/>
      <c r="BV118" s="259"/>
      <c r="BW118" s="259"/>
      <c r="BX118" s="259"/>
      <c r="BY118" s="259"/>
      <c r="BZ118" s="259"/>
      <c r="CA118" s="259"/>
      <c r="CB118" s="259"/>
      <c r="CC118" s="259"/>
      <c r="CD118" s="259"/>
      <c r="CE118" s="259"/>
      <c r="CF118" s="259"/>
      <c r="CG118" s="259"/>
      <c r="CH118" s="259"/>
      <c r="CI118" s="259"/>
      <c r="CJ118" s="259"/>
      <c r="CK118" s="259"/>
      <c r="CL118" s="259"/>
      <c r="CM118" s="259"/>
      <c r="CN118" s="259"/>
      <c r="CO118" s="259"/>
      <c r="CP118" s="259"/>
      <c r="CQ118" s="259"/>
      <c r="CR118" s="259"/>
      <c r="CS118" s="259"/>
      <c r="CT118" s="281">
        <f>(CT$21*$B$2*(CT$19+(IF(CT$19=100,0,1))))</f>
        <v>0</v>
      </c>
      <c r="CU118" s="294" t="b">
        <f>IF('Hoja De Calculo'!CV$13&gt;='Hoja De Calculo'!CU$13,IF(CU$18=100,($CT$21*CU$18*$B$2)-SUM($I118:CT118),IF(CU$18&gt;CT$19,((CU$18-CT$19+1)*$B$2*$CT$21),IF(CU$18&gt;=CT$19,$CT$21*$B$2))),0)</f>
        <v>0</v>
      </c>
      <c r="CV118" s="294" t="b">
        <f>IF('Hoja De Calculo'!CW$13&gt;='Hoja De Calculo'!CV$13,IF(CV$18=100,($CT$21*CV$18*$B$2)-SUM($I118:CU118),IF(CV$18&gt;CU$19,((CV$18-CU$19+1)*$B$2*$CT$21),IF(CV$18&gt;=CU$19,$CT$21*$B$2))),0)</f>
        <v>0</v>
      </c>
      <c r="CW118" s="294" t="b">
        <f>IF('Hoja De Calculo'!CX$13&gt;='Hoja De Calculo'!CW$13,IF(CW$18=100,($CT$21*CW$18*$B$2)-SUM($I118:CV118),IF(CW$18&gt;CV$19,((CW$18-CV$19+1)*$B$2*$CT$21),IF(CW$18&gt;=CV$19,$CT$21*$B$2))),0)</f>
        <v>0</v>
      </c>
    </row>
    <row r="119" spans="1:102" x14ac:dyDescent="0.3">
      <c r="A119" t="s">
        <v>256</v>
      </c>
      <c r="B119" s="259"/>
      <c r="C119" s="259"/>
      <c r="D119" s="259"/>
      <c r="E119" s="259"/>
      <c r="F119" s="259"/>
      <c r="G119" s="259"/>
      <c r="H119" s="259"/>
      <c r="I119" s="259"/>
      <c r="J119" s="259"/>
      <c r="K119" s="259"/>
      <c r="L119" s="259"/>
      <c r="M119" s="259"/>
      <c r="N119" s="259"/>
      <c r="O119" s="259"/>
      <c r="P119" s="259"/>
      <c r="Q119" s="259"/>
      <c r="R119" s="259"/>
      <c r="S119" s="259"/>
      <c r="T119" s="259"/>
      <c r="U119" s="259"/>
      <c r="V119" s="259"/>
      <c r="W119" s="259"/>
      <c r="X119" s="259"/>
      <c r="Y119" s="259"/>
      <c r="Z119" s="259"/>
      <c r="AA119" s="259"/>
      <c r="AB119" s="259"/>
      <c r="AC119" s="259"/>
      <c r="AD119" s="259"/>
      <c r="AE119" s="259"/>
      <c r="AF119" s="259"/>
      <c r="AG119" s="259"/>
      <c r="AH119" s="259"/>
      <c r="AI119" s="259"/>
      <c r="AJ119" s="259"/>
      <c r="AK119" s="259"/>
      <c r="AL119" s="259"/>
      <c r="AM119" s="259"/>
      <c r="AN119" s="259"/>
      <c r="AO119" s="259"/>
      <c r="AP119" s="259"/>
      <c r="AQ119" s="259"/>
      <c r="AR119" s="259"/>
      <c r="AS119" s="259"/>
      <c r="AT119" s="259"/>
      <c r="AU119" s="259"/>
      <c r="AV119" s="259"/>
      <c r="AW119" s="259"/>
      <c r="AX119" s="259"/>
      <c r="AY119" s="259"/>
      <c r="AZ119" s="259"/>
      <c r="BA119" s="259"/>
      <c r="BB119" s="259"/>
      <c r="BC119" s="259"/>
      <c r="BD119" s="259"/>
      <c r="BE119" s="259"/>
      <c r="BF119" s="259"/>
      <c r="BG119" s="259"/>
      <c r="BH119" s="259"/>
      <c r="BI119" s="259"/>
      <c r="BJ119" s="259"/>
      <c r="BK119" s="259"/>
      <c r="BL119" s="259"/>
      <c r="BM119" s="259"/>
      <c r="BN119" s="259"/>
      <c r="BO119" s="259"/>
      <c r="BP119" s="259"/>
      <c r="BQ119" s="259"/>
      <c r="BR119" s="259"/>
      <c r="BS119" s="259"/>
      <c r="BT119" s="259"/>
      <c r="BU119" s="259"/>
      <c r="BV119" s="259"/>
      <c r="BW119" s="259"/>
      <c r="BX119" s="259"/>
      <c r="BY119" s="259"/>
      <c r="BZ119" s="259"/>
      <c r="CA119" s="259"/>
      <c r="CB119" s="259"/>
      <c r="CC119" s="259"/>
      <c r="CD119" s="259"/>
      <c r="CE119" s="259"/>
      <c r="CF119" s="259"/>
      <c r="CG119" s="259"/>
      <c r="CH119" s="259"/>
      <c r="CI119" s="259"/>
      <c r="CJ119" s="259"/>
      <c r="CK119" s="259"/>
      <c r="CL119" s="259"/>
      <c r="CM119" s="259"/>
      <c r="CN119" s="259"/>
      <c r="CO119" s="259"/>
      <c r="CP119" s="259"/>
      <c r="CQ119" s="259"/>
      <c r="CR119" s="259"/>
      <c r="CS119" s="259"/>
      <c r="CT119" s="259"/>
      <c r="CU119" s="281">
        <f>(CU$21*$B$2*(CU$19+(IF(CU$19=100,0,1))))</f>
        <v>0</v>
      </c>
      <c r="CV119" s="294" t="b">
        <f>IF('Hoja De Calculo'!CW$13&gt;='Hoja De Calculo'!CV$13,IF(CV$18=100,($CU$21*CV$18*$B$2)-SUM($I119:CU119),IF(CV$18&gt;CU$19,((CV$18-CU$19+1)*$B$2*$CU$21),IF(CV$18&gt;=CU$19,$CU$21*$B$2))),0)</f>
        <v>0</v>
      </c>
      <c r="CW119" s="294" t="b">
        <f>IF('Hoja De Calculo'!CX$13&gt;='Hoja De Calculo'!CW$13,IF(CW$18=100,($CU$21*CW$18*$B$2)-SUM($I119:CV119),IF(CW$18&gt;CV$19,((CW$18-CV$19+1)*$B$2*$CU$21),IF(CW$18&gt;=CV$19,$CU$21*$B$2))),0)</f>
        <v>0</v>
      </c>
    </row>
    <row r="120" spans="1:102" x14ac:dyDescent="0.3">
      <c r="A120" t="s">
        <v>257</v>
      </c>
      <c r="B120" s="259"/>
      <c r="C120" s="259"/>
      <c r="D120" s="259"/>
      <c r="E120" s="259"/>
      <c r="F120" s="259"/>
      <c r="G120" s="259"/>
      <c r="H120" s="259"/>
      <c r="I120" s="259"/>
      <c r="J120" s="259"/>
      <c r="K120" s="259"/>
      <c r="L120" s="259"/>
      <c r="M120" s="259"/>
      <c r="N120" s="259"/>
      <c r="O120" s="259"/>
      <c r="P120" s="259"/>
      <c r="Q120" s="259"/>
      <c r="R120" s="259"/>
      <c r="S120" s="259"/>
      <c r="T120" s="259"/>
      <c r="U120" s="259"/>
      <c r="V120" s="259"/>
      <c r="W120" s="259"/>
      <c r="X120" s="259"/>
      <c r="Y120" s="259"/>
      <c r="Z120" s="259"/>
      <c r="AA120" s="259"/>
      <c r="AB120" s="259"/>
      <c r="AC120" s="259"/>
      <c r="AD120" s="259"/>
      <c r="AE120" s="259"/>
      <c r="AF120" s="259"/>
      <c r="AG120" s="259"/>
      <c r="AH120" s="259"/>
      <c r="AI120" s="259"/>
      <c r="AJ120" s="259"/>
      <c r="AK120" s="259"/>
      <c r="AL120" s="259"/>
      <c r="AM120" s="259"/>
      <c r="AN120" s="259"/>
      <c r="AO120" s="259"/>
      <c r="AP120" s="259"/>
      <c r="AQ120" s="259"/>
      <c r="AR120" s="259"/>
      <c r="AS120" s="259"/>
      <c r="AT120" s="259"/>
      <c r="AU120" s="259"/>
      <c r="AV120" s="259"/>
      <c r="AW120" s="259"/>
      <c r="AX120" s="259"/>
      <c r="AY120" s="259"/>
      <c r="AZ120" s="259"/>
      <c r="BA120" s="259"/>
      <c r="BB120" s="259"/>
      <c r="BC120" s="259"/>
      <c r="BD120" s="259"/>
      <c r="BE120" s="259"/>
      <c r="BF120" s="259"/>
      <c r="BG120" s="259"/>
      <c r="BH120" s="259"/>
      <c r="BI120" s="259"/>
      <c r="BJ120" s="259"/>
      <c r="BK120" s="259"/>
      <c r="BL120" s="259"/>
      <c r="BM120" s="259"/>
      <c r="BN120" s="259"/>
      <c r="BO120" s="259"/>
      <c r="BP120" s="259"/>
      <c r="BQ120" s="259"/>
      <c r="BR120" s="259"/>
      <c r="BS120" s="259"/>
      <c r="BT120" s="259"/>
      <c r="BU120" s="259"/>
      <c r="BV120" s="259"/>
      <c r="BW120" s="259"/>
      <c r="BX120" s="259"/>
      <c r="BY120" s="259"/>
      <c r="BZ120" s="259"/>
      <c r="CA120" s="259"/>
      <c r="CB120" s="259"/>
      <c r="CC120" s="259"/>
      <c r="CD120" s="259"/>
      <c r="CE120" s="259"/>
      <c r="CF120" s="259"/>
      <c r="CG120" s="259"/>
      <c r="CH120" s="259"/>
      <c r="CI120" s="259"/>
      <c r="CJ120" s="259"/>
      <c r="CK120" s="259"/>
      <c r="CL120" s="259"/>
      <c r="CM120" s="259"/>
      <c r="CN120" s="259"/>
      <c r="CO120" s="259"/>
      <c r="CP120" s="259"/>
      <c r="CQ120" s="259"/>
      <c r="CR120" s="259"/>
      <c r="CS120" s="259"/>
      <c r="CT120" s="259"/>
      <c r="CU120" s="259"/>
      <c r="CV120" s="281">
        <f>(CV$21*$B$2*(CV$19+(IF(CV$19=100,0,1))))</f>
        <v>0</v>
      </c>
      <c r="CW120" s="294" t="b">
        <f>IF('Hoja De Calculo'!CX$13&gt;='Hoja De Calculo'!CW$13,IF(CW$18=100,($CV$21*CW$18*$B$2)-SUM($I120:CV120),IF(CW$18&gt;CV$19,((CW$18-CV$19+1)*$B$2*$CV$21),IF(CW$18&gt;=CV$19,$CV$21*$B$2))),0)</f>
        <v>0</v>
      </c>
    </row>
    <row r="121" spans="1:102" x14ac:dyDescent="0.3">
      <c r="A121" t="s">
        <v>258</v>
      </c>
      <c r="B121" s="259"/>
      <c r="C121" s="259"/>
      <c r="D121" s="259"/>
      <c r="E121" s="259"/>
      <c r="F121" s="259"/>
      <c r="G121" s="259"/>
      <c r="H121" s="259"/>
      <c r="I121" s="259"/>
      <c r="J121" s="259"/>
      <c r="K121" s="259"/>
      <c r="L121" s="259"/>
      <c r="M121" s="259"/>
      <c r="N121" s="259"/>
      <c r="O121" s="259"/>
      <c r="P121" s="259"/>
      <c r="Q121" s="259"/>
      <c r="R121" s="259"/>
      <c r="S121" s="259"/>
      <c r="T121" s="259"/>
      <c r="U121" s="259"/>
      <c r="V121" s="259"/>
      <c r="W121" s="259"/>
      <c r="X121" s="259"/>
      <c r="Y121" s="259"/>
      <c r="Z121" s="259"/>
      <c r="AA121" s="259"/>
      <c r="AB121" s="259"/>
      <c r="AC121" s="259"/>
      <c r="AD121" s="259"/>
      <c r="AE121" s="259"/>
      <c r="AF121" s="259"/>
      <c r="AG121" s="259"/>
      <c r="AH121" s="259"/>
      <c r="AI121" s="259"/>
      <c r="AJ121" s="259"/>
      <c r="AK121" s="259"/>
      <c r="AL121" s="259"/>
      <c r="AM121" s="259"/>
      <c r="AN121" s="259"/>
      <c r="AO121" s="259"/>
      <c r="AP121" s="259"/>
      <c r="AQ121" s="259"/>
      <c r="AR121" s="259"/>
      <c r="AS121" s="259"/>
      <c r="AT121" s="259"/>
      <c r="AU121" s="259"/>
      <c r="AV121" s="259"/>
      <c r="AW121" s="259"/>
      <c r="AX121" s="259"/>
      <c r="AY121" s="259"/>
      <c r="AZ121" s="259"/>
      <c r="BA121" s="259"/>
      <c r="BB121" s="259"/>
      <c r="BC121" s="259"/>
      <c r="BD121" s="259"/>
      <c r="BE121" s="259"/>
      <c r="BF121" s="259"/>
      <c r="BG121" s="259"/>
      <c r="BH121" s="259"/>
      <c r="BI121" s="259"/>
      <c r="BJ121" s="259"/>
      <c r="BK121" s="259"/>
      <c r="BL121" s="259"/>
      <c r="BM121" s="259"/>
      <c r="BN121" s="259"/>
      <c r="BO121" s="259"/>
      <c r="BP121" s="259"/>
      <c r="BQ121" s="259"/>
      <c r="BR121" s="259"/>
      <c r="BS121" s="259"/>
      <c r="BT121" s="259"/>
      <c r="BU121" s="259"/>
      <c r="BV121" s="259"/>
      <c r="BW121" s="259"/>
      <c r="BX121" s="259"/>
      <c r="BY121" s="259"/>
      <c r="BZ121" s="259"/>
      <c r="CA121" s="259"/>
      <c r="CB121" s="259"/>
      <c r="CC121" s="259"/>
      <c r="CD121" s="259"/>
      <c r="CE121" s="259"/>
      <c r="CF121" s="259"/>
      <c r="CG121" s="259"/>
      <c r="CH121" s="259"/>
      <c r="CI121" s="259"/>
      <c r="CJ121" s="259"/>
      <c r="CK121" s="259"/>
      <c r="CL121" s="259"/>
      <c r="CM121" s="259"/>
      <c r="CN121" s="259"/>
      <c r="CO121" s="259"/>
      <c r="CP121" s="259"/>
      <c r="CQ121" s="259"/>
      <c r="CR121" s="259"/>
      <c r="CS121" s="259"/>
      <c r="CT121" s="259"/>
      <c r="CU121" s="259"/>
      <c r="CV121" s="259"/>
      <c r="CW121" s="281">
        <f>(CW$21*$B$2*(CW$19+(IF(CW$19=100,0,1))))</f>
        <v>0</v>
      </c>
    </row>
    <row r="122" spans="1:102" x14ac:dyDescent="0.3">
      <c r="CX122" s="28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22"/>
  <sheetViews>
    <sheetView zoomScaleNormal="100" workbookViewId="0">
      <selection activeCell="B33" sqref="B33"/>
    </sheetView>
  </sheetViews>
  <sheetFormatPr baseColWidth="10" defaultColWidth="8.6640625" defaultRowHeight="14.4" x14ac:dyDescent="0.3"/>
  <cols>
    <col min="1" max="1" width="16.33203125" bestFit="1" customWidth="1"/>
  </cols>
  <sheetData>
    <row r="1" spans="2:13" x14ac:dyDescent="0.3">
      <c r="B1" t="s">
        <v>157</v>
      </c>
      <c r="G1" s="259"/>
    </row>
    <row r="2" spans="2:13" x14ac:dyDescent="0.3">
      <c r="B2">
        <v>0.01</v>
      </c>
      <c r="G2" s="259"/>
      <c r="M2" s="259"/>
    </row>
    <row r="3" spans="2:13" hidden="1" x14ac:dyDescent="0.3"/>
    <row r="4" spans="2:13" hidden="1" x14ac:dyDescent="0.3"/>
    <row r="5" spans="2:13" hidden="1" x14ac:dyDescent="0.3"/>
    <row r="6" spans="2:13" hidden="1" x14ac:dyDescent="0.3"/>
    <row r="7" spans="2:13" hidden="1" x14ac:dyDescent="0.3"/>
    <row r="8" spans="2:13" hidden="1" x14ac:dyDescent="0.3"/>
    <row r="9" spans="2:13" hidden="1" x14ac:dyDescent="0.3"/>
    <row r="10" spans="2:13" hidden="1" x14ac:dyDescent="0.3"/>
    <row r="11" spans="2:13" hidden="1" x14ac:dyDescent="0.3"/>
    <row r="12" spans="2:13" hidden="1" x14ac:dyDescent="0.3"/>
    <row r="13" spans="2:13" hidden="1" x14ac:dyDescent="0.3"/>
    <row r="14" spans="2:13" hidden="1" x14ac:dyDescent="0.3"/>
    <row r="15" spans="2:13" hidden="1" x14ac:dyDescent="0.3"/>
    <row r="16" spans="2:13" hidden="1" x14ac:dyDescent="0.3"/>
    <row r="17" spans="1:101" hidden="1" x14ac:dyDescent="0.3"/>
    <row r="18" spans="1:101" ht="57.6" x14ac:dyDescent="0.3">
      <c r="A18" s="300" t="s">
        <v>109</v>
      </c>
      <c r="B18">
        <f>'Hoja De Calculo'!C48</f>
        <v>100</v>
      </c>
      <c r="C18">
        <f>'Hoja De Calculo'!D48</f>
        <v>100</v>
      </c>
      <c r="D18">
        <f>'Hoja De Calculo'!E48</f>
        <v>100</v>
      </c>
      <c r="E18">
        <f>'Hoja De Calculo'!F48</f>
        <v>0</v>
      </c>
      <c r="F18">
        <f>'Hoja De Calculo'!G48</f>
        <v>0</v>
      </c>
      <c r="G18">
        <f>'Hoja De Calculo'!H48</f>
        <v>0</v>
      </c>
      <c r="H18">
        <f>'Hoja De Calculo'!I48</f>
        <v>0</v>
      </c>
      <c r="I18">
        <f>'Hoja De Calculo'!J48</f>
        <v>0</v>
      </c>
      <c r="J18">
        <f>'Hoja De Calculo'!K48</f>
        <v>0</v>
      </c>
      <c r="K18">
        <f>'Hoja De Calculo'!L48</f>
        <v>0</v>
      </c>
      <c r="L18">
        <f>'Hoja De Calculo'!M48</f>
        <v>0</v>
      </c>
      <c r="M18">
        <f>'Hoja De Calculo'!N48</f>
        <v>0</v>
      </c>
      <c r="N18">
        <f>'Hoja De Calculo'!O48</f>
        <v>0</v>
      </c>
      <c r="O18">
        <f>'Hoja De Calculo'!P48</f>
        <v>0</v>
      </c>
      <c r="P18">
        <f>'Hoja De Calculo'!Q48</f>
        <v>0</v>
      </c>
      <c r="Q18">
        <f>'Hoja De Calculo'!R48</f>
        <v>0</v>
      </c>
      <c r="R18">
        <f>'Hoja De Calculo'!S48</f>
        <v>0</v>
      </c>
      <c r="S18">
        <f>'Hoja De Calculo'!T48</f>
        <v>0</v>
      </c>
      <c r="T18">
        <f>'Hoja De Calculo'!U48</f>
        <v>0</v>
      </c>
      <c r="U18">
        <f>'Hoja De Calculo'!V48</f>
        <v>0</v>
      </c>
      <c r="V18">
        <f>'Hoja De Calculo'!W48</f>
        <v>0</v>
      </c>
      <c r="W18">
        <f>'Hoja De Calculo'!X48</f>
        <v>0</v>
      </c>
      <c r="X18">
        <f>'Hoja De Calculo'!Y48</f>
        <v>0</v>
      </c>
      <c r="Y18">
        <f>'Hoja De Calculo'!Z48</f>
        <v>0</v>
      </c>
      <c r="Z18">
        <f>'Hoja De Calculo'!AA48</f>
        <v>0</v>
      </c>
      <c r="AA18">
        <f>'Hoja De Calculo'!AB48</f>
        <v>0</v>
      </c>
      <c r="AB18">
        <f>'Hoja De Calculo'!AC48</f>
        <v>0</v>
      </c>
      <c r="AC18">
        <f>'Hoja De Calculo'!AD48</f>
        <v>0</v>
      </c>
      <c r="AD18">
        <f>'Hoja De Calculo'!AE48</f>
        <v>0</v>
      </c>
      <c r="AE18">
        <f>'Hoja De Calculo'!AF48</f>
        <v>0</v>
      </c>
      <c r="AF18">
        <f>'Hoja De Calculo'!AG48</f>
        <v>0</v>
      </c>
      <c r="AG18">
        <f>'Hoja De Calculo'!AH48</f>
        <v>0</v>
      </c>
      <c r="AH18">
        <f>'Hoja De Calculo'!AI48</f>
        <v>0</v>
      </c>
      <c r="AI18">
        <f>'Hoja De Calculo'!AJ48</f>
        <v>0</v>
      </c>
      <c r="AJ18">
        <f>'Hoja De Calculo'!AK48</f>
        <v>0</v>
      </c>
      <c r="AK18">
        <f>'Hoja De Calculo'!AL48</f>
        <v>0</v>
      </c>
      <c r="AL18">
        <f>'Hoja De Calculo'!AM48</f>
        <v>0</v>
      </c>
      <c r="AM18">
        <f>'Hoja De Calculo'!AN48</f>
        <v>0</v>
      </c>
      <c r="AN18">
        <f>'Hoja De Calculo'!AO48</f>
        <v>0</v>
      </c>
      <c r="AO18">
        <f>'Hoja De Calculo'!AP48</f>
        <v>0</v>
      </c>
      <c r="AP18">
        <f>'Hoja De Calculo'!AQ48</f>
        <v>0</v>
      </c>
      <c r="AQ18">
        <f>'Hoja De Calculo'!AR48</f>
        <v>0</v>
      </c>
      <c r="AR18">
        <f>'Hoja De Calculo'!AS48</f>
        <v>0</v>
      </c>
      <c r="AS18">
        <f>'Hoja De Calculo'!AT48</f>
        <v>0</v>
      </c>
      <c r="AT18">
        <f>'Hoja De Calculo'!AU48</f>
        <v>0</v>
      </c>
      <c r="AU18">
        <f>'Hoja De Calculo'!AV48</f>
        <v>0</v>
      </c>
      <c r="AV18">
        <f>'Hoja De Calculo'!AW48</f>
        <v>0</v>
      </c>
      <c r="AW18">
        <f>'Hoja De Calculo'!AX48</f>
        <v>0</v>
      </c>
      <c r="AX18">
        <f>'Hoja De Calculo'!AY48</f>
        <v>0</v>
      </c>
      <c r="AY18">
        <f>'Hoja De Calculo'!AZ48</f>
        <v>0</v>
      </c>
      <c r="AZ18">
        <f>'Hoja De Calculo'!BA48</f>
        <v>0</v>
      </c>
      <c r="BA18">
        <f>'Hoja De Calculo'!BB48</f>
        <v>0</v>
      </c>
      <c r="BB18">
        <f>'Hoja De Calculo'!BC48</f>
        <v>0</v>
      </c>
      <c r="BC18">
        <f>'Hoja De Calculo'!BD48</f>
        <v>0</v>
      </c>
      <c r="BD18">
        <f>'Hoja De Calculo'!BE48</f>
        <v>0</v>
      </c>
      <c r="BE18">
        <f>'Hoja De Calculo'!BF48</f>
        <v>0</v>
      </c>
      <c r="BF18">
        <f>'Hoja De Calculo'!BG48</f>
        <v>0</v>
      </c>
      <c r="BG18">
        <f>'Hoja De Calculo'!BH48</f>
        <v>0</v>
      </c>
      <c r="BH18">
        <f>'Hoja De Calculo'!BI48</f>
        <v>0</v>
      </c>
      <c r="BI18">
        <f>'Hoja De Calculo'!BJ48</f>
        <v>0</v>
      </c>
      <c r="BJ18">
        <f>'Hoja De Calculo'!BK48</f>
        <v>0</v>
      </c>
      <c r="BK18">
        <f>'Hoja De Calculo'!BL48</f>
        <v>0</v>
      </c>
      <c r="BL18">
        <f>'Hoja De Calculo'!BM48</f>
        <v>0</v>
      </c>
      <c r="BM18">
        <f>'Hoja De Calculo'!BN48</f>
        <v>0</v>
      </c>
      <c r="BN18">
        <f>'Hoja De Calculo'!BO48</f>
        <v>0</v>
      </c>
      <c r="BO18">
        <f>'Hoja De Calculo'!BP48</f>
        <v>0</v>
      </c>
      <c r="BP18">
        <f>'Hoja De Calculo'!BQ48</f>
        <v>0</v>
      </c>
      <c r="BQ18">
        <f>'Hoja De Calculo'!BR48</f>
        <v>0</v>
      </c>
      <c r="BR18">
        <f>'Hoja De Calculo'!BS48</f>
        <v>0</v>
      </c>
      <c r="BS18">
        <f>'Hoja De Calculo'!BT48</f>
        <v>0</v>
      </c>
      <c r="BT18">
        <f>'Hoja De Calculo'!BU48</f>
        <v>0</v>
      </c>
      <c r="BU18">
        <f>'Hoja De Calculo'!BV48</f>
        <v>0</v>
      </c>
      <c r="BV18">
        <f>'Hoja De Calculo'!BW48</f>
        <v>0</v>
      </c>
      <c r="BW18">
        <f>'Hoja De Calculo'!BX48</f>
        <v>0</v>
      </c>
      <c r="BX18">
        <f>'Hoja De Calculo'!BY48</f>
        <v>0</v>
      </c>
      <c r="BY18">
        <f>'Hoja De Calculo'!BZ48</f>
        <v>0</v>
      </c>
      <c r="BZ18">
        <f>'Hoja De Calculo'!CA48</f>
        <v>0</v>
      </c>
      <c r="CA18">
        <f>'Hoja De Calculo'!CB48</f>
        <v>0</v>
      </c>
      <c r="CB18">
        <f>'Hoja De Calculo'!CC48</f>
        <v>0</v>
      </c>
      <c r="CC18">
        <f>'Hoja De Calculo'!CD48</f>
        <v>0</v>
      </c>
      <c r="CD18">
        <f>'Hoja De Calculo'!CE48</f>
        <v>0</v>
      </c>
      <c r="CE18">
        <f>'Hoja De Calculo'!CF48</f>
        <v>0</v>
      </c>
      <c r="CF18">
        <f>'Hoja De Calculo'!CG48</f>
        <v>0</v>
      </c>
      <c r="CG18">
        <f>'Hoja De Calculo'!CH48</f>
        <v>0</v>
      </c>
      <c r="CH18">
        <f>'Hoja De Calculo'!CI48</f>
        <v>0</v>
      </c>
      <c r="CI18">
        <f>'Hoja De Calculo'!CJ48</f>
        <v>0</v>
      </c>
      <c r="CJ18">
        <f>'Hoja De Calculo'!CK48</f>
        <v>0</v>
      </c>
      <c r="CK18">
        <f>'Hoja De Calculo'!CL48</f>
        <v>0</v>
      </c>
      <c r="CL18">
        <f>'Hoja De Calculo'!CM48</f>
        <v>0</v>
      </c>
      <c r="CM18">
        <f>'Hoja De Calculo'!CN48</f>
        <v>0</v>
      </c>
      <c r="CN18">
        <f>'Hoja De Calculo'!CO48</f>
        <v>0</v>
      </c>
      <c r="CO18">
        <f>'Hoja De Calculo'!CP48</f>
        <v>0</v>
      </c>
      <c r="CP18">
        <f>'Hoja De Calculo'!CQ48</f>
        <v>0</v>
      </c>
      <c r="CQ18">
        <f>'Hoja De Calculo'!CR48</f>
        <v>0</v>
      </c>
      <c r="CR18">
        <f>'Hoja De Calculo'!CS48</f>
        <v>0</v>
      </c>
      <c r="CS18">
        <f>'Hoja De Calculo'!CT48</f>
        <v>0</v>
      </c>
      <c r="CT18">
        <f>'Hoja De Calculo'!CU48</f>
        <v>0</v>
      </c>
      <c r="CU18">
        <f>'Hoja De Calculo'!CV48</f>
        <v>0</v>
      </c>
      <c r="CV18">
        <f>'Hoja De Calculo'!CW48</f>
        <v>0</v>
      </c>
      <c r="CW18">
        <f>'Hoja De Calculo'!CX48</f>
        <v>0</v>
      </c>
    </row>
    <row r="19" spans="1:101" ht="43.2" x14ac:dyDescent="0.3">
      <c r="A19" s="300" t="s">
        <v>112</v>
      </c>
      <c r="B19">
        <f>'Hoja De Calculo'!C49</f>
        <v>100</v>
      </c>
      <c r="C19">
        <f>'Hoja De Calculo'!D49</f>
        <v>100</v>
      </c>
      <c r="D19">
        <f>'Hoja De Calculo'!E49</f>
        <v>100</v>
      </c>
      <c r="E19">
        <f>'Hoja De Calculo'!F49</f>
        <v>99</v>
      </c>
      <c r="F19">
        <f>'Hoja De Calculo'!G49</f>
        <v>98</v>
      </c>
      <c r="G19">
        <f>'Hoja De Calculo'!H49</f>
        <v>97</v>
      </c>
      <c r="H19">
        <f>'Hoja De Calculo'!I49</f>
        <v>96</v>
      </c>
      <c r="I19">
        <f>'Hoja De Calculo'!J49</f>
        <v>95</v>
      </c>
      <c r="J19">
        <f>'Hoja De Calculo'!K49</f>
        <v>94</v>
      </c>
      <c r="K19">
        <f>'Hoja De Calculo'!L49</f>
        <v>93</v>
      </c>
      <c r="L19">
        <f>'Hoja De Calculo'!M49</f>
        <v>92</v>
      </c>
      <c r="M19">
        <f>'Hoja De Calculo'!N49</f>
        <v>91</v>
      </c>
      <c r="N19">
        <f>'Hoja De Calculo'!O49</f>
        <v>90</v>
      </c>
      <c r="O19">
        <f>'Hoja De Calculo'!P49</f>
        <v>89</v>
      </c>
      <c r="P19">
        <f>'Hoja De Calculo'!Q49</f>
        <v>88</v>
      </c>
      <c r="Q19">
        <f>'Hoja De Calculo'!R49</f>
        <v>87</v>
      </c>
      <c r="R19">
        <f>'Hoja De Calculo'!S49</f>
        <v>86</v>
      </c>
      <c r="S19">
        <f>'Hoja De Calculo'!T49</f>
        <v>85</v>
      </c>
      <c r="T19">
        <f>'Hoja De Calculo'!U49</f>
        <v>84</v>
      </c>
      <c r="U19">
        <f>'Hoja De Calculo'!V49</f>
        <v>83</v>
      </c>
      <c r="V19">
        <f>'Hoja De Calculo'!W49</f>
        <v>82</v>
      </c>
      <c r="W19">
        <f>'Hoja De Calculo'!X49</f>
        <v>81</v>
      </c>
      <c r="X19">
        <f>'Hoja De Calculo'!Y49</f>
        <v>80</v>
      </c>
      <c r="Y19">
        <f>'Hoja De Calculo'!Z49</f>
        <v>79</v>
      </c>
      <c r="Z19">
        <f>'Hoja De Calculo'!AA49</f>
        <v>78</v>
      </c>
      <c r="AA19">
        <f>'Hoja De Calculo'!AB49</f>
        <v>77</v>
      </c>
      <c r="AB19">
        <f>'Hoja De Calculo'!AC49</f>
        <v>76</v>
      </c>
      <c r="AC19">
        <f>'Hoja De Calculo'!AD49</f>
        <v>75</v>
      </c>
      <c r="AD19">
        <f>'Hoja De Calculo'!AE49</f>
        <v>74</v>
      </c>
      <c r="AE19">
        <f>'Hoja De Calculo'!AF49</f>
        <v>73</v>
      </c>
      <c r="AF19">
        <f>'Hoja De Calculo'!AG49</f>
        <v>72</v>
      </c>
      <c r="AG19">
        <f>'Hoja De Calculo'!AH49</f>
        <v>71</v>
      </c>
      <c r="AH19">
        <f>'Hoja De Calculo'!AI49</f>
        <v>70</v>
      </c>
      <c r="AI19">
        <f>'Hoja De Calculo'!AJ49</f>
        <v>69</v>
      </c>
      <c r="AJ19">
        <f>'Hoja De Calculo'!AK49</f>
        <v>68</v>
      </c>
      <c r="AK19">
        <f>'Hoja De Calculo'!AL49</f>
        <v>67</v>
      </c>
      <c r="AL19">
        <f>'Hoja De Calculo'!AM49</f>
        <v>66</v>
      </c>
      <c r="AM19">
        <f>'Hoja De Calculo'!AN49</f>
        <v>65</v>
      </c>
      <c r="AN19">
        <f>'Hoja De Calculo'!AO49</f>
        <v>64</v>
      </c>
      <c r="AO19">
        <f>'Hoja De Calculo'!AP49</f>
        <v>63</v>
      </c>
      <c r="AP19">
        <f>'Hoja De Calculo'!AQ49</f>
        <v>62</v>
      </c>
      <c r="AQ19">
        <f>'Hoja De Calculo'!AR49</f>
        <v>61</v>
      </c>
      <c r="AR19">
        <f>'Hoja De Calculo'!AS49</f>
        <v>60</v>
      </c>
      <c r="AS19">
        <f>'Hoja De Calculo'!AT49</f>
        <v>59</v>
      </c>
      <c r="AT19">
        <f>'Hoja De Calculo'!AU49</f>
        <v>58</v>
      </c>
      <c r="AU19">
        <f>'Hoja De Calculo'!AV49</f>
        <v>57</v>
      </c>
      <c r="AV19">
        <f>'Hoja De Calculo'!AW49</f>
        <v>56</v>
      </c>
      <c r="AW19">
        <f>'Hoja De Calculo'!AX49</f>
        <v>55</v>
      </c>
      <c r="AX19">
        <f>'Hoja De Calculo'!AY49</f>
        <v>54</v>
      </c>
      <c r="AY19">
        <f>'Hoja De Calculo'!AZ49</f>
        <v>53</v>
      </c>
      <c r="AZ19">
        <f>'Hoja De Calculo'!BA49</f>
        <v>52</v>
      </c>
      <c r="BA19">
        <f>'Hoja De Calculo'!BB49</f>
        <v>51</v>
      </c>
      <c r="BB19">
        <f>'Hoja De Calculo'!BC49</f>
        <v>50</v>
      </c>
      <c r="BC19">
        <f>'Hoja De Calculo'!BD49</f>
        <v>49</v>
      </c>
      <c r="BD19">
        <f>'Hoja De Calculo'!BE49</f>
        <v>48</v>
      </c>
      <c r="BE19">
        <f>'Hoja De Calculo'!BF49</f>
        <v>47</v>
      </c>
      <c r="BF19">
        <f>'Hoja De Calculo'!BG49</f>
        <v>46</v>
      </c>
      <c r="BG19">
        <f>'Hoja De Calculo'!BH49</f>
        <v>45</v>
      </c>
      <c r="BH19">
        <f>'Hoja De Calculo'!BI49</f>
        <v>44</v>
      </c>
      <c r="BI19">
        <f>'Hoja De Calculo'!BJ49</f>
        <v>43</v>
      </c>
      <c r="BJ19">
        <f>'Hoja De Calculo'!BK49</f>
        <v>42</v>
      </c>
      <c r="BK19">
        <f>'Hoja De Calculo'!BL49</f>
        <v>41</v>
      </c>
      <c r="BL19">
        <f>'Hoja De Calculo'!BM49</f>
        <v>40</v>
      </c>
      <c r="BM19">
        <f>'Hoja De Calculo'!BN49</f>
        <v>39</v>
      </c>
      <c r="BN19">
        <f>'Hoja De Calculo'!BO49</f>
        <v>38</v>
      </c>
      <c r="BO19">
        <f>'Hoja De Calculo'!BP49</f>
        <v>37</v>
      </c>
      <c r="BP19">
        <f>'Hoja De Calculo'!BQ49</f>
        <v>36</v>
      </c>
      <c r="BQ19">
        <f>'Hoja De Calculo'!BR49</f>
        <v>35</v>
      </c>
      <c r="BR19">
        <f>'Hoja De Calculo'!BS49</f>
        <v>34</v>
      </c>
      <c r="BS19">
        <f>'Hoja De Calculo'!BT49</f>
        <v>33</v>
      </c>
      <c r="BT19">
        <f>'Hoja De Calculo'!BU49</f>
        <v>32</v>
      </c>
      <c r="BU19">
        <f>'Hoja De Calculo'!BV49</f>
        <v>31</v>
      </c>
      <c r="BV19">
        <f>'Hoja De Calculo'!BW49</f>
        <v>30</v>
      </c>
      <c r="BW19">
        <f>'Hoja De Calculo'!BX49</f>
        <v>29</v>
      </c>
      <c r="BX19">
        <f>'Hoja De Calculo'!BY49</f>
        <v>28</v>
      </c>
      <c r="BY19">
        <f>'Hoja De Calculo'!BZ49</f>
        <v>27</v>
      </c>
      <c r="BZ19">
        <f>'Hoja De Calculo'!CA49</f>
        <v>26</v>
      </c>
      <c r="CA19">
        <f>'Hoja De Calculo'!CB49</f>
        <v>25</v>
      </c>
      <c r="CB19">
        <f>'Hoja De Calculo'!CC49</f>
        <v>24</v>
      </c>
      <c r="CC19">
        <f>'Hoja De Calculo'!CD49</f>
        <v>23</v>
      </c>
      <c r="CD19">
        <f>'Hoja De Calculo'!CE49</f>
        <v>22</v>
      </c>
      <c r="CE19">
        <f>'Hoja De Calculo'!CF49</f>
        <v>21</v>
      </c>
      <c r="CF19">
        <f>'Hoja De Calculo'!CG49</f>
        <v>20</v>
      </c>
      <c r="CG19">
        <f>'Hoja De Calculo'!CH49</f>
        <v>19</v>
      </c>
      <c r="CH19">
        <f>'Hoja De Calculo'!CI49</f>
        <v>18</v>
      </c>
      <c r="CI19">
        <f>'Hoja De Calculo'!CJ49</f>
        <v>17</v>
      </c>
      <c r="CJ19">
        <f>'Hoja De Calculo'!CK49</f>
        <v>16</v>
      </c>
      <c r="CK19">
        <f>'Hoja De Calculo'!CL49</f>
        <v>15</v>
      </c>
      <c r="CL19">
        <f>'Hoja De Calculo'!CM49</f>
        <v>14</v>
      </c>
      <c r="CM19">
        <f>'Hoja De Calculo'!CN49</f>
        <v>13</v>
      </c>
      <c r="CN19">
        <f>'Hoja De Calculo'!CO49</f>
        <v>12</v>
      </c>
      <c r="CO19">
        <f>'Hoja De Calculo'!CP49</f>
        <v>11</v>
      </c>
      <c r="CP19">
        <f>'Hoja De Calculo'!CQ49</f>
        <v>10</v>
      </c>
      <c r="CQ19">
        <f>'Hoja De Calculo'!CR49</f>
        <v>9</v>
      </c>
      <c r="CR19">
        <f>'Hoja De Calculo'!CS49</f>
        <v>8</v>
      </c>
      <c r="CS19">
        <f>'Hoja De Calculo'!CT49</f>
        <v>7</v>
      </c>
      <c r="CT19">
        <f>'Hoja De Calculo'!CU49</f>
        <v>6</v>
      </c>
      <c r="CU19">
        <f>'Hoja De Calculo'!CV49</f>
        <v>5</v>
      </c>
      <c r="CV19">
        <f>'Hoja De Calculo'!CW49</f>
        <v>4</v>
      </c>
      <c r="CW19">
        <f>'Hoja De Calculo'!CX49</f>
        <v>3</v>
      </c>
    </row>
    <row r="20" spans="1:101" x14ac:dyDescent="0.3">
      <c r="A20" t="s">
        <v>158</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4" customFormat="1" x14ac:dyDescent="0.3">
      <c r="B21" s="260">
        <f>'Hoja De Calculo'!C45</f>
        <v>281780</v>
      </c>
      <c r="C21" s="268">
        <f>'Hoja De Calculo'!D45</f>
        <v>357560</v>
      </c>
      <c r="D21" s="275">
        <f>'Hoja De Calculo'!E45</f>
        <v>328420</v>
      </c>
      <c r="E21" s="281">
        <f>'Hoja De Calculo'!F45</f>
        <v>0</v>
      </c>
      <c r="F21" s="287">
        <f>'Hoja De Calculo'!G45</f>
        <v>0</v>
      </c>
      <c r="G21" s="293">
        <f>'Hoja De Calculo'!H45</f>
        <v>0</v>
      </c>
      <c r="H21" s="260">
        <f>'Hoja De Calculo'!I45</f>
        <v>0</v>
      </c>
      <c r="I21" s="260">
        <f>'Hoja De Calculo'!J45</f>
        <v>0</v>
      </c>
      <c r="J21" s="260">
        <f>'Hoja De Calculo'!K45</f>
        <v>0</v>
      </c>
      <c r="K21" s="260">
        <f>'Hoja De Calculo'!L45</f>
        <v>0</v>
      </c>
      <c r="L21" s="260">
        <f>'Hoja De Calculo'!M45</f>
        <v>0</v>
      </c>
      <c r="M21" s="260">
        <f>'Hoja De Calculo'!N45</f>
        <v>0</v>
      </c>
      <c r="N21" s="260">
        <f>'Hoja De Calculo'!O45</f>
        <v>0</v>
      </c>
      <c r="O21" s="260">
        <f>'Hoja De Calculo'!P45</f>
        <v>0</v>
      </c>
      <c r="P21" s="260">
        <f>'Hoja De Calculo'!Q45</f>
        <v>0</v>
      </c>
      <c r="Q21" s="260">
        <f>'Hoja De Calculo'!R45</f>
        <v>0</v>
      </c>
      <c r="R21" s="260">
        <f>'Hoja De Calculo'!S45</f>
        <v>0</v>
      </c>
      <c r="S21" s="260">
        <f>'Hoja De Calculo'!T45</f>
        <v>0</v>
      </c>
      <c r="T21" s="260">
        <f>'Hoja De Calculo'!U45</f>
        <v>0</v>
      </c>
      <c r="U21" s="260">
        <f>'Hoja De Calculo'!V45</f>
        <v>0</v>
      </c>
      <c r="V21" s="260">
        <f>'Hoja De Calculo'!W45</f>
        <v>0</v>
      </c>
      <c r="W21" s="260">
        <f>'Hoja De Calculo'!X45</f>
        <v>0</v>
      </c>
      <c r="X21" s="260">
        <f>'Hoja De Calculo'!Y45</f>
        <v>0</v>
      </c>
      <c r="Y21" s="260">
        <f>'Hoja De Calculo'!Z45</f>
        <v>0</v>
      </c>
      <c r="Z21" s="260">
        <f>'Hoja De Calculo'!AA45</f>
        <v>0</v>
      </c>
      <c r="AA21" s="260">
        <f>'Hoja De Calculo'!AB45</f>
        <v>0</v>
      </c>
      <c r="AB21" s="260">
        <f>'Hoja De Calculo'!AC45</f>
        <v>0</v>
      </c>
      <c r="AC21" s="260">
        <f>'Hoja De Calculo'!AD45</f>
        <v>0</v>
      </c>
      <c r="AD21" s="260">
        <f>'Hoja De Calculo'!AE45</f>
        <v>0</v>
      </c>
      <c r="AE21" s="260">
        <f>'Hoja De Calculo'!AF45</f>
        <v>0</v>
      </c>
      <c r="AF21" s="260">
        <f>'Hoja De Calculo'!AG45</f>
        <v>0</v>
      </c>
      <c r="AG21" s="260">
        <f>'Hoja De Calculo'!AH45</f>
        <v>0</v>
      </c>
      <c r="AH21" s="260">
        <f>'Hoja De Calculo'!AI45</f>
        <v>0</v>
      </c>
      <c r="AI21" s="260">
        <f>'Hoja De Calculo'!AJ45</f>
        <v>0</v>
      </c>
      <c r="AJ21" s="260">
        <f>'Hoja De Calculo'!AK45</f>
        <v>0</v>
      </c>
      <c r="AK21" s="260">
        <f>'Hoja De Calculo'!AL45</f>
        <v>0</v>
      </c>
      <c r="AL21" s="260">
        <f>'Hoja De Calculo'!AM45</f>
        <v>0</v>
      </c>
      <c r="AM21" s="260">
        <f>'Hoja De Calculo'!AN45</f>
        <v>0</v>
      </c>
      <c r="AN21" s="260">
        <f>'Hoja De Calculo'!AO45</f>
        <v>0</v>
      </c>
      <c r="AO21" s="260">
        <f>'Hoja De Calculo'!AP45</f>
        <v>0</v>
      </c>
      <c r="AP21" s="260">
        <f>'Hoja De Calculo'!AQ45</f>
        <v>0</v>
      </c>
      <c r="AQ21" s="260">
        <f>'Hoja De Calculo'!AR45</f>
        <v>0</v>
      </c>
      <c r="AR21" s="260">
        <f>'Hoja De Calculo'!AS45</f>
        <v>0</v>
      </c>
      <c r="AS21" s="260">
        <f>'Hoja De Calculo'!AT45</f>
        <v>0</v>
      </c>
      <c r="AT21" s="260">
        <f>'Hoja De Calculo'!AU45</f>
        <v>0</v>
      </c>
      <c r="AU21" s="260">
        <f>'Hoja De Calculo'!AV45</f>
        <v>0</v>
      </c>
      <c r="AV21" s="260">
        <f>'Hoja De Calculo'!AW45</f>
        <v>0</v>
      </c>
      <c r="AW21" s="260">
        <f>'Hoja De Calculo'!AX45</f>
        <v>0</v>
      </c>
      <c r="AX21" s="260">
        <f>'Hoja De Calculo'!AY45</f>
        <v>0</v>
      </c>
      <c r="AY21" s="260">
        <f>'Hoja De Calculo'!AZ45</f>
        <v>0</v>
      </c>
      <c r="AZ21" s="260">
        <f>'Hoja De Calculo'!BA45</f>
        <v>0</v>
      </c>
      <c r="BA21" s="260">
        <f>'Hoja De Calculo'!BB45</f>
        <v>0</v>
      </c>
      <c r="BB21" s="260">
        <f>'Hoja De Calculo'!BC45</f>
        <v>0</v>
      </c>
      <c r="BC21" s="260">
        <f>'Hoja De Calculo'!BD45</f>
        <v>0</v>
      </c>
      <c r="BD21" s="260">
        <f>'Hoja De Calculo'!BE45</f>
        <v>0</v>
      </c>
      <c r="BE21" s="260">
        <f>'Hoja De Calculo'!BF45</f>
        <v>0</v>
      </c>
      <c r="BF21" s="260">
        <f>'Hoja De Calculo'!BG45</f>
        <v>0</v>
      </c>
      <c r="BG21" s="260">
        <f>'Hoja De Calculo'!BH45</f>
        <v>0</v>
      </c>
      <c r="BH21" s="260">
        <f>'Hoja De Calculo'!BI45</f>
        <v>0</v>
      </c>
      <c r="BI21" s="260">
        <f>'Hoja De Calculo'!BJ45</f>
        <v>0</v>
      </c>
      <c r="BJ21" s="260">
        <f>'Hoja De Calculo'!BK45</f>
        <v>0</v>
      </c>
      <c r="BK21" s="260">
        <f>'Hoja De Calculo'!BL45</f>
        <v>0</v>
      </c>
      <c r="BL21" s="260">
        <f>'Hoja De Calculo'!BM45</f>
        <v>0</v>
      </c>
      <c r="BM21" s="260">
        <f>'Hoja De Calculo'!BN45</f>
        <v>0</v>
      </c>
      <c r="BN21" s="260">
        <f>'Hoja De Calculo'!BO45</f>
        <v>0</v>
      </c>
      <c r="BO21" s="260">
        <f>'Hoja De Calculo'!BP45</f>
        <v>0</v>
      </c>
      <c r="BP21" s="260">
        <f>'Hoja De Calculo'!BQ45</f>
        <v>0</v>
      </c>
      <c r="BQ21" s="260">
        <f>'Hoja De Calculo'!BR45</f>
        <v>0</v>
      </c>
      <c r="BR21" s="260">
        <f>'Hoja De Calculo'!BS45</f>
        <v>0</v>
      </c>
      <c r="BS21" s="260">
        <f>'Hoja De Calculo'!BT45</f>
        <v>0</v>
      </c>
      <c r="BT21" s="260">
        <f>'Hoja De Calculo'!BU45</f>
        <v>0</v>
      </c>
      <c r="BU21" s="260">
        <f>'Hoja De Calculo'!BV45</f>
        <v>0</v>
      </c>
      <c r="BV21" s="260">
        <f>'Hoja De Calculo'!BW45</f>
        <v>0</v>
      </c>
      <c r="BW21" s="260">
        <f>'Hoja De Calculo'!BX45</f>
        <v>0</v>
      </c>
      <c r="BX21" s="260">
        <f>'Hoja De Calculo'!BY45</f>
        <v>0</v>
      </c>
      <c r="BY21" s="260">
        <f>'Hoja De Calculo'!BZ45</f>
        <v>0</v>
      </c>
      <c r="BZ21" s="260">
        <f>'Hoja De Calculo'!CA45</f>
        <v>0</v>
      </c>
      <c r="CA21" s="260">
        <f>'Hoja De Calculo'!CB45</f>
        <v>0</v>
      </c>
      <c r="CB21" s="260">
        <f>'Hoja De Calculo'!CC45</f>
        <v>0</v>
      </c>
      <c r="CC21" s="260">
        <f>'Hoja De Calculo'!CD45</f>
        <v>0</v>
      </c>
      <c r="CD21" s="260">
        <f>'Hoja De Calculo'!CE45</f>
        <v>0</v>
      </c>
      <c r="CE21" s="260">
        <f>'Hoja De Calculo'!CF45</f>
        <v>0</v>
      </c>
      <c r="CF21" s="260">
        <f>'Hoja De Calculo'!CG45</f>
        <v>0</v>
      </c>
      <c r="CG21" s="260">
        <f>'Hoja De Calculo'!CH45</f>
        <v>0</v>
      </c>
      <c r="CH21" s="260">
        <f>'Hoja De Calculo'!CI45</f>
        <v>0</v>
      </c>
      <c r="CI21" s="260">
        <f>'Hoja De Calculo'!CJ45</f>
        <v>0</v>
      </c>
      <c r="CJ21" s="260">
        <f>'Hoja De Calculo'!CK45</f>
        <v>0</v>
      </c>
      <c r="CK21" s="260">
        <f>'Hoja De Calculo'!CL45</f>
        <v>0</v>
      </c>
      <c r="CL21" s="260">
        <f>'Hoja De Calculo'!CM45</f>
        <v>0</v>
      </c>
      <c r="CM21" s="260">
        <f>'Hoja De Calculo'!CN45</f>
        <v>0</v>
      </c>
      <c r="CN21" s="260">
        <f>'Hoja De Calculo'!CO45</f>
        <v>0</v>
      </c>
      <c r="CO21" s="260">
        <f>'Hoja De Calculo'!CP45</f>
        <v>0</v>
      </c>
      <c r="CP21" s="260">
        <f>'Hoja De Calculo'!CQ45</f>
        <v>0</v>
      </c>
      <c r="CQ21" s="260">
        <f>'Hoja De Calculo'!CR45</f>
        <v>0</v>
      </c>
      <c r="CR21" s="260">
        <f>'Hoja De Calculo'!CS45</f>
        <v>0</v>
      </c>
      <c r="CS21" s="260">
        <f>'Hoja De Calculo'!CT45</f>
        <v>0</v>
      </c>
      <c r="CT21" s="260">
        <f>'Hoja De Calculo'!CU45</f>
        <v>0</v>
      </c>
      <c r="CU21" s="260">
        <f>'Hoja De Calculo'!CV45</f>
        <v>0</v>
      </c>
      <c r="CV21" s="260">
        <f>'Hoja De Calculo'!CW45</f>
        <v>0</v>
      </c>
      <c r="CW21" s="260">
        <f>'Hoja De Calculo'!CX45</f>
        <v>0</v>
      </c>
    </row>
    <row r="22" spans="1:101" x14ac:dyDescent="0.3">
      <c r="A22" s="311" t="s">
        <v>159</v>
      </c>
      <c r="B22" s="261">
        <f>'Credit issuance TYA'!B22-('Credit issuance TYA'!$B21*'Credit issuance TYA'!$B$2)</f>
        <v>278962.2</v>
      </c>
      <c r="C22" s="261">
        <f>IF(ISBLANK('Hoja De Calculo'!D$13),'Credit issuance TYA'!C22-('Credit issuance TYA'!$B$21*'Credit issuance TYA'!$B$2),IF('Hoja De Calculo'!D$16&lt;'Hoja De Calculo'!C$16,0,'Credit issuance TYA'!C22-('Credit issuance TYA'!$B$21*'Credit issuance TYA'!$B$2)))</f>
        <v>-2817.8</v>
      </c>
      <c r="D22" s="261">
        <f>IF(ISBLANK('Hoja De Calculo'!E$13),'Credit issuance TYA'!D22-('Credit issuance TYA'!$B$21*'Credit issuance TYA'!$B$2),IF('Hoja De Calculo'!E$16&lt;'Hoja De Calculo'!D$16,0,'Credit issuance TYA'!D22-('Credit issuance TYA'!$B$21*'Credit issuance TYA'!$B$2)))</f>
        <v>-2817.8</v>
      </c>
      <c r="E22" s="261">
        <f>IF(ISBLANK('Hoja De Calculo'!F$13),'Credit issuance TYA'!E22-('Credit issuance TYA'!$B$21*'Credit issuance TYA'!$B$2),IF('Hoja De Calculo'!F$16&lt;'Hoja De Calculo'!E$16,0,'Credit issuance TYA'!E22-('Credit issuance TYA'!$B$21*'Credit issuance TYA'!$B$2)))</f>
        <v>-2817.8</v>
      </c>
      <c r="F22" s="261">
        <f>IF(ISBLANK('Hoja De Calculo'!G$13),'Credit issuance TYA'!F22-('Credit issuance TYA'!$B$21*'Credit issuance TYA'!$B$2),IF('Hoja De Calculo'!G$16&lt;'Hoja De Calculo'!F$16,0,'Credit issuance TYA'!F22-('Credit issuance TYA'!$B$21*'Credit issuance TYA'!$B$2)))</f>
        <v>-2817.8</v>
      </c>
      <c r="G22" s="261">
        <f>IF(ISBLANK('Hoja De Calculo'!H$13),'Credit issuance TYA'!G22-('Credit issuance TYA'!$B$21*'Credit issuance TYA'!$B$2),IF('Hoja De Calculo'!H$16&lt;'Hoja De Calculo'!G$16,0,'Credit issuance TYA'!G22-('Credit issuance TYA'!$B$21*'Credit issuance TYA'!$B$2)))</f>
        <v>-2817.8</v>
      </c>
      <c r="H22" s="261">
        <f>IF(ISBLANK('Hoja De Calculo'!I$13),'Credit issuance TYA'!H22-('Credit issuance TYA'!$B$21*'Credit issuance TYA'!$B$2),IF('Hoja De Calculo'!I$16&lt;'Hoja De Calculo'!H$16,0,'Credit issuance TYA'!H22-('Credit issuance TYA'!$B$21*'Credit issuance TYA'!$B$2)))</f>
        <v>-2817.8</v>
      </c>
      <c r="I22" s="261">
        <f>IF(ISBLANK('Hoja De Calculo'!J$13),'Credit issuance TYA'!I22-('Credit issuance TYA'!$B$21*'Credit issuance TYA'!$B$2),IF('Hoja De Calculo'!J$16&lt;'Hoja De Calculo'!I$16,0,'Credit issuance TYA'!I22-('Credit issuance TYA'!$B$21*'Credit issuance TYA'!$B$2)))</f>
        <v>-2817.8</v>
      </c>
      <c r="J22" s="261">
        <f>IF(ISBLANK('Hoja De Calculo'!K$13),'Credit issuance TYA'!J22-('Credit issuance TYA'!$B$21*'Credit issuance TYA'!$B$2),IF('Hoja De Calculo'!K$16&lt;'Hoja De Calculo'!J$16,0,'Credit issuance TYA'!J22-('Credit issuance TYA'!$B$21*'Credit issuance TYA'!$B$2)))</f>
        <v>-2817.8</v>
      </c>
      <c r="K22" s="261">
        <f>IF(ISBLANK('Hoja De Calculo'!L$13),'Credit issuance TYA'!K22-('Credit issuance TYA'!$B$21*'Credit issuance TYA'!$B$2),IF('Hoja De Calculo'!L$16&lt;'Hoja De Calculo'!K$16,0,'Credit issuance TYA'!K22-('Credit issuance TYA'!$B$21*'Credit issuance TYA'!$B$2)))</f>
        <v>-2817.8</v>
      </c>
      <c r="L22" s="261">
        <f>IF(ISBLANK('Hoja De Calculo'!M$13),'Credit issuance TYA'!L22-('Credit issuance TYA'!$B$21*'Credit issuance TYA'!$B$2),IF('Hoja De Calculo'!M$16&lt;'Hoja De Calculo'!L$16,0,'Credit issuance TYA'!L22-('Credit issuance TYA'!$B$21*'Credit issuance TYA'!$B$2)))</f>
        <v>-2817.8</v>
      </c>
      <c r="M22" s="261">
        <f>IF(ISBLANK('Hoja De Calculo'!N$13),'Credit issuance TYA'!M22-('Credit issuance TYA'!$B$21*'Credit issuance TYA'!$B$2),IF('Hoja De Calculo'!N$16&lt;'Hoja De Calculo'!M$16,0,'Credit issuance TYA'!M22-('Credit issuance TYA'!$B$21*'Credit issuance TYA'!$B$2)))</f>
        <v>-2817.8</v>
      </c>
      <c r="N22" s="261">
        <f>IF(ISBLANK('Hoja De Calculo'!O$13),'Credit issuance TYA'!N22-('Credit issuance TYA'!$B$21*'Credit issuance TYA'!$B$2),IF('Hoja De Calculo'!O$16&lt;'Hoja De Calculo'!N$16,0,'Credit issuance TYA'!N22-('Credit issuance TYA'!$B$21*'Credit issuance TYA'!$B$2)))</f>
        <v>-2817.8</v>
      </c>
      <c r="O22" s="261">
        <f>IF(ISBLANK('Hoja De Calculo'!P$13),'Credit issuance TYA'!O22-('Credit issuance TYA'!$B$21*'Credit issuance TYA'!$B$2),IF('Hoja De Calculo'!P$16&lt;'Hoja De Calculo'!O$16,0,'Credit issuance TYA'!O22-('Credit issuance TYA'!$B$21*'Credit issuance TYA'!$B$2)))</f>
        <v>-2817.8</v>
      </c>
      <c r="P22" s="261">
        <f>IF(ISBLANK('Hoja De Calculo'!Q$13),'Credit issuance TYA'!P22-('Credit issuance TYA'!$B$21*'Credit issuance TYA'!$B$2),IF('Hoja De Calculo'!Q$16&lt;'Hoja De Calculo'!P$16,0,'Credit issuance TYA'!P22-('Credit issuance TYA'!$B$21*'Credit issuance TYA'!$B$2)))</f>
        <v>-2817.8</v>
      </c>
      <c r="Q22" s="261">
        <f>IF(ISBLANK('Hoja De Calculo'!R$13),'Credit issuance TYA'!Q22-('Credit issuance TYA'!$B$21*'Credit issuance TYA'!$B$2),IF('Hoja De Calculo'!R$16&lt;'Hoja De Calculo'!Q$16,0,'Credit issuance TYA'!Q22-('Credit issuance TYA'!$B$21*'Credit issuance TYA'!$B$2)))</f>
        <v>-2817.8</v>
      </c>
      <c r="R22" s="261">
        <f>IF(ISBLANK('Hoja De Calculo'!S$13),'Credit issuance TYA'!R22-('Credit issuance TYA'!$B$21*'Credit issuance TYA'!$B$2),IF('Hoja De Calculo'!S$16&lt;'Hoja De Calculo'!R$16,0,'Credit issuance TYA'!R22-('Credit issuance TYA'!$B$21*'Credit issuance TYA'!$B$2)))</f>
        <v>-2817.8</v>
      </c>
      <c r="S22" s="261">
        <f>IF(ISBLANK('Hoja De Calculo'!T$13),'Credit issuance TYA'!S22-('Credit issuance TYA'!$B$21*'Credit issuance TYA'!$B$2),IF('Hoja De Calculo'!T$16&lt;'Hoja De Calculo'!S$16,0,'Credit issuance TYA'!S22-('Credit issuance TYA'!$B$21*'Credit issuance TYA'!$B$2)))</f>
        <v>-2817.8</v>
      </c>
      <c r="T22" s="261">
        <f>IF(ISBLANK('Hoja De Calculo'!U$13),'Credit issuance TYA'!T22-('Credit issuance TYA'!$B$21*'Credit issuance TYA'!$B$2),IF('Hoja De Calculo'!U$16&lt;'Hoja De Calculo'!T$16,0,'Credit issuance TYA'!T22-('Credit issuance TYA'!$B$21*'Credit issuance TYA'!$B$2)))</f>
        <v>-2817.8</v>
      </c>
      <c r="U22" s="261">
        <f>IF(ISBLANK('Hoja De Calculo'!V$13),'Credit issuance TYA'!U22-('Credit issuance TYA'!$B$21*'Credit issuance TYA'!$B$2),IF('Hoja De Calculo'!V$16&lt;'Hoja De Calculo'!U$16,0,'Credit issuance TYA'!U22-('Credit issuance TYA'!$B$21*'Credit issuance TYA'!$B$2)))</f>
        <v>-2817.8</v>
      </c>
      <c r="V22" s="261">
        <f>IF(ISBLANK('Hoja De Calculo'!W$13),'Credit issuance TYA'!V22-('Credit issuance TYA'!$B$21*'Credit issuance TYA'!$B$2),IF('Hoja De Calculo'!W$16&lt;'Hoja De Calculo'!V$16,0,'Credit issuance TYA'!V22-('Credit issuance TYA'!$B$21*'Credit issuance TYA'!$B$2)))</f>
        <v>-2817.8</v>
      </c>
      <c r="W22" s="261">
        <f>IF(ISBLANK('Hoja De Calculo'!X$13),'Credit issuance TYA'!W22-('Credit issuance TYA'!$B$21*'Credit issuance TYA'!$B$2),IF('Hoja De Calculo'!X$16&lt;'Hoja De Calculo'!W$16,0,'Credit issuance TYA'!W22-('Credit issuance TYA'!$B$21*'Credit issuance TYA'!$B$2)))</f>
        <v>-2817.8</v>
      </c>
      <c r="X22" s="261">
        <f>IF(ISBLANK('Hoja De Calculo'!Y$13),'Credit issuance TYA'!X22-('Credit issuance TYA'!$B$21*'Credit issuance TYA'!$B$2),IF('Hoja De Calculo'!Y$16&lt;'Hoja De Calculo'!X$16,0,'Credit issuance TYA'!X22-('Credit issuance TYA'!$B$21*'Credit issuance TYA'!$B$2)))</f>
        <v>-2817.8</v>
      </c>
      <c r="Y22" s="261">
        <f>IF(ISBLANK('Hoja De Calculo'!Z$13),'Credit issuance TYA'!Y22-('Credit issuance TYA'!$B$21*'Credit issuance TYA'!$B$2),IF('Hoja De Calculo'!Z$16&lt;'Hoja De Calculo'!Y$16,0,'Credit issuance TYA'!Y22-('Credit issuance TYA'!$B$21*'Credit issuance TYA'!$B$2)))</f>
        <v>-2817.8</v>
      </c>
      <c r="Z22" s="261">
        <f>IF(ISBLANK('Hoja De Calculo'!AA$13),'Credit issuance TYA'!Z22-('Credit issuance TYA'!$B$21*'Credit issuance TYA'!$B$2),IF('Hoja De Calculo'!AA$16&lt;'Hoja De Calculo'!Z$16,0,'Credit issuance TYA'!Z22-('Credit issuance TYA'!$B$21*'Credit issuance TYA'!$B$2)))</f>
        <v>-2817.8</v>
      </c>
      <c r="AA22" s="261">
        <f>IF(ISBLANK('Hoja De Calculo'!AB$13),'Credit issuance TYA'!AA22-('Credit issuance TYA'!$B$21*'Credit issuance TYA'!$B$2),IF('Hoja De Calculo'!AB$16&lt;'Hoja De Calculo'!AA$16,0,'Credit issuance TYA'!AA22-('Credit issuance TYA'!$B$21*'Credit issuance TYA'!$B$2)))</f>
        <v>-2817.8</v>
      </c>
      <c r="AB22" s="261">
        <f>IF(ISBLANK('Hoja De Calculo'!AC$13),'Credit issuance TYA'!AB22-('Credit issuance TYA'!$B$21*'Credit issuance TYA'!$B$2),IF('Hoja De Calculo'!AC$16&lt;'Hoja De Calculo'!AB$16,0,'Credit issuance TYA'!AB22-('Credit issuance TYA'!$B$21*'Credit issuance TYA'!$B$2)))</f>
        <v>-2817.8</v>
      </c>
      <c r="AC22" s="261">
        <f>IF(ISBLANK('Hoja De Calculo'!AD$13),'Credit issuance TYA'!AC22-('Credit issuance TYA'!$B$21*'Credit issuance TYA'!$B$2),IF('Hoja De Calculo'!AD$16&lt;'Hoja De Calculo'!AC$16,0,'Credit issuance TYA'!AC22-('Credit issuance TYA'!$B$21*'Credit issuance TYA'!$B$2)))</f>
        <v>-2817.8</v>
      </c>
      <c r="AD22" s="261">
        <f>IF(ISBLANK('Hoja De Calculo'!AE$13),'Credit issuance TYA'!AD22-('Credit issuance TYA'!$B$21*'Credit issuance TYA'!$B$2),IF('Hoja De Calculo'!AE$16&lt;'Hoja De Calculo'!AD$16,0,'Credit issuance TYA'!AD22-('Credit issuance TYA'!$B$21*'Credit issuance TYA'!$B$2)))</f>
        <v>-2817.8</v>
      </c>
      <c r="AE22" s="261">
        <f>IF(ISBLANK('Hoja De Calculo'!AF$13),'Credit issuance TYA'!AE22-('Credit issuance TYA'!$B$21*'Credit issuance TYA'!$B$2),IF('Hoja De Calculo'!AF$16&lt;'Hoja De Calculo'!AE$16,0,'Credit issuance TYA'!AE22-('Credit issuance TYA'!$B$21*'Credit issuance TYA'!$B$2)))</f>
        <v>-2817.8</v>
      </c>
      <c r="AF22" s="261">
        <f>IF(ISBLANK('Hoja De Calculo'!AG$13),'Credit issuance TYA'!AF22-('Credit issuance TYA'!$B$21*'Credit issuance TYA'!$B$2),IF('Hoja De Calculo'!AG$16&lt;'Hoja De Calculo'!AF$16,0,'Credit issuance TYA'!AF22-('Credit issuance TYA'!$B$21*'Credit issuance TYA'!$B$2)))</f>
        <v>-2817.8</v>
      </c>
      <c r="AG22" s="261">
        <f>IF(ISBLANK('Hoja De Calculo'!AH$13),'Credit issuance TYA'!AG22-('Credit issuance TYA'!$B$21*'Credit issuance TYA'!$B$2),IF('Hoja De Calculo'!AH$16&lt;'Hoja De Calculo'!AG$16,0,'Credit issuance TYA'!AG22-('Credit issuance TYA'!$B$21*'Credit issuance TYA'!$B$2)))</f>
        <v>-2817.8</v>
      </c>
      <c r="AH22" s="261">
        <f>IF(ISBLANK('Hoja De Calculo'!AI$13),'Credit issuance TYA'!AH22-('Credit issuance TYA'!$B$21*'Credit issuance TYA'!$B$2),IF('Hoja De Calculo'!AI$16&lt;'Hoja De Calculo'!AH$16,0,'Credit issuance TYA'!AH22-('Credit issuance TYA'!$B$21*'Credit issuance TYA'!$B$2)))</f>
        <v>-2817.8</v>
      </c>
      <c r="AI22" s="261">
        <f>IF(ISBLANK('Hoja De Calculo'!AJ$13),'Credit issuance TYA'!AI22-('Credit issuance TYA'!$B$21*'Credit issuance TYA'!$B$2),IF('Hoja De Calculo'!AJ$16&lt;'Hoja De Calculo'!AI$16,0,'Credit issuance TYA'!AI22-('Credit issuance TYA'!$B$21*'Credit issuance TYA'!$B$2)))</f>
        <v>-2817.8</v>
      </c>
      <c r="AJ22" s="261">
        <f>IF(ISBLANK('Hoja De Calculo'!AK$13),'Credit issuance TYA'!AJ22-('Credit issuance TYA'!$B$21*'Credit issuance TYA'!$B$2),IF('Hoja De Calculo'!AK$16&lt;'Hoja De Calculo'!AJ$16,0,'Credit issuance TYA'!AJ22-('Credit issuance TYA'!$B$21*'Credit issuance TYA'!$B$2)))</f>
        <v>-2817.8</v>
      </c>
      <c r="AK22" s="261">
        <f>IF(ISBLANK('Hoja De Calculo'!AL$13),'Credit issuance TYA'!AK22-('Credit issuance TYA'!$B$21*'Credit issuance TYA'!$B$2),IF('Hoja De Calculo'!AL$16&lt;'Hoja De Calculo'!AK$16,0,'Credit issuance TYA'!AK22-('Credit issuance TYA'!$B$21*'Credit issuance TYA'!$B$2)))</f>
        <v>-2817.8</v>
      </c>
      <c r="AL22" s="261">
        <f>IF(ISBLANK('Hoja De Calculo'!AM$13),'Credit issuance TYA'!AL22-('Credit issuance TYA'!$B$21*'Credit issuance TYA'!$B$2),IF('Hoja De Calculo'!AM$16&lt;'Hoja De Calculo'!AL$16,0,'Credit issuance TYA'!AL22-('Credit issuance TYA'!$B$21*'Credit issuance TYA'!$B$2)))</f>
        <v>-2817.8</v>
      </c>
      <c r="AM22" s="261">
        <f>IF(ISBLANK('Hoja De Calculo'!AN$13),'Credit issuance TYA'!AM22-('Credit issuance TYA'!$B$21*'Credit issuance TYA'!$B$2),IF('Hoja De Calculo'!AN$16&lt;'Hoja De Calculo'!AM$16,0,'Credit issuance TYA'!AM22-('Credit issuance TYA'!$B$21*'Credit issuance TYA'!$B$2)))</f>
        <v>-2817.8</v>
      </c>
      <c r="AN22" s="261">
        <f>IF(ISBLANK('Hoja De Calculo'!AO$13),'Credit issuance TYA'!AN22-('Credit issuance TYA'!$B$21*'Credit issuance TYA'!$B$2),IF('Hoja De Calculo'!AO$16&lt;'Hoja De Calculo'!AN$16,0,'Credit issuance TYA'!AN22-('Credit issuance TYA'!$B$21*'Credit issuance TYA'!$B$2)))</f>
        <v>-2817.8</v>
      </c>
      <c r="AO22" s="261">
        <f>IF(ISBLANK('Hoja De Calculo'!AP$13),'Credit issuance TYA'!AO22-('Credit issuance TYA'!$B$21*'Credit issuance TYA'!$B$2),IF('Hoja De Calculo'!AP$16&lt;'Hoja De Calculo'!AO$16,0,'Credit issuance TYA'!AO22-('Credit issuance TYA'!$B$21*'Credit issuance TYA'!$B$2)))</f>
        <v>-2817.8</v>
      </c>
      <c r="AP22" s="261">
        <f>IF(ISBLANK('Hoja De Calculo'!AQ$13),'Credit issuance TYA'!AP22-('Credit issuance TYA'!$B$21*'Credit issuance TYA'!$B$2),IF('Hoja De Calculo'!AQ$16&lt;'Hoja De Calculo'!AP$16,0,'Credit issuance TYA'!AP22-('Credit issuance TYA'!$B$21*'Credit issuance TYA'!$B$2)))</f>
        <v>-2817.8</v>
      </c>
      <c r="AQ22" s="261">
        <f>IF(ISBLANK('Hoja De Calculo'!AR$13),'Credit issuance TYA'!AQ22-('Credit issuance TYA'!$B$21*'Credit issuance TYA'!$B$2),IF('Hoja De Calculo'!AR$16&lt;'Hoja De Calculo'!AQ$16,0,'Credit issuance TYA'!AQ22-('Credit issuance TYA'!$B$21*'Credit issuance TYA'!$B$2)))</f>
        <v>-2817.8</v>
      </c>
      <c r="AR22" s="261">
        <f>IF(ISBLANK('Hoja De Calculo'!AS$13),'Credit issuance TYA'!AR22-('Credit issuance TYA'!$B$21*'Credit issuance TYA'!$B$2),IF('Hoja De Calculo'!AS$16&lt;'Hoja De Calculo'!AR$16,0,'Credit issuance TYA'!AR22-('Credit issuance TYA'!$B$21*'Credit issuance TYA'!$B$2)))</f>
        <v>-2817.8</v>
      </c>
      <c r="AS22" s="261">
        <f>IF(ISBLANK('Hoja De Calculo'!AT$13),'Credit issuance TYA'!AS22-('Credit issuance TYA'!$B$21*'Credit issuance TYA'!$B$2),IF('Hoja De Calculo'!AT$16&lt;'Hoja De Calculo'!AS$16,0,'Credit issuance TYA'!AS22-('Credit issuance TYA'!$B$21*'Credit issuance TYA'!$B$2)))</f>
        <v>-2817.8</v>
      </c>
      <c r="AT22" s="261">
        <f>IF(ISBLANK('Hoja De Calculo'!AU$13),'Credit issuance TYA'!AT22-('Credit issuance TYA'!$B$21*'Credit issuance TYA'!$B$2),IF('Hoja De Calculo'!AU$16&lt;'Hoja De Calculo'!AT$16,0,'Credit issuance TYA'!AT22-('Credit issuance TYA'!$B$21*'Credit issuance TYA'!$B$2)))</f>
        <v>-2817.8</v>
      </c>
      <c r="AU22" s="261">
        <f>IF(ISBLANK('Hoja De Calculo'!AV$13),'Credit issuance TYA'!AU22-('Credit issuance TYA'!$B$21*'Credit issuance TYA'!$B$2),IF('Hoja De Calculo'!AV$16&lt;'Hoja De Calculo'!AU$16,0,'Credit issuance TYA'!AU22-('Credit issuance TYA'!$B$21*'Credit issuance TYA'!$B$2)))</f>
        <v>-2817.8</v>
      </c>
      <c r="AV22" s="261">
        <f>IF(ISBLANK('Hoja De Calculo'!AW$13),'Credit issuance TYA'!AV22-('Credit issuance TYA'!$B$21*'Credit issuance TYA'!$B$2),IF('Hoja De Calculo'!AW$16&lt;'Hoja De Calculo'!AV$16,0,'Credit issuance TYA'!AV22-('Credit issuance TYA'!$B$21*'Credit issuance TYA'!$B$2)))</f>
        <v>-2817.8</v>
      </c>
      <c r="AW22" s="261">
        <f>IF(ISBLANK('Hoja De Calculo'!AX$13),'Credit issuance TYA'!AW22-('Credit issuance TYA'!$B$21*'Credit issuance TYA'!$B$2),IF('Hoja De Calculo'!AX$16&lt;'Hoja De Calculo'!AW$16,0,'Credit issuance TYA'!AW22-('Credit issuance TYA'!$B$21*'Credit issuance TYA'!$B$2)))</f>
        <v>-2817.8</v>
      </c>
      <c r="AX22" s="261">
        <f>IF(ISBLANK('Hoja De Calculo'!AY$13),'Credit issuance TYA'!AX22-('Credit issuance TYA'!$B$21*'Credit issuance TYA'!$B$2),IF('Hoja De Calculo'!AY$16&lt;'Hoja De Calculo'!AX$16,0,'Credit issuance TYA'!AX22-('Credit issuance TYA'!$B$21*'Credit issuance TYA'!$B$2)))</f>
        <v>-2817.8</v>
      </c>
      <c r="AY22" s="261">
        <f>IF(ISBLANK('Hoja De Calculo'!AZ$13),'Credit issuance TYA'!AY22-('Credit issuance TYA'!$B$21*'Credit issuance TYA'!$B$2),IF('Hoja De Calculo'!AZ$16&lt;'Hoja De Calculo'!AY$16,0,'Credit issuance TYA'!AY22-('Credit issuance TYA'!$B$21*'Credit issuance TYA'!$B$2)))</f>
        <v>-2817.8</v>
      </c>
      <c r="AZ22" s="261">
        <f>IF(ISBLANK('Hoja De Calculo'!BA$13),'Credit issuance TYA'!AZ22-('Credit issuance TYA'!$B$21*'Credit issuance TYA'!$B$2),IF('Hoja De Calculo'!BA$16&lt;'Hoja De Calculo'!AZ$16,0,'Credit issuance TYA'!AZ22-('Credit issuance TYA'!$B$21*'Credit issuance TYA'!$B$2)))</f>
        <v>-2817.8</v>
      </c>
      <c r="BA22" s="261">
        <f>IF(ISBLANK('Hoja De Calculo'!BB$13),'Credit issuance TYA'!BA22-('Credit issuance TYA'!$B$21*'Credit issuance TYA'!$B$2),IF('Hoja De Calculo'!BB$16&lt;'Hoja De Calculo'!BA$16,0,'Credit issuance TYA'!BA22-('Credit issuance TYA'!$B$21*'Credit issuance TYA'!$B$2)))</f>
        <v>-2817.8</v>
      </c>
      <c r="BB22" s="261">
        <f>IF(ISBLANK('Hoja De Calculo'!BC$13),'Credit issuance TYA'!BB22-('Credit issuance TYA'!$B$21*'Credit issuance TYA'!$B$2),IF('Hoja De Calculo'!BC$16&lt;'Hoja De Calculo'!BB$16,0,'Credit issuance TYA'!BB22-('Credit issuance TYA'!$B$21*'Credit issuance TYA'!$B$2)))</f>
        <v>-2817.8</v>
      </c>
      <c r="BC22" s="261">
        <f>IF(ISBLANK('Hoja De Calculo'!BD$13),'Credit issuance TYA'!BC22-('Credit issuance TYA'!$B$21*'Credit issuance TYA'!$B$2),IF('Hoja De Calculo'!BD$16&lt;'Hoja De Calculo'!BC$16,0,'Credit issuance TYA'!BC22-('Credit issuance TYA'!$B$21*'Credit issuance TYA'!$B$2)))</f>
        <v>-2817.8</v>
      </c>
      <c r="BD22" s="261">
        <f>IF(ISBLANK('Hoja De Calculo'!BE$13),'Credit issuance TYA'!BD22-('Credit issuance TYA'!$B$21*'Credit issuance TYA'!$B$2),IF('Hoja De Calculo'!BE$16&lt;'Hoja De Calculo'!BD$16,0,'Credit issuance TYA'!BD22-('Credit issuance TYA'!$B$21*'Credit issuance TYA'!$B$2)))</f>
        <v>-2817.8</v>
      </c>
      <c r="BE22" s="261">
        <f>IF(ISBLANK('Hoja De Calculo'!BF$13),'Credit issuance TYA'!BE22-('Credit issuance TYA'!$B$21*'Credit issuance TYA'!$B$2),IF('Hoja De Calculo'!BF$16&lt;'Hoja De Calculo'!BE$16,0,'Credit issuance TYA'!BE22-('Credit issuance TYA'!$B$21*'Credit issuance TYA'!$B$2)))</f>
        <v>-2817.8</v>
      </c>
      <c r="BF22" s="261">
        <f>IF(ISBLANK('Hoja De Calculo'!BG$13),'Credit issuance TYA'!BF22-('Credit issuance TYA'!$B$21*'Credit issuance TYA'!$B$2),IF('Hoja De Calculo'!BG$16&lt;'Hoja De Calculo'!BF$16,0,'Credit issuance TYA'!BF22-('Credit issuance TYA'!$B$21*'Credit issuance TYA'!$B$2)))</f>
        <v>-2817.8</v>
      </c>
      <c r="BG22" s="261">
        <f>IF(ISBLANK('Hoja De Calculo'!BH$13),'Credit issuance TYA'!BG22-('Credit issuance TYA'!$B$21*'Credit issuance TYA'!$B$2),IF('Hoja De Calculo'!BH$16&lt;'Hoja De Calculo'!BG$16,0,'Credit issuance TYA'!BG22-('Credit issuance TYA'!$B$21*'Credit issuance TYA'!$B$2)))</f>
        <v>-2817.8</v>
      </c>
      <c r="BH22" s="261">
        <f>IF(ISBLANK('Hoja De Calculo'!BI$13),'Credit issuance TYA'!BH22-('Credit issuance TYA'!$B$21*'Credit issuance TYA'!$B$2),IF('Hoja De Calculo'!BI$16&lt;'Hoja De Calculo'!BH$16,0,'Credit issuance TYA'!BH22-('Credit issuance TYA'!$B$21*'Credit issuance TYA'!$B$2)))</f>
        <v>-2817.8</v>
      </c>
      <c r="BI22" s="261">
        <f>IF(ISBLANK('Hoja De Calculo'!BJ$13),'Credit issuance TYA'!BI22-('Credit issuance TYA'!$B$21*'Credit issuance TYA'!$B$2),IF('Hoja De Calculo'!BJ$16&lt;'Hoja De Calculo'!BI$16,0,'Credit issuance TYA'!BI22-('Credit issuance TYA'!$B$21*'Credit issuance TYA'!$B$2)))</f>
        <v>-2817.8</v>
      </c>
      <c r="BJ22" s="261">
        <f>IF(ISBLANK('Hoja De Calculo'!BK$13),'Credit issuance TYA'!BJ22-('Credit issuance TYA'!$B$21*'Credit issuance TYA'!$B$2),IF('Hoja De Calculo'!BK$16&lt;'Hoja De Calculo'!BJ$16,0,'Credit issuance TYA'!BJ22-('Credit issuance TYA'!$B$21*'Credit issuance TYA'!$B$2)))</f>
        <v>-2817.8</v>
      </c>
      <c r="BK22" s="261">
        <f>IF(ISBLANK('Hoja De Calculo'!BL$13),'Credit issuance TYA'!BK22-('Credit issuance TYA'!$B$21*'Credit issuance TYA'!$B$2),IF('Hoja De Calculo'!BL$16&lt;'Hoja De Calculo'!BK$16,0,'Credit issuance TYA'!BK22-('Credit issuance TYA'!$B$21*'Credit issuance TYA'!$B$2)))</f>
        <v>-2817.8</v>
      </c>
      <c r="BL22" s="261">
        <f>IF(ISBLANK('Hoja De Calculo'!BM$13),'Credit issuance TYA'!BL22-('Credit issuance TYA'!$B$21*'Credit issuance TYA'!$B$2),IF('Hoja De Calculo'!BM$16&lt;'Hoja De Calculo'!BL$16,0,'Credit issuance TYA'!BL22-('Credit issuance TYA'!$B$21*'Credit issuance TYA'!$B$2)))</f>
        <v>-2817.8</v>
      </c>
      <c r="BM22" s="261">
        <f>IF(ISBLANK('Hoja De Calculo'!BN$13),'Credit issuance TYA'!BM22-('Credit issuance TYA'!$B$21*'Credit issuance TYA'!$B$2),IF('Hoja De Calculo'!BN$16&lt;'Hoja De Calculo'!BM$16,0,'Credit issuance TYA'!BM22-('Credit issuance TYA'!$B$21*'Credit issuance TYA'!$B$2)))</f>
        <v>-2817.8</v>
      </c>
      <c r="BN22" s="261">
        <f>IF(ISBLANK('Hoja De Calculo'!BO$13),'Credit issuance TYA'!BN22-('Credit issuance TYA'!$B$21*'Credit issuance TYA'!$B$2),IF('Hoja De Calculo'!BO$16&lt;'Hoja De Calculo'!BN$16,0,'Credit issuance TYA'!BN22-('Credit issuance TYA'!$B$21*'Credit issuance TYA'!$B$2)))</f>
        <v>-2817.8</v>
      </c>
      <c r="BO22" s="261">
        <f>IF(ISBLANK('Hoja De Calculo'!BP$13),'Credit issuance TYA'!BO22-('Credit issuance TYA'!$B$21*'Credit issuance TYA'!$B$2),IF('Hoja De Calculo'!BP$16&lt;'Hoja De Calculo'!BO$16,0,'Credit issuance TYA'!BO22-('Credit issuance TYA'!$B$21*'Credit issuance TYA'!$B$2)))</f>
        <v>-2817.8</v>
      </c>
      <c r="BP22" s="261">
        <f>IF(ISBLANK('Hoja De Calculo'!BQ$13),'Credit issuance TYA'!BP22-('Credit issuance TYA'!$B$21*'Credit issuance TYA'!$B$2),IF('Hoja De Calculo'!BQ$16&lt;'Hoja De Calculo'!BP$16,0,'Credit issuance TYA'!BP22-('Credit issuance TYA'!$B$21*'Credit issuance TYA'!$B$2)))</f>
        <v>-2817.8</v>
      </c>
      <c r="BQ22" s="261">
        <f>IF(ISBLANK('Hoja De Calculo'!BR$13),'Credit issuance TYA'!BQ22-('Credit issuance TYA'!$B$21*'Credit issuance TYA'!$B$2),IF('Hoja De Calculo'!BR$16&lt;'Hoja De Calculo'!BQ$16,0,'Credit issuance TYA'!BQ22-('Credit issuance TYA'!$B$21*'Credit issuance TYA'!$B$2)))</f>
        <v>-2817.8</v>
      </c>
      <c r="BR22" s="261">
        <f>IF(ISBLANK('Hoja De Calculo'!BS$13),'Credit issuance TYA'!BR22-('Credit issuance TYA'!$B$21*'Credit issuance TYA'!$B$2),IF('Hoja De Calculo'!BS$16&lt;'Hoja De Calculo'!BR$16,0,'Credit issuance TYA'!BR22-('Credit issuance TYA'!$B$21*'Credit issuance TYA'!$B$2)))</f>
        <v>-2817.8</v>
      </c>
      <c r="BS22" s="261">
        <f>IF(ISBLANK('Hoja De Calculo'!BT$13),'Credit issuance TYA'!BS22-('Credit issuance TYA'!$B$21*'Credit issuance TYA'!$B$2),IF('Hoja De Calculo'!BT$16&lt;'Hoja De Calculo'!BS$16,0,'Credit issuance TYA'!BS22-('Credit issuance TYA'!$B$21*'Credit issuance TYA'!$B$2)))</f>
        <v>-2817.8</v>
      </c>
      <c r="BT22" s="261">
        <f>IF(ISBLANK('Hoja De Calculo'!BU$13),'Credit issuance TYA'!BT22-('Credit issuance TYA'!$B$21*'Credit issuance TYA'!$B$2),IF('Hoja De Calculo'!BU$16&lt;'Hoja De Calculo'!BT$16,0,'Credit issuance TYA'!BT22-('Credit issuance TYA'!$B$21*'Credit issuance TYA'!$B$2)))</f>
        <v>-2817.8</v>
      </c>
      <c r="BU22" s="261">
        <f>IF(ISBLANK('Hoja De Calculo'!BV$13),'Credit issuance TYA'!BU22-('Credit issuance TYA'!$B$21*'Credit issuance TYA'!$B$2),IF('Hoja De Calculo'!BV$16&lt;'Hoja De Calculo'!BU$16,0,'Credit issuance TYA'!BU22-('Credit issuance TYA'!$B$21*'Credit issuance TYA'!$B$2)))</f>
        <v>-2817.8</v>
      </c>
      <c r="BV22" s="261">
        <f>IF(ISBLANK('Hoja De Calculo'!BW$13),'Credit issuance TYA'!BV22-('Credit issuance TYA'!$B$21*'Credit issuance TYA'!$B$2),IF('Hoja De Calculo'!BW$16&lt;'Hoja De Calculo'!BV$16,0,'Credit issuance TYA'!BV22-('Credit issuance TYA'!$B$21*'Credit issuance TYA'!$B$2)))</f>
        <v>-2817.8</v>
      </c>
      <c r="BW22" s="261">
        <f>IF(ISBLANK('Hoja De Calculo'!BX$13),'Credit issuance TYA'!BW22-('Credit issuance TYA'!$B$21*'Credit issuance TYA'!$B$2),IF('Hoja De Calculo'!BX$16&lt;'Hoja De Calculo'!BW$16,0,'Credit issuance TYA'!BW22-('Credit issuance TYA'!$B$21*'Credit issuance TYA'!$B$2)))</f>
        <v>-2817.8</v>
      </c>
      <c r="BX22" s="261">
        <f>IF(ISBLANK('Hoja De Calculo'!BY$13),'Credit issuance TYA'!BX22-('Credit issuance TYA'!$B$21*'Credit issuance TYA'!$B$2),IF('Hoja De Calculo'!BY$16&lt;'Hoja De Calculo'!BX$16,0,'Credit issuance TYA'!BX22-('Credit issuance TYA'!$B$21*'Credit issuance TYA'!$B$2)))</f>
        <v>-2817.8</v>
      </c>
      <c r="BY22" s="261">
        <f>IF(ISBLANK('Hoja De Calculo'!BZ$13),'Credit issuance TYA'!BY22-('Credit issuance TYA'!$B$21*'Credit issuance TYA'!$B$2),IF('Hoja De Calculo'!BZ$16&lt;'Hoja De Calculo'!BY$16,0,'Credit issuance TYA'!BY22-('Credit issuance TYA'!$B$21*'Credit issuance TYA'!$B$2)))</f>
        <v>-2817.8</v>
      </c>
      <c r="BZ22" s="261">
        <f>IF(ISBLANK('Hoja De Calculo'!CA$13),'Credit issuance TYA'!BZ22-('Credit issuance TYA'!$B$21*'Credit issuance TYA'!$B$2),IF('Hoja De Calculo'!CA$16&lt;'Hoja De Calculo'!BZ$16,0,'Credit issuance TYA'!BZ22-('Credit issuance TYA'!$B$21*'Credit issuance TYA'!$B$2)))</f>
        <v>-2817.8</v>
      </c>
      <c r="CA22" s="261">
        <f>IF(ISBLANK('Hoja De Calculo'!CB$13),'Credit issuance TYA'!CA22-('Credit issuance TYA'!$B$21*'Credit issuance TYA'!$B$2),IF('Hoja De Calculo'!CB$16&lt;'Hoja De Calculo'!CA$16,0,'Credit issuance TYA'!CA22-('Credit issuance TYA'!$B$21*'Credit issuance TYA'!$B$2)))</f>
        <v>-2817.8</v>
      </c>
      <c r="CB22" s="261">
        <f>IF(ISBLANK('Hoja De Calculo'!CC$13),'Credit issuance TYA'!CB22-('Credit issuance TYA'!$B$21*'Credit issuance TYA'!$B$2),IF('Hoja De Calculo'!CC$16&lt;'Hoja De Calculo'!CB$16,0,'Credit issuance TYA'!CB22-('Credit issuance TYA'!$B$21*'Credit issuance TYA'!$B$2)))</f>
        <v>-2817.8</v>
      </c>
      <c r="CC22" s="261">
        <f>IF(ISBLANK('Hoja De Calculo'!CD$13),'Credit issuance TYA'!CC22-('Credit issuance TYA'!$B$21*'Credit issuance TYA'!$B$2),IF('Hoja De Calculo'!CD$16&lt;'Hoja De Calculo'!CC$16,0,'Credit issuance TYA'!CC22-('Credit issuance TYA'!$B$21*'Credit issuance TYA'!$B$2)))</f>
        <v>-2817.8</v>
      </c>
      <c r="CD22" s="261">
        <f>IF(ISBLANK('Hoja De Calculo'!CE$13),'Credit issuance TYA'!CD22-('Credit issuance TYA'!$B$21*'Credit issuance TYA'!$B$2),IF('Hoja De Calculo'!CE$16&lt;'Hoja De Calculo'!CD$16,0,'Credit issuance TYA'!CD22-('Credit issuance TYA'!$B$21*'Credit issuance TYA'!$B$2)))</f>
        <v>-2817.8</v>
      </c>
      <c r="CE22" s="261">
        <f>IF(ISBLANK('Hoja De Calculo'!CF$13),'Credit issuance TYA'!CE22-('Credit issuance TYA'!$B$21*'Credit issuance TYA'!$B$2),IF('Hoja De Calculo'!CF$16&lt;'Hoja De Calculo'!CE$16,0,'Credit issuance TYA'!CE22-('Credit issuance TYA'!$B$21*'Credit issuance TYA'!$B$2)))</f>
        <v>-2817.8</v>
      </c>
      <c r="CF22" s="261">
        <f>IF(ISBLANK('Hoja De Calculo'!CG$13),'Credit issuance TYA'!CF22-('Credit issuance TYA'!$B$21*'Credit issuance TYA'!$B$2),IF('Hoja De Calculo'!CG$16&lt;'Hoja De Calculo'!CF$16,0,'Credit issuance TYA'!CF22-('Credit issuance TYA'!$B$21*'Credit issuance TYA'!$B$2)))</f>
        <v>-2817.8</v>
      </c>
      <c r="CG22" s="261">
        <f>IF(ISBLANK('Hoja De Calculo'!CH$13),'Credit issuance TYA'!CG22-('Credit issuance TYA'!$B$21*'Credit issuance TYA'!$B$2),IF('Hoja De Calculo'!CH$16&lt;'Hoja De Calculo'!CG$16,0,'Credit issuance TYA'!CG22-('Credit issuance TYA'!$B$21*'Credit issuance TYA'!$B$2)))</f>
        <v>-2817.8</v>
      </c>
      <c r="CH22" s="261">
        <f>IF(ISBLANK('Hoja De Calculo'!CI$13),'Credit issuance TYA'!CH22-('Credit issuance TYA'!$B$21*'Credit issuance TYA'!$B$2),IF('Hoja De Calculo'!CI$16&lt;'Hoja De Calculo'!CH$16,0,'Credit issuance TYA'!CH22-('Credit issuance TYA'!$B$21*'Credit issuance TYA'!$B$2)))</f>
        <v>-2817.8</v>
      </c>
      <c r="CI22" s="261">
        <f>IF(ISBLANK('Hoja De Calculo'!CJ$13),'Credit issuance TYA'!CI22-('Credit issuance TYA'!$B$21*'Credit issuance TYA'!$B$2),IF('Hoja De Calculo'!CJ$16&lt;'Hoja De Calculo'!CI$16,0,'Credit issuance TYA'!CI22-('Credit issuance TYA'!$B$21*'Credit issuance TYA'!$B$2)))</f>
        <v>-2817.8</v>
      </c>
      <c r="CJ22" s="261">
        <f>IF(ISBLANK('Hoja De Calculo'!CK$13),'Credit issuance TYA'!CJ22-('Credit issuance TYA'!$B$21*'Credit issuance TYA'!$B$2),IF('Hoja De Calculo'!CK$16&lt;'Hoja De Calculo'!CJ$16,0,'Credit issuance TYA'!CJ22-('Credit issuance TYA'!$B$21*'Credit issuance TYA'!$B$2)))</f>
        <v>-2817.8</v>
      </c>
      <c r="CK22" s="261">
        <f>IF(ISBLANK('Hoja De Calculo'!CL$13),'Credit issuance TYA'!CK22-('Credit issuance TYA'!$B$21*'Credit issuance TYA'!$B$2),IF('Hoja De Calculo'!CL$16&lt;'Hoja De Calculo'!CK$16,0,'Credit issuance TYA'!CK22-('Credit issuance TYA'!$B$21*'Credit issuance TYA'!$B$2)))</f>
        <v>-2817.8</v>
      </c>
      <c r="CL22" s="261">
        <f>IF(ISBLANK('Hoja De Calculo'!CM$13),'Credit issuance TYA'!CL22-('Credit issuance TYA'!$B$21*'Credit issuance TYA'!$B$2),IF('Hoja De Calculo'!CM$16&lt;'Hoja De Calculo'!CL$16,0,'Credit issuance TYA'!CL22-('Credit issuance TYA'!$B$21*'Credit issuance TYA'!$B$2)))</f>
        <v>-2817.8</v>
      </c>
      <c r="CM22" s="261">
        <f>IF(ISBLANK('Hoja De Calculo'!CN$13),'Credit issuance TYA'!CM22-('Credit issuance TYA'!$B$21*'Credit issuance TYA'!$B$2),IF('Hoja De Calculo'!CN$16&lt;'Hoja De Calculo'!CM$16,0,'Credit issuance TYA'!CM22-('Credit issuance TYA'!$B$21*'Credit issuance TYA'!$B$2)))</f>
        <v>-2817.8</v>
      </c>
      <c r="CN22" s="261">
        <f>IF(ISBLANK('Hoja De Calculo'!CO$13),'Credit issuance TYA'!CN22-('Credit issuance TYA'!$B$21*'Credit issuance TYA'!$B$2),IF('Hoja De Calculo'!CO$16&lt;'Hoja De Calculo'!CN$16,0,'Credit issuance TYA'!CN22-('Credit issuance TYA'!$B$21*'Credit issuance TYA'!$B$2)))</f>
        <v>-2817.8</v>
      </c>
      <c r="CO22" s="261">
        <f>IF(ISBLANK('Hoja De Calculo'!CP$13),'Credit issuance TYA'!CO22-('Credit issuance TYA'!$B$21*'Credit issuance TYA'!$B$2),IF('Hoja De Calculo'!CP$16&lt;'Hoja De Calculo'!CO$16,0,'Credit issuance TYA'!CO22-('Credit issuance TYA'!$B$21*'Credit issuance TYA'!$B$2)))</f>
        <v>-2817.8</v>
      </c>
      <c r="CP22" s="261">
        <f>IF(ISBLANK('Hoja De Calculo'!CQ$13),'Credit issuance TYA'!CP22-('Credit issuance TYA'!$B$21*'Credit issuance TYA'!$B$2),IF('Hoja De Calculo'!CQ$16&lt;'Hoja De Calculo'!CP$16,0,'Credit issuance TYA'!CP22-('Credit issuance TYA'!$B$21*'Credit issuance TYA'!$B$2)))</f>
        <v>-2817.8</v>
      </c>
      <c r="CQ22" s="261">
        <f>IF(ISBLANK('Hoja De Calculo'!CR$13),'Credit issuance TYA'!CQ22-('Credit issuance TYA'!$B$21*'Credit issuance TYA'!$B$2),IF('Hoja De Calculo'!CR$16&lt;'Hoja De Calculo'!CQ$16,0,'Credit issuance TYA'!CQ22-('Credit issuance TYA'!$B$21*'Credit issuance TYA'!$B$2)))</f>
        <v>-2817.8</v>
      </c>
      <c r="CR22" s="261">
        <f>IF(ISBLANK('Hoja De Calculo'!CS$13),'Credit issuance TYA'!CR22-('Credit issuance TYA'!$B$21*'Credit issuance TYA'!$B$2),IF('Hoja De Calculo'!CS$16&lt;'Hoja De Calculo'!CR$16,0,'Credit issuance TYA'!CR22-('Credit issuance TYA'!$B$21*'Credit issuance TYA'!$B$2)))</f>
        <v>-2817.8</v>
      </c>
      <c r="CS22" s="261">
        <f>IF(ISBLANK('Hoja De Calculo'!CT$13),'Credit issuance TYA'!CS22-('Credit issuance TYA'!$B$21*'Credit issuance TYA'!$B$2),IF('Hoja De Calculo'!CT$16&lt;'Hoja De Calculo'!CS$16,0,'Credit issuance TYA'!CS22-('Credit issuance TYA'!$B$21*'Credit issuance TYA'!$B$2)))</f>
        <v>-2817.8</v>
      </c>
      <c r="CT22" s="261">
        <f>IF(ISBLANK('Hoja De Calculo'!CU$13),'Credit issuance TYA'!CT22-('Credit issuance TYA'!$B$21*'Credit issuance TYA'!$B$2),IF('Hoja De Calculo'!CU$16&lt;'Hoja De Calculo'!CT$16,0,'Credit issuance TYA'!CT22-('Credit issuance TYA'!$B$21*'Credit issuance TYA'!$B$2)))</f>
        <v>-2817.8</v>
      </c>
      <c r="CU22" s="261">
        <f>IF(ISBLANK('Hoja De Calculo'!CV$13),'Credit issuance TYA'!CU22-('Credit issuance TYA'!$B$21*'Credit issuance TYA'!$B$2),IF('Hoja De Calculo'!CV$16&lt;'Hoja De Calculo'!CU$16,0,'Credit issuance TYA'!CU22-('Credit issuance TYA'!$B$21*'Credit issuance TYA'!$B$2)))</f>
        <v>-2817.8</v>
      </c>
      <c r="CV22" s="261">
        <f>IF(ISBLANK('Hoja De Calculo'!CW$13),'Credit issuance TYA'!CV22-('Credit issuance TYA'!$B$21*'Credit issuance TYA'!$B$2),IF('Hoja De Calculo'!CW$16&lt;'Hoja De Calculo'!CV$16,0,'Credit issuance TYA'!CV22-('Credit issuance TYA'!$B$21*'Credit issuance TYA'!$B$2)))</f>
        <v>-2817.8</v>
      </c>
      <c r="CW22" s="261">
        <f>IF(ISBLANK('Hoja De Calculo'!CX$13),'Credit issuance TYA'!CW22-('Credit issuance TYA'!$B$21*'Credit issuance TYA'!$B$2),IF('Hoja De Calculo'!CX$16&lt;'Hoja De Calculo'!CW$16,0,'Credit issuance TYA'!CW22-('Credit issuance TYA'!$B$21*'Credit issuance TYA'!$B$2)))</f>
        <v>-2817.8</v>
      </c>
    </row>
    <row r="23" spans="1:101" x14ac:dyDescent="0.3">
      <c r="A23" t="s">
        <v>160</v>
      </c>
      <c r="B23" s="267"/>
      <c r="C23" s="268">
        <f>'Credit issuance TYA'!C23-('Credit issuance TYA'!$C21*'Credit issuance TYA'!$B$2)</f>
        <v>353984.4</v>
      </c>
      <c r="D23" s="268">
        <f>IF(ISBLANK('Hoja De Calculo'!E$13),'Credit issuance TYA'!D23-('Credit issuance TYA'!$C$21*'Credit issuance TYA'!$B$2),IF('Hoja De Calculo'!E$16&lt;'Hoja De Calculo'!D$16,0,'Credit issuance TYA'!D23-('Credit issuance TYA'!$C$21*'Credit issuance TYA'!$B$2)))</f>
        <v>-3575.6</v>
      </c>
      <c r="E23" s="268">
        <f>IF(ISBLANK('Hoja De Calculo'!F$13),'Credit issuance TYA'!E23-('Credit issuance TYA'!$C$21*'Credit issuance TYA'!$B$2),IF('Hoja De Calculo'!F$16&lt;'Hoja De Calculo'!E$16,0,'Credit issuance TYA'!E23-('Credit issuance TYA'!$C$21*'Credit issuance TYA'!$B$2)))</f>
        <v>-3575.6</v>
      </c>
      <c r="F23" s="268">
        <f>IF(ISBLANK('Hoja De Calculo'!G$13),'Credit issuance TYA'!F23-('Credit issuance TYA'!$C$21*'Credit issuance TYA'!$B$2),IF('Hoja De Calculo'!G$16&lt;'Hoja De Calculo'!F$16,0,'Credit issuance TYA'!F23-('Credit issuance TYA'!$C$21*'Credit issuance TYA'!$B$2)))</f>
        <v>-3575.6</v>
      </c>
      <c r="G23" s="268">
        <f>IF(ISBLANK('Hoja De Calculo'!H$13),'Credit issuance TYA'!G23-('Credit issuance TYA'!$C$21*'Credit issuance TYA'!$B$2),IF('Hoja De Calculo'!H$16&lt;'Hoja De Calculo'!G$16,0,'Credit issuance TYA'!G23-('Credit issuance TYA'!$C$21*'Credit issuance TYA'!$B$2)))</f>
        <v>-3575.6</v>
      </c>
      <c r="H23" s="268">
        <f>IF(ISBLANK('Hoja De Calculo'!I$13),'Credit issuance TYA'!H23-('Credit issuance TYA'!$C$21*'Credit issuance TYA'!$B$2),IF('Hoja De Calculo'!I$16&lt;'Hoja De Calculo'!H$16,0,'Credit issuance TYA'!H23-('Credit issuance TYA'!$C$21*'Credit issuance TYA'!$B$2)))</f>
        <v>-3575.6</v>
      </c>
      <c r="I23" s="268">
        <f>IF(ISBLANK('Hoja De Calculo'!J$13),'Credit issuance TYA'!I23-('Credit issuance TYA'!$C$21*'Credit issuance TYA'!$B$2),IF('Hoja De Calculo'!J$16&lt;'Hoja De Calculo'!I$16,0,'Credit issuance TYA'!I23-('Credit issuance TYA'!$C$21*'Credit issuance TYA'!$B$2)))</f>
        <v>-3575.6</v>
      </c>
      <c r="J23" s="268">
        <f>IF(ISBLANK('Hoja De Calculo'!K$13),'Credit issuance TYA'!J23-('Credit issuance TYA'!$C$21*'Credit issuance TYA'!$B$2),IF('Hoja De Calculo'!K$16&lt;'Hoja De Calculo'!J$16,0,'Credit issuance TYA'!J23-('Credit issuance TYA'!$C$21*'Credit issuance TYA'!$B$2)))</f>
        <v>-3575.6</v>
      </c>
      <c r="K23" s="268">
        <f>IF(ISBLANK('Hoja De Calculo'!L$13),'Credit issuance TYA'!K23-('Credit issuance TYA'!$C$21*'Credit issuance TYA'!$B$2),IF('Hoja De Calculo'!L$16&lt;'Hoja De Calculo'!K$16,0,'Credit issuance TYA'!K23-('Credit issuance TYA'!$C$21*'Credit issuance TYA'!$B$2)))</f>
        <v>-3575.6</v>
      </c>
      <c r="L23" s="268">
        <f>IF(ISBLANK('Hoja De Calculo'!M$13),'Credit issuance TYA'!L23-('Credit issuance TYA'!$C$21*'Credit issuance TYA'!$B$2),IF('Hoja De Calculo'!M$16&lt;'Hoja De Calculo'!L$16,0,'Credit issuance TYA'!L23-('Credit issuance TYA'!$C$21*'Credit issuance TYA'!$B$2)))</f>
        <v>-3575.6</v>
      </c>
      <c r="M23" s="268">
        <f>IF(ISBLANK('Hoja De Calculo'!N$13),'Credit issuance TYA'!M23-('Credit issuance TYA'!$C$21*'Credit issuance TYA'!$B$2),IF('Hoja De Calculo'!N$16&lt;'Hoja De Calculo'!M$16,0,'Credit issuance TYA'!M23-('Credit issuance TYA'!$C$21*'Credit issuance TYA'!$B$2)))</f>
        <v>-3575.6</v>
      </c>
      <c r="N23" s="268">
        <f>IF(ISBLANK('Hoja De Calculo'!O$13),'Credit issuance TYA'!N23-('Credit issuance TYA'!$C$21*'Credit issuance TYA'!$B$2),IF('Hoja De Calculo'!O$16&lt;'Hoja De Calculo'!N$16,0,'Credit issuance TYA'!N23-('Credit issuance TYA'!$C$21*'Credit issuance TYA'!$B$2)))</f>
        <v>-3575.6</v>
      </c>
      <c r="O23" s="268">
        <f>IF(ISBLANK('Hoja De Calculo'!P$13),'Credit issuance TYA'!O23-('Credit issuance TYA'!$C$21*'Credit issuance TYA'!$B$2),IF('Hoja De Calculo'!P$16&lt;'Hoja De Calculo'!O$16,0,'Credit issuance TYA'!O23-('Credit issuance TYA'!$C$21*'Credit issuance TYA'!$B$2)))</f>
        <v>-3575.6</v>
      </c>
      <c r="P23" s="268">
        <f>IF(ISBLANK('Hoja De Calculo'!Q$13),'Credit issuance TYA'!P23-('Credit issuance TYA'!$C$21*'Credit issuance TYA'!$B$2),IF('Hoja De Calculo'!Q$16&lt;'Hoja De Calculo'!P$16,0,'Credit issuance TYA'!P23-('Credit issuance TYA'!$C$21*'Credit issuance TYA'!$B$2)))</f>
        <v>-3575.6</v>
      </c>
      <c r="Q23" s="268">
        <f>IF(ISBLANK('Hoja De Calculo'!R$13),'Credit issuance TYA'!Q23-('Credit issuance TYA'!$C$21*'Credit issuance TYA'!$B$2),IF('Hoja De Calculo'!R$16&lt;'Hoja De Calculo'!Q$16,0,'Credit issuance TYA'!Q23-('Credit issuance TYA'!$C$21*'Credit issuance TYA'!$B$2)))</f>
        <v>-3575.6</v>
      </c>
      <c r="R23" s="268">
        <f>IF(ISBLANK('Hoja De Calculo'!S$13),'Credit issuance TYA'!R23-('Credit issuance TYA'!$C$21*'Credit issuance TYA'!$B$2),IF('Hoja De Calculo'!S$16&lt;'Hoja De Calculo'!R$16,0,'Credit issuance TYA'!R23-('Credit issuance TYA'!$C$21*'Credit issuance TYA'!$B$2)))</f>
        <v>-3575.6</v>
      </c>
      <c r="S23" s="268">
        <f>IF(ISBLANK('Hoja De Calculo'!T$13),'Credit issuance TYA'!S23-('Credit issuance TYA'!$C$21*'Credit issuance TYA'!$B$2),IF('Hoja De Calculo'!T$16&lt;'Hoja De Calculo'!S$16,0,'Credit issuance TYA'!S23-('Credit issuance TYA'!$C$21*'Credit issuance TYA'!$B$2)))</f>
        <v>-3575.6</v>
      </c>
      <c r="T23" s="268">
        <f>IF(ISBLANK('Hoja De Calculo'!U$13),'Credit issuance TYA'!T23-('Credit issuance TYA'!$C$21*'Credit issuance TYA'!$B$2),IF('Hoja De Calculo'!U$16&lt;'Hoja De Calculo'!T$16,0,'Credit issuance TYA'!T23-('Credit issuance TYA'!$C$21*'Credit issuance TYA'!$B$2)))</f>
        <v>-3575.6</v>
      </c>
      <c r="U23" s="268">
        <f>IF(ISBLANK('Hoja De Calculo'!V$13),'Credit issuance TYA'!U23-('Credit issuance TYA'!$C$21*'Credit issuance TYA'!$B$2),IF('Hoja De Calculo'!V$16&lt;'Hoja De Calculo'!U$16,0,'Credit issuance TYA'!U23-('Credit issuance TYA'!$C$21*'Credit issuance TYA'!$B$2)))</f>
        <v>-3575.6</v>
      </c>
      <c r="V23" s="268">
        <f>IF(ISBLANK('Hoja De Calculo'!W$13),'Credit issuance TYA'!V23-('Credit issuance TYA'!$C$21*'Credit issuance TYA'!$B$2),IF('Hoja De Calculo'!W$16&lt;'Hoja De Calculo'!V$16,0,'Credit issuance TYA'!V23-('Credit issuance TYA'!$C$21*'Credit issuance TYA'!$B$2)))</f>
        <v>-3575.6</v>
      </c>
      <c r="W23" s="268">
        <f>IF(ISBLANK('Hoja De Calculo'!X$13),'Credit issuance TYA'!W23-('Credit issuance TYA'!$C$21*'Credit issuance TYA'!$B$2),IF('Hoja De Calculo'!X$16&lt;'Hoja De Calculo'!W$16,0,'Credit issuance TYA'!W23-('Credit issuance TYA'!$C$21*'Credit issuance TYA'!$B$2)))</f>
        <v>-3575.6</v>
      </c>
      <c r="X23" s="268">
        <f>IF(ISBLANK('Hoja De Calculo'!Y$13),'Credit issuance TYA'!X23-('Credit issuance TYA'!$C$21*'Credit issuance TYA'!$B$2),IF('Hoja De Calculo'!Y$16&lt;'Hoja De Calculo'!X$16,0,'Credit issuance TYA'!X23-('Credit issuance TYA'!$C$21*'Credit issuance TYA'!$B$2)))</f>
        <v>-3575.6</v>
      </c>
      <c r="Y23" s="268">
        <f>IF(ISBLANK('Hoja De Calculo'!Z$13),'Credit issuance TYA'!Y23-('Credit issuance TYA'!$C$21*'Credit issuance TYA'!$B$2),IF('Hoja De Calculo'!Z$16&lt;'Hoja De Calculo'!Y$16,0,'Credit issuance TYA'!Y23-('Credit issuance TYA'!$C$21*'Credit issuance TYA'!$B$2)))</f>
        <v>-3575.6</v>
      </c>
      <c r="Z23" s="268">
        <f>IF(ISBLANK('Hoja De Calculo'!AA$13),'Credit issuance TYA'!Z23-('Credit issuance TYA'!$C$21*'Credit issuance TYA'!$B$2),IF('Hoja De Calculo'!AA$16&lt;'Hoja De Calculo'!Z$16,0,'Credit issuance TYA'!Z23-('Credit issuance TYA'!$C$21*'Credit issuance TYA'!$B$2)))</f>
        <v>-3575.6</v>
      </c>
      <c r="AA23" s="268">
        <f>IF(ISBLANK('Hoja De Calculo'!AB$13),'Credit issuance TYA'!AA23-('Credit issuance TYA'!$C$21*'Credit issuance TYA'!$B$2),IF('Hoja De Calculo'!AB$16&lt;'Hoja De Calculo'!AA$16,0,'Credit issuance TYA'!AA23-('Credit issuance TYA'!$C$21*'Credit issuance TYA'!$B$2)))</f>
        <v>-3575.6</v>
      </c>
      <c r="AB23" s="268">
        <f>IF(ISBLANK('Hoja De Calculo'!AC$13),'Credit issuance TYA'!AB23-('Credit issuance TYA'!$C$21*'Credit issuance TYA'!$B$2),IF('Hoja De Calculo'!AC$16&lt;'Hoja De Calculo'!AB$16,0,'Credit issuance TYA'!AB23-('Credit issuance TYA'!$C$21*'Credit issuance TYA'!$B$2)))</f>
        <v>-3575.6</v>
      </c>
      <c r="AC23" s="268">
        <f>IF(ISBLANK('Hoja De Calculo'!AD$13),'Credit issuance TYA'!AC23-('Credit issuance TYA'!$C$21*'Credit issuance TYA'!$B$2),IF('Hoja De Calculo'!AD$16&lt;'Hoja De Calculo'!AC$16,0,'Credit issuance TYA'!AC23-('Credit issuance TYA'!$C$21*'Credit issuance TYA'!$B$2)))</f>
        <v>-3575.6</v>
      </c>
      <c r="AD23" s="268">
        <f>IF(ISBLANK('Hoja De Calculo'!AE$13),'Credit issuance TYA'!AD23-('Credit issuance TYA'!$C$21*'Credit issuance TYA'!$B$2),IF('Hoja De Calculo'!AE$16&lt;'Hoja De Calculo'!AD$16,0,'Credit issuance TYA'!AD23-('Credit issuance TYA'!$C$21*'Credit issuance TYA'!$B$2)))</f>
        <v>-3575.6</v>
      </c>
      <c r="AE23" s="268">
        <f>IF(ISBLANK('Hoja De Calculo'!AF$13),'Credit issuance TYA'!AE23-('Credit issuance TYA'!$C$21*'Credit issuance TYA'!$B$2),IF('Hoja De Calculo'!AF$16&lt;'Hoja De Calculo'!AE$16,0,'Credit issuance TYA'!AE23-('Credit issuance TYA'!$C$21*'Credit issuance TYA'!$B$2)))</f>
        <v>-3575.6</v>
      </c>
      <c r="AF23" s="268">
        <f>IF(ISBLANK('Hoja De Calculo'!AG$13),'Credit issuance TYA'!AF23-('Credit issuance TYA'!$C$21*'Credit issuance TYA'!$B$2),IF('Hoja De Calculo'!AG$16&lt;'Hoja De Calculo'!AF$16,0,'Credit issuance TYA'!AF23-('Credit issuance TYA'!$C$21*'Credit issuance TYA'!$B$2)))</f>
        <v>-3575.6</v>
      </c>
      <c r="AG23" s="268">
        <f>IF(ISBLANK('Hoja De Calculo'!AH$13),'Credit issuance TYA'!AG23-('Credit issuance TYA'!$C$21*'Credit issuance TYA'!$B$2),IF('Hoja De Calculo'!AH$16&lt;'Hoja De Calculo'!AG$16,0,'Credit issuance TYA'!AG23-('Credit issuance TYA'!$C$21*'Credit issuance TYA'!$B$2)))</f>
        <v>-3575.6</v>
      </c>
      <c r="AH23" s="268">
        <f>IF(ISBLANK('Hoja De Calculo'!AI$13),'Credit issuance TYA'!AH23-('Credit issuance TYA'!$C$21*'Credit issuance TYA'!$B$2),IF('Hoja De Calculo'!AI$16&lt;'Hoja De Calculo'!AH$16,0,'Credit issuance TYA'!AH23-('Credit issuance TYA'!$C$21*'Credit issuance TYA'!$B$2)))</f>
        <v>-3575.6</v>
      </c>
      <c r="AI23" s="268">
        <f>IF(ISBLANK('Hoja De Calculo'!AJ$13),'Credit issuance TYA'!AI23-('Credit issuance TYA'!$C$21*'Credit issuance TYA'!$B$2),IF('Hoja De Calculo'!AJ$16&lt;'Hoja De Calculo'!AI$16,0,'Credit issuance TYA'!AI23-('Credit issuance TYA'!$C$21*'Credit issuance TYA'!$B$2)))</f>
        <v>-3575.6</v>
      </c>
      <c r="AJ23" s="268">
        <f>IF(ISBLANK('Hoja De Calculo'!AK$13),'Credit issuance TYA'!AJ23-('Credit issuance TYA'!$C$21*'Credit issuance TYA'!$B$2),IF('Hoja De Calculo'!AK$16&lt;'Hoja De Calculo'!AJ$16,0,'Credit issuance TYA'!AJ23-('Credit issuance TYA'!$C$21*'Credit issuance TYA'!$B$2)))</f>
        <v>-3575.6</v>
      </c>
      <c r="AK23" s="268">
        <f>IF(ISBLANK('Hoja De Calculo'!AL$13),'Credit issuance TYA'!AK23-('Credit issuance TYA'!$C$21*'Credit issuance TYA'!$B$2),IF('Hoja De Calculo'!AL$16&lt;'Hoja De Calculo'!AK$16,0,'Credit issuance TYA'!AK23-('Credit issuance TYA'!$C$21*'Credit issuance TYA'!$B$2)))</f>
        <v>-3575.6</v>
      </c>
      <c r="AL23" s="268">
        <f>IF(ISBLANK('Hoja De Calculo'!AM$13),'Credit issuance TYA'!AL23-('Credit issuance TYA'!$C$21*'Credit issuance TYA'!$B$2),IF('Hoja De Calculo'!AM$16&lt;'Hoja De Calculo'!AL$16,0,'Credit issuance TYA'!AL23-('Credit issuance TYA'!$C$21*'Credit issuance TYA'!$B$2)))</f>
        <v>-3575.6</v>
      </c>
      <c r="AM23" s="268">
        <f>IF(ISBLANK('Hoja De Calculo'!AN$13),'Credit issuance TYA'!AM23-('Credit issuance TYA'!$C$21*'Credit issuance TYA'!$B$2),IF('Hoja De Calculo'!AN$16&lt;'Hoja De Calculo'!AM$16,0,'Credit issuance TYA'!AM23-('Credit issuance TYA'!$C$21*'Credit issuance TYA'!$B$2)))</f>
        <v>-3575.6</v>
      </c>
      <c r="AN23" s="268">
        <f>IF(ISBLANK('Hoja De Calculo'!AO$13),'Credit issuance TYA'!AN23-('Credit issuance TYA'!$C$21*'Credit issuance TYA'!$B$2),IF('Hoja De Calculo'!AO$16&lt;'Hoja De Calculo'!AN$16,0,'Credit issuance TYA'!AN23-('Credit issuance TYA'!$C$21*'Credit issuance TYA'!$B$2)))</f>
        <v>-3575.6</v>
      </c>
      <c r="AO23" s="268">
        <f>IF(ISBLANK('Hoja De Calculo'!AP$13),'Credit issuance TYA'!AO23-('Credit issuance TYA'!$C$21*'Credit issuance TYA'!$B$2),IF('Hoja De Calculo'!AP$16&lt;'Hoja De Calculo'!AO$16,0,'Credit issuance TYA'!AO23-('Credit issuance TYA'!$C$21*'Credit issuance TYA'!$B$2)))</f>
        <v>-3575.6</v>
      </c>
      <c r="AP23" s="268">
        <f>IF(ISBLANK('Hoja De Calculo'!AQ$13),'Credit issuance TYA'!AP23-('Credit issuance TYA'!$C$21*'Credit issuance TYA'!$B$2),IF('Hoja De Calculo'!AQ$16&lt;'Hoja De Calculo'!AP$16,0,'Credit issuance TYA'!AP23-('Credit issuance TYA'!$C$21*'Credit issuance TYA'!$B$2)))</f>
        <v>-3575.6</v>
      </c>
      <c r="AQ23" s="268">
        <f>IF(ISBLANK('Hoja De Calculo'!AR$13),'Credit issuance TYA'!AQ23-('Credit issuance TYA'!$C$21*'Credit issuance TYA'!$B$2),IF('Hoja De Calculo'!AR$16&lt;'Hoja De Calculo'!AQ$16,0,'Credit issuance TYA'!AQ23-('Credit issuance TYA'!$C$21*'Credit issuance TYA'!$B$2)))</f>
        <v>-3575.6</v>
      </c>
      <c r="AR23" s="268">
        <f>IF(ISBLANK('Hoja De Calculo'!AS$13),'Credit issuance TYA'!AR23-('Credit issuance TYA'!$C$21*'Credit issuance TYA'!$B$2),IF('Hoja De Calculo'!AS$16&lt;'Hoja De Calculo'!AR$16,0,'Credit issuance TYA'!AR23-('Credit issuance TYA'!$C$21*'Credit issuance TYA'!$B$2)))</f>
        <v>-3575.6</v>
      </c>
      <c r="AS23" s="268">
        <f>IF(ISBLANK('Hoja De Calculo'!AT$13),'Credit issuance TYA'!AS23-('Credit issuance TYA'!$C$21*'Credit issuance TYA'!$B$2),IF('Hoja De Calculo'!AT$16&lt;'Hoja De Calculo'!AS$16,0,'Credit issuance TYA'!AS23-('Credit issuance TYA'!$C$21*'Credit issuance TYA'!$B$2)))</f>
        <v>-3575.6</v>
      </c>
      <c r="AT23" s="268">
        <f>IF(ISBLANK('Hoja De Calculo'!AU$13),'Credit issuance TYA'!AT23-('Credit issuance TYA'!$C$21*'Credit issuance TYA'!$B$2),IF('Hoja De Calculo'!AU$16&lt;'Hoja De Calculo'!AT$16,0,'Credit issuance TYA'!AT23-('Credit issuance TYA'!$C$21*'Credit issuance TYA'!$B$2)))</f>
        <v>-3575.6</v>
      </c>
      <c r="AU23" s="268">
        <f>IF(ISBLANK('Hoja De Calculo'!AV$13),'Credit issuance TYA'!AU23-('Credit issuance TYA'!$C$21*'Credit issuance TYA'!$B$2),IF('Hoja De Calculo'!AV$16&lt;'Hoja De Calculo'!AU$16,0,'Credit issuance TYA'!AU23-('Credit issuance TYA'!$C$21*'Credit issuance TYA'!$B$2)))</f>
        <v>-3575.6</v>
      </c>
      <c r="AV23" s="268">
        <f>IF(ISBLANK('Hoja De Calculo'!AW$13),'Credit issuance TYA'!AV23-('Credit issuance TYA'!$C$21*'Credit issuance TYA'!$B$2),IF('Hoja De Calculo'!AW$16&lt;'Hoja De Calculo'!AV$16,0,'Credit issuance TYA'!AV23-('Credit issuance TYA'!$C$21*'Credit issuance TYA'!$B$2)))</f>
        <v>-3575.6</v>
      </c>
      <c r="AW23" s="268">
        <f>IF(ISBLANK('Hoja De Calculo'!AX$13),'Credit issuance TYA'!AW23-('Credit issuance TYA'!$C$21*'Credit issuance TYA'!$B$2),IF('Hoja De Calculo'!AX$16&lt;'Hoja De Calculo'!AW$16,0,'Credit issuance TYA'!AW23-('Credit issuance TYA'!$C$21*'Credit issuance TYA'!$B$2)))</f>
        <v>-3575.6</v>
      </c>
      <c r="AX23" s="268">
        <f>IF(ISBLANK('Hoja De Calculo'!AY$13),'Credit issuance TYA'!AX23-('Credit issuance TYA'!$C$21*'Credit issuance TYA'!$B$2),IF('Hoja De Calculo'!AY$16&lt;'Hoja De Calculo'!AX$16,0,'Credit issuance TYA'!AX23-('Credit issuance TYA'!$C$21*'Credit issuance TYA'!$B$2)))</f>
        <v>-3575.6</v>
      </c>
      <c r="AY23" s="268">
        <f>IF(ISBLANK('Hoja De Calculo'!AZ$13),'Credit issuance TYA'!AY23-('Credit issuance TYA'!$C$21*'Credit issuance TYA'!$B$2),IF('Hoja De Calculo'!AZ$16&lt;'Hoja De Calculo'!AY$16,0,'Credit issuance TYA'!AY23-('Credit issuance TYA'!$C$21*'Credit issuance TYA'!$B$2)))</f>
        <v>-3575.6</v>
      </c>
      <c r="AZ23" s="268">
        <f>IF(ISBLANK('Hoja De Calculo'!BA$13),'Credit issuance TYA'!AZ23-('Credit issuance TYA'!$C$21*'Credit issuance TYA'!$B$2),IF('Hoja De Calculo'!BA$16&lt;'Hoja De Calculo'!AZ$16,0,'Credit issuance TYA'!AZ23-('Credit issuance TYA'!$C$21*'Credit issuance TYA'!$B$2)))</f>
        <v>-3575.6</v>
      </c>
      <c r="BA23" s="268">
        <f>IF(ISBLANK('Hoja De Calculo'!BB$13),'Credit issuance TYA'!BA23-('Credit issuance TYA'!$C$21*'Credit issuance TYA'!$B$2),IF('Hoja De Calculo'!BB$16&lt;'Hoja De Calculo'!BA$16,0,'Credit issuance TYA'!BA23-('Credit issuance TYA'!$C$21*'Credit issuance TYA'!$B$2)))</f>
        <v>-3575.6</v>
      </c>
      <c r="BB23" s="268">
        <f>IF(ISBLANK('Hoja De Calculo'!BC$13),'Credit issuance TYA'!BB23-('Credit issuance TYA'!$C$21*'Credit issuance TYA'!$B$2),IF('Hoja De Calculo'!BC$16&lt;'Hoja De Calculo'!BB$16,0,'Credit issuance TYA'!BB23-('Credit issuance TYA'!$C$21*'Credit issuance TYA'!$B$2)))</f>
        <v>-3575.6</v>
      </c>
      <c r="BC23" s="268">
        <f>IF(ISBLANK('Hoja De Calculo'!BD$13),'Credit issuance TYA'!BC23-('Credit issuance TYA'!$C$21*'Credit issuance TYA'!$B$2),IF('Hoja De Calculo'!BD$16&lt;'Hoja De Calculo'!BC$16,0,'Credit issuance TYA'!BC23-('Credit issuance TYA'!$C$21*'Credit issuance TYA'!$B$2)))</f>
        <v>-3575.6</v>
      </c>
      <c r="BD23" s="268">
        <f>IF(ISBLANK('Hoja De Calculo'!BE$13),'Credit issuance TYA'!BD23-('Credit issuance TYA'!$C$21*'Credit issuance TYA'!$B$2),IF('Hoja De Calculo'!BE$16&lt;'Hoja De Calculo'!BD$16,0,'Credit issuance TYA'!BD23-('Credit issuance TYA'!$C$21*'Credit issuance TYA'!$B$2)))</f>
        <v>-3575.6</v>
      </c>
      <c r="BE23" s="268">
        <f>IF(ISBLANK('Hoja De Calculo'!BF$13),'Credit issuance TYA'!BE23-('Credit issuance TYA'!$C$21*'Credit issuance TYA'!$B$2),IF('Hoja De Calculo'!BF$16&lt;'Hoja De Calculo'!BE$16,0,'Credit issuance TYA'!BE23-('Credit issuance TYA'!$C$21*'Credit issuance TYA'!$B$2)))</f>
        <v>-3575.6</v>
      </c>
      <c r="BF23" s="268">
        <f>IF(ISBLANK('Hoja De Calculo'!BG$13),'Credit issuance TYA'!BF23-('Credit issuance TYA'!$C$21*'Credit issuance TYA'!$B$2),IF('Hoja De Calculo'!BG$16&lt;'Hoja De Calculo'!BF$16,0,'Credit issuance TYA'!BF23-('Credit issuance TYA'!$C$21*'Credit issuance TYA'!$B$2)))</f>
        <v>-3575.6</v>
      </c>
      <c r="BG23" s="268">
        <f>IF(ISBLANK('Hoja De Calculo'!BH$13),'Credit issuance TYA'!BG23-('Credit issuance TYA'!$C$21*'Credit issuance TYA'!$B$2),IF('Hoja De Calculo'!BH$16&lt;'Hoja De Calculo'!BG$16,0,'Credit issuance TYA'!BG23-('Credit issuance TYA'!$C$21*'Credit issuance TYA'!$B$2)))</f>
        <v>-3575.6</v>
      </c>
      <c r="BH23" s="268">
        <f>IF(ISBLANK('Hoja De Calculo'!BI$13),'Credit issuance TYA'!BH23-('Credit issuance TYA'!$C$21*'Credit issuance TYA'!$B$2),IF('Hoja De Calculo'!BI$16&lt;'Hoja De Calculo'!BH$16,0,'Credit issuance TYA'!BH23-('Credit issuance TYA'!$C$21*'Credit issuance TYA'!$B$2)))</f>
        <v>-3575.6</v>
      </c>
      <c r="BI23" s="268">
        <f>IF(ISBLANK('Hoja De Calculo'!BJ$13),'Credit issuance TYA'!BI23-('Credit issuance TYA'!$C$21*'Credit issuance TYA'!$B$2),IF('Hoja De Calculo'!BJ$16&lt;'Hoja De Calculo'!BI$16,0,'Credit issuance TYA'!BI23-('Credit issuance TYA'!$C$21*'Credit issuance TYA'!$B$2)))</f>
        <v>-3575.6</v>
      </c>
      <c r="BJ23" s="268">
        <f>IF(ISBLANK('Hoja De Calculo'!BK$13),'Credit issuance TYA'!BJ23-('Credit issuance TYA'!$C$21*'Credit issuance TYA'!$B$2),IF('Hoja De Calculo'!BK$16&lt;'Hoja De Calculo'!BJ$16,0,'Credit issuance TYA'!BJ23-('Credit issuance TYA'!$C$21*'Credit issuance TYA'!$B$2)))</f>
        <v>-3575.6</v>
      </c>
      <c r="BK23" s="268">
        <f>IF(ISBLANK('Hoja De Calculo'!BL$13),'Credit issuance TYA'!BK23-('Credit issuance TYA'!$C$21*'Credit issuance TYA'!$B$2),IF('Hoja De Calculo'!BL$16&lt;'Hoja De Calculo'!BK$16,0,'Credit issuance TYA'!BK23-('Credit issuance TYA'!$C$21*'Credit issuance TYA'!$B$2)))</f>
        <v>-3575.6</v>
      </c>
      <c r="BL23" s="268">
        <f>IF(ISBLANK('Hoja De Calculo'!BM$13),'Credit issuance TYA'!BL23-('Credit issuance TYA'!$C$21*'Credit issuance TYA'!$B$2),IF('Hoja De Calculo'!BM$16&lt;'Hoja De Calculo'!BL$16,0,'Credit issuance TYA'!BL23-('Credit issuance TYA'!$C$21*'Credit issuance TYA'!$B$2)))</f>
        <v>-3575.6</v>
      </c>
      <c r="BM23" s="268">
        <f>IF(ISBLANK('Hoja De Calculo'!BN$13),'Credit issuance TYA'!BM23-('Credit issuance TYA'!$C$21*'Credit issuance TYA'!$B$2),IF('Hoja De Calculo'!BN$16&lt;'Hoja De Calculo'!BM$16,0,'Credit issuance TYA'!BM23-('Credit issuance TYA'!$C$21*'Credit issuance TYA'!$B$2)))</f>
        <v>-3575.6</v>
      </c>
      <c r="BN23" s="268">
        <f>IF(ISBLANK('Hoja De Calculo'!BO$13),'Credit issuance TYA'!BN23-('Credit issuance TYA'!$C$21*'Credit issuance TYA'!$B$2),IF('Hoja De Calculo'!BO$16&lt;'Hoja De Calculo'!BN$16,0,'Credit issuance TYA'!BN23-('Credit issuance TYA'!$C$21*'Credit issuance TYA'!$B$2)))</f>
        <v>-3575.6</v>
      </c>
      <c r="BO23" s="268">
        <f>IF(ISBLANK('Hoja De Calculo'!BP$13),'Credit issuance TYA'!BO23-('Credit issuance TYA'!$C$21*'Credit issuance TYA'!$B$2),IF('Hoja De Calculo'!BP$16&lt;'Hoja De Calculo'!BO$16,0,'Credit issuance TYA'!BO23-('Credit issuance TYA'!$C$21*'Credit issuance TYA'!$B$2)))</f>
        <v>-3575.6</v>
      </c>
      <c r="BP23" s="268">
        <f>IF(ISBLANK('Hoja De Calculo'!BQ$13),'Credit issuance TYA'!BP23-('Credit issuance TYA'!$C$21*'Credit issuance TYA'!$B$2),IF('Hoja De Calculo'!BQ$16&lt;'Hoja De Calculo'!BP$16,0,'Credit issuance TYA'!BP23-('Credit issuance TYA'!$C$21*'Credit issuance TYA'!$B$2)))</f>
        <v>-3575.6</v>
      </c>
      <c r="BQ23" s="268">
        <f>IF(ISBLANK('Hoja De Calculo'!BR$13),'Credit issuance TYA'!BQ23-('Credit issuance TYA'!$C$21*'Credit issuance TYA'!$B$2),IF('Hoja De Calculo'!BR$16&lt;'Hoja De Calculo'!BQ$16,0,'Credit issuance TYA'!BQ23-('Credit issuance TYA'!$C$21*'Credit issuance TYA'!$B$2)))</f>
        <v>-3575.6</v>
      </c>
      <c r="BR23" s="268">
        <f>IF(ISBLANK('Hoja De Calculo'!BS$13),'Credit issuance TYA'!BR23-('Credit issuance TYA'!$C$21*'Credit issuance TYA'!$B$2),IF('Hoja De Calculo'!BS$16&lt;'Hoja De Calculo'!BR$16,0,'Credit issuance TYA'!BR23-('Credit issuance TYA'!$C$21*'Credit issuance TYA'!$B$2)))</f>
        <v>-3575.6</v>
      </c>
      <c r="BS23" s="268">
        <f>IF(ISBLANK('Hoja De Calculo'!BT$13),'Credit issuance TYA'!BS23-('Credit issuance TYA'!$C$21*'Credit issuance TYA'!$B$2),IF('Hoja De Calculo'!BT$16&lt;'Hoja De Calculo'!BS$16,0,'Credit issuance TYA'!BS23-('Credit issuance TYA'!$C$21*'Credit issuance TYA'!$B$2)))</f>
        <v>-3575.6</v>
      </c>
      <c r="BT23" s="268">
        <f>IF(ISBLANK('Hoja De Calculo'!BU$13),'Credit issuance TYA'!BT23-('Credit issuance TYA'!$C$21*'Credit issuance TYA'!$B$2),IF('Hoja De Calculo'!BU$16&lt;'Hoja De Calculo'!BT$16,0,'Credit issuance TYA'!BT23-('Credit issuance TYA'!$C$21*'Credit issuance TYA'!$B$2)))</f>
        <v>-3575.6</v>
      </c>
      <c r="BU23" s="268">
        <f>IF(ISBLANK('Hoja De Calculo'!BV$13),'Credit issuance TYA'!BU23-('Credit issuance TYA'!$C$21*'Credit issuance TYA'!$B$2),IF('Hoja De Calculo'!BV$16&lt;'Hoja De Calculo'!BU$16,0,'Credit issuance TYA'!BU23-('Credit issuance TYA'!$C$21*'Credit issuance TYA'!$B$2)))</f>
        <v>-3575.6</v>
      </c>
      <c r="BV23" s="268">
        <f>IF(ISBLANK('Hoja De Calculo'!BW$13),'Credit issuance TYA'!BV23-('Credit issuance TYA'!$C$21*'Credit issuance TYA'!$B$2),IF('Hoja De Calculo'!BW$16&lt;'Hoja De Calculo'!BV$16,0,'Credit issuance TYA'!BV23-('Credit issuance TYA'!$C$21*'Credit issuance TYA'!$B$2)))</f>
        <v>-3575.6</v>
      </c>
      <c r="BW23" s="268">
        <f>IF(ISBLANK('Hoja De Calculo'!BX$13),'Credit issuance TYA'!BW23-('Credit issuance TYA'!$C$21*'Credit issuance TYA'!$B$2),IF('Hoja De Calculo'!BX$16&lt;'Hoja De Calculo'!BW$16,0,'Credit issuance TYA'!BW23-('Credit issuance TYA'!$C$21*'Credit issuance TYA'!$B$2)))</f>
        <v>-3575.6</v>
      </c>
      <c r="BX23" s="268">
        <f>IF(ISBLANK('Hoja De Calculo'!BY$13),'Credit issuance TYA'!BX23-('Credit issuance TYA'!$C$21*'Credit issuance TYA'!$B$2),IF('Hoja De Calculo'!BY$16&lt;'Hoja De Calculo'!BX$16,0,'Credit issuance TYA'!BX23-('Credit issuance TYA'!$C$21*'Credit issuance TYA'!$B$2)))</f>
        <v>-3575.6</v>
      </c>
      <c r="BY23" s="268">
        <f>IF(ISBLANK('Hoja De Calculo'!BZ$13),'Credit issuance TYA'!BY23-('Credit issuance TYA'!$C$21*'Credit issuance TYA'!$B$2),IF('Hoja De Calculo'!BZ$16&lt;'Hoja De Calculo'!BY$16,0,'Credit issuance TYA'!BY23-('Credit issuance TYA'!$C$21*'Credit issuance TYA'!$B$2)))</f>
        <v>-3575.6</v>
      </c>
      <c r="BZ23" s="268">
        <f>IF(ISBLANK('Hoja De Calculo'!CA$13),'Credit issuance TYA'!BZ23-('Credit issuance TYA'!$C$21*'Credit issuance TYA'!$B$2),IF('Hoja De Calculo'!CA$16&lt;'Hoja De Calculo'!BZ$16,0,'Credit issuance TYA'!BZ23-('Credit issuance TYA'!$C$21*'Credit issuance TYA'!$B$2)))</f>
        <v>-3575.6</v>
      </c>
      <c r="CA23" s="268">
        <f>IF(ISBLANK('Hoja De Calculo'!CB$13),'Credit issuance TYA'!CA23-('Credit issuance TYA'!$C$21*'Credit issuance TYA'!$B$2),IF('Hoja De Calculo'!CB$16&lt;'Hoja De Calculo'!CA$16,0,'Credit issuance TYA'!CA23-('Credit issuance TYA'!$C$21*'Credit issuance TYA'!$B$2)))</f>
        <v>-3575.6</v>
      </c>
      <c r="CB23" s="268">
        <f>IF(ISBLANK('Hoja De Calculo'!CC$13),'Credit issuance TYA'!CB23-('Credit issuance TYA'!$C$21*'Credit issuance TYA'!$B$2),IF('Hoja De Calculo'!CC$16&lt;'Hoja De Calculo'!CB$16,0,'Credit issuance TYA'!CB23-('Credit issuance TYA'!$C$21*'Credit issuance TYA'!$B$2)))</f>
        <v>-3575.6</v>
      </c>
      <c r="CC23" s="268">
        <f>IF(ISBLANK('Hoja De Calculo'!CD$13),'Credit issuance TYA'!CC23-('Credit issuance TYA'!$C$21*'Credit issuance TYA'!$B$2),IF('Hoja De Calculo'!CD$16&lt;'Hoja De Calculo'!CC$16,0,'Credit issuance TYA'!CC23-('Credit issuance TYA'!$C$21*'Credit issuance TYA'!$B$2)))</f>
        <v>-3575.6</v>
      </c>
      <c r="CD23" s="268">
        <f>IF(ISBLANK('Hoja De Calculo'!CE$13),'Credit issuance TYA'!CD23-('Credit issuance TYA'!$C$21*'Credit issuance TYA'!$B$2),IF('Hoja De Calculo'!CE$16&lt;'Hoja De Calculo'!CD$16,0,'Credit issuance TYA'!CD23-('Credit issuance TYA'!$C$21*'Credit issuance TYA'!$B$2)))</f>
        <v>-3575.6</v>
      </c>
      <c r="CE23" s="268">
        <f>IF(ISBLANK('Hoja De Calculo'!CF$13),'Credit issuance TYA'!CE23-('Credit issuance TYA'!$C$21*'Credit issuance TYA'!$B$2),IF('Hoja De Calculo'!CF$16&lt;'Hoja De Calculo'!CE$16,0,'Credit issuance TYA'!CE23-('Credit issuance TYA'!$C$21*'Credit issuance TYA'!$B$2)))</f>
        <v>-3575.6</v>
      </c>
      <c r="CF23" s="268">
        <f>IF(ISBLANK('Hoja De Calculo'!CG$13),'Credit issuance TYA'!CF23-('Credit issuance TYA'!$C$21*'Credit issuance TYA'!$B$2),IF('Hoja De Calculo'!CG$16&lt;'Hoja De Calculo'!CF$16,0,'Credit issuance TYA'!CF23-('Credit issuance TYA'!$C$21*'Credit issuance TYA'!$B$2)))</f>
        <v>-3575.6</v>
      </c>
      <c r="CG23" s="268">
        <f>IF(ISBLANK('Hoja De Calculo'!CH$13),'Credit issuance TYA'!CG23-('Credit issuance TYA'!$C$21*'Credit issuance TYA'!$B$2),IF('Hoja De Calculo'!CH$16&lt;'Hoja De Calculo'!CG$16,0,'Credit issuance TYA'!CG23-('Credit issuance TYA'!$C$21*'Credit issuance TYA'!$B$2)))</f>
        <v>-3575.6</v>
      </c>
      <c r="CH23" s="268">
        <f>IF(ISBLANK('Hoja De Calculo'!CI$13),'Credit issuance TYA'!CH23-('Credit issuance TYA'!$C$21*'Credit issuance TYA'!$B$2),IF('Hoja De Calculo'!CI$16&lt;'Hoja De Calculo'!CH$16,0,'Credit issuance TYA'!CH23-('Credit issuance TYA'!$C$21*'Credit issuance TYA'!$B$2)))</f>
        <v>-3575.6</v>
      </c>
      <c r="CI23" s="268">
        <f>IF(ISBLANK('Hoja De Calculo'!CJ$13),'Credit issuance TYA'!CI23-('Credit issuance TYA'!$C$21*'Credit issuance TYA'!$B$2),IF('Hoja De Calculo'!CJ$16&lt;'Hoja De Calculo'!CI$16,0,'Credit issuance TYA'!CI23-('Credit issuance TYA'!$C$21*'Credit issuance TYA'!$B$2)))</f>
        <v>-3575.6</v>
      </c>
      <c r="CJ23" s="268">
        <f>IF(ISBLANK('Hoja De Calculo'!CK$13),'Credit issuance TYA'!CJ23-('Credit issuance TYA'!$C$21*'Credit issuance TYA'!$B$2),IF('Hoja De Calculo'!CK$16&lt;'Hoja De Calculo'!CJ$16,0,'Credit issuance TYA'!CJ23-('Credit issuance TYA'!$C$21*'Credit issuance TYA'!$B$2)))</f>
        <v>-3575.6</v>
      </c>
      <c r="CK23" s="268">
        <f>IF(ISBLANK('Hoja De Calculo'!CL$13),'Credit issuance TYA'!CK23-('Credit issuance TYA'!$C$21*'Credit issuance TYA'!$B$2),IF('Hoja De Calculo'!CL$16&lt;'Hoja De Calculo'!CK$16,0,'Credit issuance TYA'!CK23-('Credit issuance TYA'!$C$21*'Credit issuance TYA'!$B$2)))</f>
        <v>-3575.6</v>
      </c>
      <c r="CL23" s="268">
        <f>IF(ISBLANK('Hoja De Calculo'!CM$13),'Credit issuance TYA'!CL23-('Credit issuance TYA'!$C$21*'Credit issuance TYA'!$B$2),IF('Hoja De Calculo'!CM$16&lt;'Hoja De Calculo'!CL$16,0,'Credit issuance TYA'!CL23-('Credit issuance TYA'!$C$21*'Credit issuance TYA'!$B$2)))</f>
        <v>-3575.6</v>
      </c>
      <c r="CM23" s="268">
        <f>IF(ISBLANK('Hoja De Calculo'!CN$13),'Credit issuance TYA'!CM23-('Credit issuance TYA'!$C$21*'Credit issuance TYA'!$B$2),IF('Hoja De Calculo'!CN$16&lt;'Hoja De Calculo'!CM$16,0,'Credit issuance TYA'!CM23-('Credit issuance TYA'!$C$21*'Credit issuance TYA'!$B$2)))</f>
        <v>-3575.6</v>
      </c>
      <c r="CN23" s="268">
        <f>IF(ISBLANK('Hoja De Calculo'!CO$13),'Credit issuance TYA'!CN23-('Credit issuance TYA'!$C$21*'Credit issuance TYA'!$B$2),IF('Hoja De Calculo'!CO$16&lt;'Hoja De Calculo'!CN$16,0,'Credit issuance TYA'!CN23-('Credit issuance TYA'!$C$21*'Credit issuance TYA'!$B$2)))</f>
        <v>-3575.6</v>
      </c>
      <c r="CO23" s="268">
        <f>IF(ISBLANK('Hoja De Calculo'!CP$13),'Credit issuance TYA'!CO23-('Credit issuance TYA'!$C$21*'Credit issuance TYA'!$B$2),IF('Hoja De Calculo'!CP$16&lt;'Hoja De Calculo'!CO$16,0,'Credit issuance TYA'!CO23-('Credit issuance TYA'!$C$21*'Credit issuance TYA'!$B$2)))</f>
        <v>-3575.6</v>
      </c>
      <c r="CP23" s="268">
        <f>IF(ISBLANK('Hoja De Calculo'!CQ$13),'Credit issuance TYA'!CP23-('Credit issuance TYA'!$C$21*'Credit issuance TYA'!$B$2),IF('Hoja De Calculo'!CQ$16&lt;'Hoja De Calculo'!CP$16,0,'Credit issuance TYA'!CP23-('Credit issuance TYA'!$C$21*'Credit issuance TYA'!$B$2)))</f>
        <v>-3575.6</v>
      </c>
      <c r="CQ23" s="268">
        <f>IF(ISBLANK('Hoja De Calculo'!CR$13),'Credit issuance TYA'!CQ23-('Credit issuance TYA'!$C$21*'Credit issuance TYA'!$B$2),IF('Hoja De Calculo'!CR$16&lt;'Hoja De Calculo'!CQ$16,0,'Credit issuance TYA'!CQ23-('Credit issuance TYA'!$C$21*'Credit issuance TYA'!$B$2)))</f>
        <v>-3575.6</v>
      </c>
      <c r="CR23" s="268">
        <f>IF(ISBLANK('Hoja De Calculo'!CS$13),'Credit issuance TYA'!CR23-('Credit issuance TYA'!$C$21*'Credit issuance TYA'!$B$2),IF('Hoja De Calculo'!CS$16&lt;'Hoja De Calculo'!CR$16,0,'Credit issuance TYA'!CR23-('Credit issuance TYA'!$C$21*'Credit issuance TYA'!$B$2)))</f>
        <v>-3575.6</v>
      </c>
      <c r="CS23" s="268">
        <f>IF(ISBLANK('Hoja De Calculo'!CT$13),'Credit issuance TYA'!CS23-('Credit issuance TYA'!$C$21*'Credit issuance TYA'!$B$2),IF('Hoja De Calculo'!CT$16&lt;'Hoja De Calculo'!CS$16,0,'Credit issuance TYA'!CS23-('Credit issuance TYA'!$C$21*'Credit issuance TYA'!$B$2)))</f>
        <v>-3575.6</v>
      </c>
      <c r="CT23" s="268">
        <f>IF(ISBLANK('Hoja De Calculo'!CU$13),'Credit issuance TYA'!CT23-('Credit issuance TYA'!$C$21*'Credit issuance TYA'!$B$2),IF('Hoja De Calculo'!CU$16&lt;'Hoja De Calculo'!CT$16,0,'Credit issuance TYA'!CT23-('Credit issuance TYA'!$C$21*'Credit issuance TYA'!$B$2)))</f>
        <v>-3575.6</v>
      </c>
      <c r="CU23" s="268">
        <f>IF(ISBLANK('Hoja De Calculo'!CV$13),'Credit issuance TYA'!CU23-('Credit issuance TYA'!$C$21*'Credit issuance TYA'!$B$2),IF('Hoja De Calculo'!CV$16&lt;'Hoja De Calculo'!CU$16,0,'Credit issuance TYA'!CU23-('Credit issuance TYA'!$C$21*'Credit issuance TYA'!$B$2)))</f>
        <v>-3575.6</v>
      </c>
      <c r="CV23" s="268">
        <f>IF(ISBLANK('Hoja De Calculo'!CW$13),'Credit issuance TYA'!CV23-('Credit issuance TYA'!$C$21*'Credit issuance TYA'!$B$2),IF('Hoja De Calculo'!CW$16&lt;'Hoja De Calculo'!CV$16,0,'Credit issuance TYA'!CV23-('Credit issuance TYA'!$C$21*'Credit issuance TYA'!$B$2)))</f>
        <v>-3575.6</v>
      </c>
      <c r="CW23" s="268">
        <f>IF(ISBLANK('Hoja De Calculo'!CX$13),'Credit issuance TYA'!CW23-('Credit issuance TYA'!$C$21*'Credit issuance TYA'!$B$2),IF('Hoja De Calculo'!CX$16&lt;'Hoja De Calculo'!CW$16,0,'Credit issuance TYA'!CW23-('Credit issuance TYA'!$C$21*'Credit issuance TYA'!$B$2)))</f>
        <v>-3575.6</v>
      </c>
    </row>
    <row r="24" spans="1:101" x14ac:dyDescent="0.3">
      <c r="A24" t="s">
        <v>161</v>
      </c>
      <c r="B24" s="267"/>
      <c r="C24" s="274"/>
      <c r="D24" s="275">
        <f>'Credit issuance TYA'!D24-('Credit issuance TYA'!$D21*'Credit issuance TYA'!$B$2)</f>
        <v>325135.8</v>
      </c>
      <c r="E24" s="275">
        <f>IF(ISBLANK('Hoja De Calculo'!F$13),'Credit issuance TYA'!E24-('Credit issuance TYA'!$D$21*'Credit issuance TYA'!$B$2),IF('Hoja De Calculo'!F$16&lt;'Hoja De Calculo'!E$16,0,'Credit issuance TYA'!E24-('Credit issuance TYA'!$D$21*'Credit issuance TYA'!$B$2)))</f>
        <v>-3284.2000000000003</v>
      </c>
      <c r="F24" s="275">
        <f>IF(ISBLANK('Hoja De Calculo'!G$13),'Credit issuance TYA'!F24-('Credit issuance TYA'!$D$21*'Credit issuance TYA'!$B$2),IF('Hoja De Calculo'!G$16&lt;'Hoja De Calculo'!F$16,0,'Credit issuance TYA'!F24-('Credit issuance TYA'!$D$21*'Credit issuance TYA'!$B$2)))</f>
        <v>-3284.2000000000003</v>
      </c>
      <c r="G24" s="275">
        <f>IF(ISBLANK('Hoja De Calculo'!H$13),'Credit issuance TYA'!G24-('Credit issuance TYA'!$D$21*'Credit issuance TYA'!$B$2),IF('Hoja De Calculo'!H$16&lt;'Hoja De Calculo'!G$16,0,'Credit issuance TYA'!G24-('Credit issuance TYA'!$D$21*'Credit issuance TYA'!$B$2)))</f>
        <v>-3284.2000000000003</v>
      </c>
      <c r="H24" s="275">
        <f>IF(ISBLANK('Hoja De Calculo'!I$13),'Credit issuance TYA'!H24-('Credit issuance TYA'!$D$21*'Credit issuance TYA'!$B$2),IF('Hoja De Calculo'!I$16&lt;'Hoja De Calculo'!H$16,0,'Credit issuance TYA'!H24-('Credit issuance TYA'!$D$21*'Credit issuance TYA'!$B$2)))</f>
        <v>-3284.2000000000003</v>
      </c>
      <c r="I24" s="275">
        <f>IF(ISBLANK('Hoja De Calculo'!J$13),'Credit issuance TYA'!I24-('Credit issuance TYA'!$D$21*'Credit issuance TYA'!$B$2),IF('Hoja De Calculo'!J$16&lt;'Hoja De Calculo'!I$16,0,'Credit issuance TYA'!I24-('Credit issuance TYA'!$D$21*'Credit issuance TYA'!$B$2)))</f>
        <v>-3284.2000000000003</v>
      </c>
      <c r="J24" s="275">
        <f>IF(ISBLANK('Hoja De Calculo'!K$13),'Credit issuance TYA'!J24-('Credit issuance TYA'!$D$21*'Credit issuance TYA'!$B$2),IF('Hoja De Calculo'!K$16&lt;'Hoja De Calculo'!J$16,0,'Credit issuance TYA'!J24-('Credit issuance TYA'!$D$21*'Credit issuance TYA'!$B$2)))</f>
        <v>-3284.2000000000003</v>
      </c>
      <c r="K24" s="275">
        <f>IF(ISBLANK('Hoja De Calculo'!L$13),'Credit issuance TYA'!K24-('Credit issuance TYA'!$D$21*'Credit issuance TYA'!$B$2),IF('Hoja De Calculo'!L$16&lt;'Hoja De Calculo'!K$16,0,'Credit issuance TYA'!K24-('Credit issuance TYA'!$D$21*'Credit issuance TYA'!$B$2)))</f>
        <v>-3284.2000000000003</v>
      </c>
      <c r="L24" s="275">
        <f>IF(ISBLANK('Hoja De Calculo'!M$13),'Credit issuance TYA'!L24-('Credit issuance TYA'!$D$21*'Credit issuance TYA'!$B$2),IF('Hoja De Calculo'!M$16&lt;'Hoja De Calculo'!L$16,0,'Credit issuance TYA'!L24-('Credit issuance TYA'!$D$21*'Credit issuance TYA'!$B$2)))</f>
        <v>-3284.2000000000003</v>
      </c>
      <c r="M24" s="275">
        <f>IF(ISBLANK('Hoja De Calculo'!N$13),'Credit issuance TYA'!M24-('Credit issuance TYA'!$D$21*'Credit issuance TYA'!$B$2),IF('Hoja De Calculo'!N$16&lt;'Hoja De Calculo'!M$16,0,'Credit issuance TYA'!M24-('Credit issuance TYA'!$D$21*'Credit issuance TYA'!$B$2)))</f>
        <v>-3284.2000000000003</v>
      </c>
      <c r="N24" s="275">
        <f>IF(ISBLANK('Hoja De Calculo'!O$13),'Credit issuance TYA'!N24-('Credit issuance TYA'!$D$21*'Credit issuance TYA'!$B$2),IF('Hoja De Calculo'!O$16&lt;'Hoja De Calculo'!N$16,0,'Credit issuance TYA'!N24-('Credit issuance TYA'!$D$21*'Credit issuance TYA'!$B$2)))</f>
        <v>-3284.2000000000003</v>
      </c>
      <c r="O24" s="275">
        <f>IF(ISBLANK('Hoja De Calculo'!P$13),'Credit issuance TYA'!O24-('Credit issuance TYA'!$D$21*'Credit issuance TYA'!$B$2),IF('Hoja De Calculo'!P$16&lt;'Hoja De Calculo'!O$16,0,'Credit issuance TYA'!O24-('Credit issuance TYA'!$D$21*'Credit issuance TYA'!$B$2)))</f>
        <v>-3284.2000000000003</v>
      </c>
      <c r="P24" s="275">
        <f>IF(ISBLANK('Hoja De Calculo'!Q$13),'Credit issuance TYA'!P24-('Credit issuance TYA'!$D$21*'Credit issuance TYA'!$B$2),IF('Hoja De Calculo'!Q$16&lt;'Hoja De Calculo'!P$16,0,'Credit issuance TYA'!P24-('Credit issuance TYA'!$D$21*'Credit issuance TYA'!$B$2)))</f>
        <v>-3284.2000000000003</v>
      </c>
      <c r="Q24" s="275">
        <f>IF(ISBLANK('Hoja De Calculo'!R$13),'Credit issuance TYA'!Q24-('Credit issuance TYA'!$D$21*'Credit issuance TYA'!$B$2),IF('Hoja De Calculo'!R$16&lt;'Hoja De Calculo'!Q$16,0,'Credit issuance TYA'!Q24-('Credit issuance TYA'!$D$21*'Credit issuance TYA'!$B$2)))</f>
        <v>-3284.2000000000003</v>
      </c>
      <c r="R24" s="275">
        <f>IF(ISBLANK('Hoja De Calculo'!S$13),'Credit issuance TYA'!R24-('Credit issuance TYA'!$D$21*'Credit issuance TYA'!$B$2),IF('Hoja De Calculo'!S$16&lt;'Hoja De Calculo'!R$16,0,'Credit issuance TYA'!R24-('Credit issuance TYA'!$D$21*'Credit issuance TYA'!$B$2)))</f>
        <v>-3284.2000000000003</v>
      </c>
      <c r="S24" s="275">
        <f>IF(ISBLANK('Hoja De Calculo'!T$13),'Credit issuance TYA'!S24-('Credit issuance TYA'!$D$21*'Credit issuance TYA'!$B$2),IF('Hoja De Calculo'!T$16&lt;'Hoja De Calculo'!S$16,0,'Credit issuance TYA'!S24-('Credit issuance TYA'!$D$21*'Credit issuance TYA'!$B$2)))</f>
        <v>-3284.2000000000003</v>
      </c>
      <c r="T24" s="275">
        <f>IF(ISBLANK('Hoja De Calculo'!U$13),'Credit issuance TYA'!T24-('Credit issuance TYA'!$D$21*'Credit issuance TYA'!$B$2),IF('Hoja De Calculo'!U$16&lt;'Hoja De Calculo'!T$16,0,'Credit issuance TYA'!T24-('Credit issuance TYA'!$D$21*'Credit issuance TYA'!$B$2)))</f>
        <v>-3284.2000000000003</v>
      </c>
      <c r="U24" s="275">
        <f>IF(ISBLANK('Hoja De Calculo'!V$13),'Credit issuance TYA'!U24-('Credit issuance TYA'!$D$21*'Credit issuance TYA'!$B$2),IF('Hoja De Calculo'!V$16&lt;'Hoja De Calculo'!U$16,0,'Credit issuance TYA'!U24-('Credit issuance TYA'!$D$21*'Credit issuance TYA'!$B$2)))</f>
        <v>-3284.2000000000003</v>
      </c>
      <c r="V24" s="275">
        <f>IF(ISBLANK('Hoja De Calculo'!W$13),'Credit issuance TYA'!V24-('Credit issuance TYA'!$D$21*'Credit issuance TYA'!$B$2),IF('Hoja De Calculo'!W$16&lt;'Hoja De Calculo'!V$16,0,'Credit issuance TYA'!V24-('Credit issuance TYA'!$D$21*'Credit issuance TYA'!$B$2)))</f>
        <v>-3284.2000000000003</v>
      </c>
      <c r="W24" s="275">
        <f>IF(ISBLANK('Hoja De Calculo'!X$13),'Credit issuance TYA'!W24-('Credit issuance TYA'!$D$21*'Credit issuance TYA'!$B$2),IF('Hoja De Calculo'!X$16&lt;'Hoja De Calculo'!W$16,0,'Credit issuance TYA'!W24-('Credit issuance TYA'!$D$21*'Credit issuance TYA'!$B$2)))</f>
        <v>-3284.2000000000003</v>
      </c>
      <c r="X24" s="275">
        <f>IF(ISBLANK('Hoja De Calculo'!Y$13),'Credit issuance TYA'!X24-('Credit issuance TYA'!$D$21*'Credit issuance TYA'!$B$2),IF('Hoja De Calculo'!Y$16&lt;'Hoja De Calculo'!X$16,0,'Credit issuance TYA'!X24-('Credit issuance TYA'!$D$21*'Credit issuance TYA'!$B$2)))</f>
        <v>-3284.2000000000003</v>
      </c>
      <c r="Y24" s="275">
        <f>IF(ISBLANK('Hoja De Calculo'!Z$13),'Credit issuance TYA'!Y24-('Credit issuance TYA'!$D$21*'Credit issuance TYA'!$B$2),IF('Hoja De Calculo'!Z$16&lt;'Hoja De Calculo'!Y$16,0,'Credit issuance TYA'!Y24-('Credit issuance TYA'!$D$21*'Credit issuance TYA'!$B$2)))</f>
        <v>-3284.2000000000003</v>
      </c>
      <c r="Z24" s="275">
        <f>IF(ISBLANK('Hoja De Calculo'!AA$13),'Credit issuance TYA'!Z24-('Credit issuance TYA'!$D$21*'Credit issuance TYA'!$B$2),IF('Hoja De Calculo'!AA$16&lt;'Hoja De Calculo'!Z$16,0,'Credit issuance TYA'!Z24-('Credit issuance TYA'!$D$21*'Credit issuance TYA'!$B$2)))</f>
        <v>-3284.2000000000003</v>
      </c>
      <c r="AA24" s="275">
        <f>IF(ISBLANK('Hoja De Calculo'!AB$13),'Credit issuance TYA'!AA24-('Credit issuance TYA'!$D$21*'Credit issuance TYA'!$B$2),IF('Hoja De Calculo'!AB$16&lt;'Hoja De Calculo'!AA$16,0,'Credit issuance TYA'!AA24-('Credit issuance TYA'!$D$21*'Credit issuance TYA'!$B$2)))</f>
        <v>-3284.2000000000003</v>
      </c>
      <c r="AB24" s="275">
        <f>IF(ISBLANK('Hoja De Calculo'!AC$13),'Credit issuance TYA'!AB24-('Credit issuance TYA'!$D$21*'Credit issuance TYA'!$B$2),IF('Hoja De Calculo'!AC$16&lt;'Hoja De Calculo'!AB$16,0,'Credit issuance TYA'!AB24-('Credit issuance TYA'!$D$21*'Credit issuance TYA'!$B$2)))</f>
        <v>-3284.2000000000003</v>
      </c>
      <c r="AC24" s="275">
        <f>IF(ISBLANK('Hoja De Calculo'!AD$13),'Credit issuance TYA'!AC24-('Credit issuance TYA'!$D$21*'Credit issuance TYA'!$B$2),IF('Hoja De Calculo'!AD$16&lt;'Hoja De Calculo'!AC$16,0,'Credit issuance TYA'!AC24-('Credit issuance TYA'!$D$21*'Credit issuance TYA'!$B$2)))</f>
        <v>-3284.2000000000003</v>
      </c>
      <c r="AD24" s="275">
        <f>IF(ISBLANK('Hoja De Calculo'!AE$13),'Credit issuance TYA'!AD24-('Credit issuance TYA'!$D$21*'Credit issuance TYA'!$B$2),IF('Hoja De Calculo'!AE$16&lt;'Hoja De Calculo'!AD$16,0,'Credit issuance TYA'!AD24-('Credit issuance TYA'!$D$21*'Credit issuance TYA'!$B$2)))</f>
        <v>-3284.2000000000003</v>
      </c>
      <c r="AE24" s="275">
        <f>IF(ISBLANK('Hoja De Calculo'!AF$13),'Credit issuance TYA'!AE24-('Credit issuance TYA'!$D$21*'Credit issuance TYA'!$B$2),IF('Hoja De Calculo'!AF$16&lt;'Hoja De Calculo'!AE$16,0,'Credit issuance TYA'!AE24-('Credit issuance TYA'!$D$21*'Credit issuance TYA'!$B$2)))</f>
        <v>-3284.2000000000003</v>
      </c>
      <c r="AF24" s="275">
        <f>IF(ISBLANK('Hoja De Calculo'!AG$13),'Credit issuance TYA'!AF24-('Credit issuance TYA'!$D$21*'Credit issuance TYA'!$B$2),IF('Hoja De Calculo'!AG$16&lt;'Hoja De Calculo'!AF$16,0,'Credit issuance TYA'!AF24-('Credit issuance TYA'!$D$21*'Credit issuance TYA'!$B$2)))</f>
        <v>-3284.2000000000003</v>
      </c>
      <c r="AG24" s="275">
        <f>IF(ISBLANK('Hoja De Calculo'!AH$13),'Credit issuance TYA'!AG24-('Credit issuance TYA'!$D$21*'Credit issuance TYA'!$B$2),IF('Hoja De Calculo'!AH$16&lt;'Hoja De Calculo'!AG$16,0,'Credit issuance TYA'!AG24-('Credit issuance TYA'!$D$21*'Credit issuance TYA'!$B$2)))</f>
        <v>-3284.2000000000003</v>
      </c>
      <c r="AH24" s="275">
        <f>IF(ISBLANK('Hoja De Calculo'!AI$13),'Credit issuance TYA'!AH24-('Credit issuance TYA'!$D$21*'Credit issuance TYA'!$B$2),IF('Hoja De Calculo'!AI$16&lt;'Hoja De Calculo'!AH$16,0,'Credit issuance TYA'!AH24-('Credit issuance TYA'!$D$21*'Credit issuance TYA'!$B$2)))</f>
        <v>-3284.2000000000003</v>
      </c>
      <c r="AI24" s="275">
        <f>IF(ISBLANK('Hoja De Calculo'!AJ$13),'Credit issuance TYA'!AI24-('Credit issuance TYA'!$D$21*'Credit issuance TYA'!$B$2),IF('Hoja De Calculo'!AJ$16&lt;'Hoja De Calculo'!AI$16,0,'Credit issuance TYA'!AI24-('Credit issuance TYA'!$D$21*'Credit issuance TYA'!$B$2)))</f>
        <v>-3284.2000000000003</v>
      </c>
      <c r="AJ24" s="275">
        <f>IF(ISBLANK('Hoja De Calculo'!AK$13),'Credit issuance TYA'!AJ24-('Credit issuance TYA'!$D$21*'Credit issuance TYA'!$B$2),IF('Hoja De Calculo'!AK$16&lt;'Hoja De Calculo'!AJ$16,0,'Credit issuance TYA'!AJ24-('Credit issuance TYA'!$D$21*'Credit issuance TYA'!$B$2)))</f>
        <v>-3284.2000000000003</v>
      </c>
      <c r="AK24" s="275">
        <f>IF(ISBLANK('Hoja De Calculo'!AL$13),'Credit issuance TYA'!AK24-('Credit issuance TYA'!$D$21*'Credit issuance TYA'!$B$2),IF('Hoja De Calculo'!AL$16&lt;'Hoja De Calculo'!AK$16,0,'Credit issuance TYA'!AK24-('Credit issuance TYA'!$D$21*'Credit issuance TYA'!$B$2)))</f>
        <v>-3284.2000000000003</v>
      </c>
      <c r="AL24" s="275">
        <f>IF(ISBLANK('Hoja De Calculo'!AM$13),'Credit issuance TYA'!AL24-('Credit issuance TYA'!$D$21*'Credit issuance TYA'!$B$2),IF('Hoja De Calculo'!AM$16&lt;'Hoja De Calculo'!AL$16,0,'Credit issuance TYA'!AL24-('Credit issuance TYA'!$D$21*'Credit issuance TYA'!$B$2)))</f>
        <v>-3284.2000000000003</v>
      </c>
      <c r="AM24" s="275">
        <f>IF(ISBLANK('Hoja De Calculo'!AN$13),'Credit issuance TYA'!AM24-('Credit issuance TYA'!$D$21*'Credit issuance TYA'!$B$2),IF('Hoja De Calculo'!AN$16&lt;'Hoja De Calculo'!AM$16,0,'Credit issuance TYA'!AM24-('Credit issuance TYA'!$D$21*'Credit issuance TYA'!$B$2)))</f>
        <v>-3284.2000000000003</v>
      </c>
      <c r="AN24" s="275">
        <f>IF(ISBLANK('Hoja De Calculo'!AO$13),'Credit issuance TYA'!AN24-('Credit issuance TYA'!$D$21*'Credit issuance TYA'!$B$2),IF('Hoja De Calculo'!AO$16&lt;'Hoja De Calculo'!AN$16,0,'Credit issuance TYA'!AN24-('Credit issuance TYA'!$D$21*'Credit issuance TYA'!$B$2)))</f>
        <v>-3284.2000000000003</v>
      </c>
      <c r="AO24" s="275">
        <f>IF(ISBLANK('Hoja De Calculo'!AP$13),'Credit issuance TYA'!AO24-('Credit issuance TYA'!$D$21*'Credit issuance TYA'!$B$2),IF('Hoja De Calculo'!AP$16&lt;'Hoja De Calculo'!AO$16,0,'Credit issuance TYA'!AO24-('Credit issuance TYA'!$D$21*'Credit issuance TYA'!$B$2)))</f>
        <v>-3284.2000000000003</v>
      </c>
      <c r="AP24" s="275">
        <f>IF(ISBLANK('Hoja De Calculo'!AQ$13),'Credit issuance TYA'!AP24-('Credit issuance TYA'!$D$21*'Credit issuance TYA'!$B$2),IF('Hoja De Calculo'!AQ$16&lt;'Hoja De Calculo'!AP$16,0,'Credit issuance TYA'!AP24-('Credit issuance TYA'!$D$21*'Credit issuance TYA'!$B$2)))</f>
        <v>-3284.2000000000003</v>
      </c>
      <c r="AQ24" s="275">
        <f>IF(ISBLANK('Hoja De Calculo'!AR$13),'Credit issuance TYA'!AQ24-('Credit issuance TYA'!$D$21*'Credit issuance TYA'!$B$2),IF('Hoja De Calculo'!AR$16&lt;'Hoja De Calculo'!AQ$16,0,'Credit issuance TYA'!AQ24-('Credit issuance TYA'!$D$21*'Credit issuance TYA'!$B$2)))</f>
        <v>-3284.2000000000003</v>
      </c>
      <c r="AR24" s="275">
        <f>IF(ISBLANK('Hoja De Calculo'!AS$13),'Credit issuance TYA'!AR24-('Credit issuance TYA'!$D$21*'Credit issuance TYA'!$B$2),IF('Hoja De Calculo'!AS$16&lt;'Hoja De Calculo'!AR$16,0,'Credit issuance TYA'!AR24-('Credit issuance TYA'!$D$21*'Credit issuance TYA'!$B$2)))</f>
        <v>-3284.2000000000003</v>
      </c>
      <c r="AS24" s="275">
        <f>IF(ISBLANK('Hoja De Calculo'!AT$13),'Credit issuance TYA'!AS24-('Credit issuance TYA'!$D$21*'Credit issuance TYA'!$B$2),IF('Hoja De Calculo'!AT$16&lt;'Hoja De Calculo'!AS$16,0,'Credit issuance TYA'!AS24-('Credit issuance TYA'!$D$21*'Credit issuance TYA'!$B$2)))</f>
        <v>-3284.2000000000003</v>
      </c>
      <c r="AT24" s="275">
        <f>IF(ISBLANK('Hoja De Calculo'!AU$13),'Credit issuance TYA'!AT24-('Credit issuance TYA'!$D$21*'Credit issuance TYA'!$B$2),IF('Hoja De Calculo'!AU$16&lt;'Hoja De Calculo'!AT$16,0,'Credit issuance TYA'!AT24-('Credit issuance TYA'!$D$21*'Credit issuance TYA'!$B$2)))</f>
        <v>-3284.2000000000003</v>
      </c>
      <c r="AU24" s="275">
        <f>IF(ISBLANK('Hoja De Calculo'!AV$13),'Credit issuance TYA'!AU24-('Credit issuance TYA'!$D$21*'Credit issuance TYA'!$B$2),IF('Hoja De Calculo'!AV$16&lt;'Hoja De Calculo'!AU$16,0,'Credit issuance TYA'!AU24-('Credit issuance TYA'!$D$21*'Credit issuance TYA'!$B$2)))</f>
        <v>-3284.2000000000003</v>
      </c>
      <c r="AV24" s="275">
        <f>IF(ISBLANK('Hoja De Calculo'!AW$13),'Credit issuance TYA'!AV24-('Credit issuance TYA'!$D$21*'Credit issuance TYA'!$B$2),IF('Hoja De Calculo'!AW$16&lt;'Hoja De Calculo'!AV$16,0,'Credit issuance TYA'!AV24-('Credit issuance TYA'!$D$21*'Credit issuance TYA'!$B$2)))</f>
        <v>-3284.2000000000003</v>
      </c>
      <c r="AW24" s="275">
        <f>IF(ISBLANK('Hoja De Calculo'!AX$13),'Credit issuance TYA'!AW24-('Credit issuance TYA'!$D$21*'Credit issuance TYA'!$B$2),IF('Hoja De Calculo'!AX$16&lt;'Hoja De Calculo'!AW$16,0,'Credit issuance TYA'!AW24-('Credit issuance TYA'!$D$21*'Credit issuance TYA'!$B$2)))</f>
        <v>-3284.2000000000003</v>
      </c>
      <c r="AX24" s="275">
        <f>IF(ISBLANK('Hoja De Calculo'!AY$13),'Credit issuance TYA'!AX24-('Credit issuance TYA'!$D$21*'Credit issuance TYA'!$B$2),IF('Hoja De Calculo'!AY$16&lt;'Hoja De Calculo'!AX$16,0,'Credit issuance TYA'!AX24-('Credit issuance TYA'!$D$21*'Credit issuance TYA'!$B$2)))</f>
        <v>-3284.2000000000003</v>
      </c>
      <c r="AY24" s="275">
        <f>IF(ISBLANK('Hoja De Calculo'!AZ$13),'Credit issuance TYA'!AY24-('Credit issuance TYA'!$D$21*'Credit issuance TYA'!$B$2),IF('Hoja De Calculo'!AZ$16&lt;'Hoja De Calculo'!AY$16,0,'Credit issuance TYA'!AY24-('Credit issuance TYA'!$D$21*'Credit issuance TYA'!$B$2)))</f>
        <v>-3284.2000000000003</v>
      </c>
      <c r="AZ24" s="275">
        <f>IF(ISBLANK('Hoja De Calculo'!BA$13),'Credit issuance TYA'!AZ24-('Credit issuance TYA'!$D$21*'Credit issuance TYA'!$B$2),IF('Hoja De Calculo'!BA$16&lt;'Hoja De Calculo'!AZ$16,0,'Credit issuance TYA'!AZ24-('Credit issuance TYA'!$D$21*'Credit issuance TYA'!$B$2)))</f>
        <v>-3284.2000000000003</v>
      </c>
      <c r="BA24" s="275">
        <f>IF(ISBLANK('Hoja De Calculo'!BB$13),'Credit issuance TYA'!BA24-('Credit issuance TYA'!$D$21*'Credit issuance TYA'!$B$2),IF('Hoja De Calculo'!BB$16&lt;'Hoja De Calculo'!BA$16,0,'Credit issuance TYA'!BA24-('Credit issuance TYA'!$D$21*'Credit issuance TYA'!$B$2)))</f>
        <v>-3284.2000000000003</v>
      </c>
      <c r="BB24" s="275">
        <f>IF(ISBLANK('Hoja De Calculo'!BC$13),'Credit issuance TYA'!BB24-('Credit issuance TYA'!$D$21*'Credit issuance TYA'!$B$2),IF('Hoja De Calculo'!BC$16&lt;'Hoja De Calculo'!BB$16,0,'Credit issuance TYA'!BB24-('Credit issuance TYA'!$D$21*'Credit issuance TYA'!$B$2)))</f>
        <v>-3284.2000000000003</v>
      </c>
      <c r="BC24" s="275">
        <f>IF(ISBLANK('Hoja De Calculo'!BD$13),'Credit issuance TYA'!BC24-('Credit issuance TYA'!$D$21*'Credit issuance TYA'!$B$2),IF('Hoja De Calculo'!BD$16&lt;'Hoja De Calculo'!BC$16,0,'Credit issuance TYA'!BC24-('Credit issuance TYA'!$D$21*'Credit issuance TYA'!$B$2)))</f>
        <v>-3284.2000000000003</v>
      </c>
      <c r="BD24" s="275">
        <f>IF(ISBLANK('Hoja De Calculo'!BE$13),'Credit issuance TYA'!BD24-('Credit issuance TYA'!$D$21*'Credit issuance TYA'!$B$2),IF('Hoja De Calculo'!BE$16&lt;'Hoja De Calculo'!BD$16,0,'Credit issuance TYA'!BD24-('Credit issuance TYA'!$D$21*'Credit issuance TYA'!$B$2)))</f>
        <v>-3284.2000000000003</v>
      </c>
      <c r="BE24" s="275">
        <f>IF(ISBLANK('Hoja De Calculo'!BF$13),'Credit issuance TYA'!BE24-('Credit issuance TYA'!$D$21*'Credit issuance TYA'!$B$2),IF('Hoja De Calculo'!BF$16&lt;'Hoja De Calculo'!BE$16,0,'Credit issuance TYA'!BE24-('Credit issuance TYA'!$D$21*'Credit issuance TYA'!$B$2)))</f>
        <v>-3284.2000000000003</v>
      </c>
      <c r="BF24" s="275">
        <f>IF(ISBLANK('Hoja De Calculo'!BG$13),'Credit issuance TYA'!BF24-('Credit issuance TYA'!$D$21*'Credit issuance TYA'!$B$2),IF('Hoja De Calculo'!BG$16&lt;'Hoja De Calculo'!BF$16,0,'Credit issuance TYA'!BF24-('Credit issuance TYA'!$D$21*'Credit issuance TYA'!$B$2)))</f>
        <v>-3284.2000000000003</v>
      </c>
      <c r="BG24" s="275">
        <f>IF(ISBLANK('Hoja De Calculo'!BH$13),'Credit issuance TYA'!BG24-('Credit issuance TYA'!$D$21*'Credit issuance TYA'!$B$2),IF('Hoja De Calculo'!BH$16&lt;'Hoja De Calculo'!BG$16,0,'Credit issuance TYA'!BG24-('Credit issuance TYA'!$D$21*'Credit issuance TYA'!$B$2)))</f>
        <v>-3284.2000000000003</v>
      </c>
      <c r="BH24" s="275">
        <f>IF(ISBLANK('Hoja De Calculo'!BI$13),'Credit issuance TYA'!BH24-('Credit issuance TYA'!$D$21*'Credit issuance TYA'!$B$2),IF('Hoja De Calculo'!BI$16&lt;'Hoja De Calculo'!BH$16,0,'Credit issuance TYA'!BH24-('Credit issuance TYA'!$D$21*'Credit issuance TYA'!$B$2)))</f>
        <v>-3284.2000000000003</v>
      </c>
      <c r="BI24" s="275">
        <f>IF(ISBLANK('Hoja De Calculo'!BJ$13),'Credit issuance TYA'!BI24-('Credit issuance TYA'!$D$21*'Credit issuance TYA'!$B$2),IF('Hoja De Calculo'!BJ$16&lt;'Hoja De Calculo'!BI$16,0,'Credit issuance TYA'!BI24-('Credit issuance TYA'!$D$21*'Credit issuance TYA'!$B$2)))</f>
        <v>-3284.2000000000003</v>
      </c>
      <c r="BJ24" s="275">
        <f>IF(ISBLANK('Hoja De Calculo'!BK$13),'Credit issuance TYA'!BJ24-('Credit issuance TYA'!$D$21*'Credit issuance TYA'!$B$2),IF('Hoja De Calculo'!BK$16&lt;'Hoja De Calculo'!BJ$16,0,'Credit issuance TYA'!BJ24-('Credit issuance TYA'!$D$21*'Credit issuance TYA'!$B$2)))</f>
        <v>-3284.2000000000003</v>
      </c>
      <c r="BK24" s="275">
        <f>IF(ISBLANK('Hoja De Calculo'!BL$13),'Credit issuance TYA'!BK24-('Credit issuance TYA'!$D$21*'Credit issuance TYA'!$B$2),IF('Hoja De Calculo'!BL$16&lt;'Hoja De Calculo'!BK$16,0,'Credit issuance TYA'!BK24-('Credit issuance TYA'!$D$21*'Credit issuance TYA'!$B$2)))</f>
        <v>-3284.2000000000003</v>
      </c>
      <c r="BL24" s="275">
        <f>IF(ISBLANK('Hoja De Calculo'!BM$13),'Credit issuance TYA'!BL24-('Credit issuance TYA'!$D$21*'Credit issuance TYA'!$B$2),IF('Hoja De Calculo'!BM$16&lt;'Hoja De Calculo'!BL$16,0,'Credit issuance TYA'!BL24-('Credit issuance TYA'!$D$21*'Credit issuance TYA'!$B$2)))</f>
        <v>-3284.2000000000003</v>
      </c>
      <c r="BM24" s="275">
        <f>IF(ISBLANK('Hoja De Calculo'!BN$13),'Credit issuance TYA'!BM24-('Credit issuance TYA'!$D$21*'Credit issuance TYA'!$B$2),IF('Hoja De Calculo'!BN$16&lt;'Hoja De Calculo'!BM$16,0,'Credit issuance TYA'!BM24-('Credit issuance TYA'!$D$21*'Credit issuance TYA'!$B$2)))</f>
        <v>-3284.2000000000003</v>
      </c>
      <c r="BN24" s="275">
        <f>IF(ISBLANK('Hoja De Calculo'!BO$13),'Credit issuance TYA'!BN24-('Credit issuance TYA'!$D$21*'Credit issuance TYA'!$B$2),IF('Hoja De Calculo'!BO$16&lt;'Hoja De Calculo'!BN$16,0,'Credit issuance TYA'!BN24-('Credit issuance TYA'!$D$21*'Credit issuance TYA'!$B$2)))</f>
        <v>-3284.2000000000003</v>
      </c>
      <c r="BO24" s="275">
        <f>IF(ISBLANK('Hoja De Calculo'!BP$13),'Credit issuance TYA'!BO24-('Credit issuance TYA'!$D$21*'Credit issuance TYA'!$B$2),IF('Hoja De Calculo'!BP$16&lt;'Hoja De Calculo'!BO$16,0,'Credit issuance TYA'!BO24-('Credit issuance TYA'!$D$21*'Credit issuance TYA'!$B$2)))</f>
        <v>-3284.2000000000003</v>
      </c>
      <c r="BP24" s="275">
        <f>IF(ISBLANK('Hoja De Calculo'!BQ$13),'Credit issuance TYA'!BP24-('Credit issuance TYA'!$D$21*'Credit issuance TYA'!$B$2),IF('Hoja De Calculo'!BQ$16&lt;'Hoja De Calculo'!BP$16,0,'Credit issuance TYA'!BP24-('Credit issuance TYA'!$D$21*'Credit issuance TYA'!$B$2)))</f>
        <v>-3284.2000000000003</v>
      </c>
      <c r="BQ24" s="275">
        <f>IF(ISBLANK('Hoja De Calculo'!BR$13),'Credit issuance TYA'!BQ24-('Credit issuance TYA'!$D$21*'Credit issuance TYA'!$B$2),IF('Hoja De Calculo'!BR$16&lt;'Hoja De Calculo'!BQ$16,0,'Credit issuance TYA'!BQ24-('Credit issuance TYA'!$D$21*'Credit issuance TYA'!$B$2)))</f>
        <v>-3284.2000000000003</v>
      </c>
      <c r="BR24" s="275">
        <f>IF(ISBLANK('Hoja De Calculo'!BS$13),'Credit issuance TYA'!BR24-('Credit issuance TYA'!$D$21*'Credit issuance TYA'!$B$2),IF('Hoja De Calculo'!BS$16&lt;'Hoja De Calculo'!BR$16,0,'Credit issuance TYA'!BR24-('Credit issuance TYA'!$D$21*'Credit issuance TYA'!$B$2)))</f>
        <v>-3284.2000000000003</v>
      </c>
      <c r="BS24" s="275">
        <f>IF(ISBLANK('Hoja De Calculo'!BT$13),'Credit issuance TYA'!BS24-('Credit issuance TYA'!$D$21*'Credit issuance TYA'!$B$2),IF('Hoja De Calculo'!BT$16&lt;'Hoja De Calculo'!BS$16,0,'Credit issuance TYA'!BS24-('Credit issuance TYA'!$D$21*'Credit issuance TYA'!$B$2)))</f>
        <v>-3284.2000000000003</v>
      </c>
      <c r="BT24" s="275">
        <f>IF(ISBLANK('Hoja De Calculo'!BU$13),'Credit issuance TYA'!BT24-('Credit issuance TYA'!$D$21*'Credit issuance TYA'!$B$2),IF('Hoja De Calculo'!BU$16&lt;'Hoja De Calculo'!BT$16,0,'Credit issuance TYA'!BT24-('Credit issuance TYA'!$D$21*'Credit issuance TYA'!$B$2)))</f>
        <v>-3284.2000000000003</v>
      </c>
      <c r="BU24" s="275">
        <f>IF(ISBLANK('Hoja De Calculo'!BV$13),'Credit issuance TYA'!BU24-('Credit issuance TYA'!$D$21*'Credit issuance TYA'!$B$2),IF('Hoja De Calculo'!BV$16&lt;'Hoja De Calculo'!BU$16,0,'Credit issuance TYA'!BU24-('Credit issuance TYA'!$D$21*'Credit issuance TYA'!$B$2)))</f>
        <v>-3284.2000000000003</v>
      </c>
      <c r="BV24" s="275">
        <f>IF(ISBLANK('Hoja De Calculo'!BW$13),'Credit issuance TYA'!BV24-('Credit issuance TYA'!$D$21*'Credit issuance TYA'!$B$2),IF('Hoja De Calculo'!BW$16&lt;'Hoja De Calculo'!BV$16,0,'Credit issuance TYA'!BV24-('Credit issuance TYA'!$D$21*'Credit issuance TYA'!$B$2)))</f>
        <v>-3284.2000000000003</v>
      </c>
      <c r="BW24" s="275">
        <f>IF(ISBLANK('Hoja De Calculo'!BX$13),'Credit issuance TYA'!BW24-('Credit issuance TYA'!$D$21*'Credit issuance TYA'!$B$2),IF('Hoja De Calculo'!BX$16&lt;'Hoja De Calculo'!BW$16,0,'Credit issuance TYA'!BW24-('Credit issuance TYA'!$D$21*'Credit issuance TYA'!$B$2)))</f>
        <v>-3284.2000000000003</v>
      </c>
      <c r="BX24" s="275">
        <f>IF(ISBLANK('Hoja De Calculo'!BY$13),'Credit issuance TYA'!BX24-('Credit issuance TYA'!$D$21*'Credit issuance TYA'!$B$2),IF('Hoja De Calculo'!BY$16&lt;'Hoja De Calculo'!BX$16,0,'Credit issuance TYA'!BX24-('Credit issuance TYA'!$D$21*'Credit issuance TYA'!$B$2)))</f>
        <v>-3284.2000000000003</v>
      </c>
      <c r="BY24" s="275">
        <f>IF(ISBLANK('Hoja De Calculo'!BZ$13),'Credit issuance TYA'!BY24-('Credit issuance TYA'!$D$21*'Credit issuance TYA'!$B$2),IF('Hoja De Calculo'!BZ$16&lt;'Hoja De Calculo'!BY$16,0,'Credit issuance TYA'!BY24-('Credit issuance TYA'!$D$21*'Credit issuance TYA'!$B$2)))</f>
        <v>-3284.2000000000003</v>
      </c>
      <c r="BZ24" s="275">
        <f>IF(ISBLANK('Hoja De Calculo'!CA$13),'Credit issuance TYA'!BZ24-('Credit issuance TYA'!$D$21*'Credit issuance TYA'!$B$2),IF('Hoja De Calculo'!CA$16&lt;'Hoja De Calculo'!BZ$16,0,'Credit issuance TYA'!BZ24-('Credit issuance TYA'!$D$21*'Credit issuance TYA'!$B$2)))</f>
        <v>-3284.2000000000003</v>
      </c>
      <c r="CA24" s="275">
        <f>IF(ISBLANK('Hoja De Calculo'!CB$13),'Credit issuance TYA'!CA24-('Credit issuance TYA'!$D$21*'Credit issuance TYA'!$B$2),IF('Hoja De Calculo'!CB$16&lt;'Hoja De Calculo'!CA$16,0,'Credit issuance TYA'!CA24-('Credit issuance TYA'!$D$21*'Credit issuance TYA'!$B$2)))</f>
        <v>-3284.2000000000003</v>
      </c>
      <c r="CB24" s="275">
        <f>IF(ISBLANK('Hoja De Calculo'!CC$13),'Credit issuance TYA'!CB24-('Credit issuance TYA'!$D$21*'Credit issuance TYA'!$B$2),IF('Hoja De Calculo'!CC$16&lt;'Hoja De Calculo'!CB$16,0,'Credit issuance TYA'!CB24-('Credit issuance TYA'!$D$21*'Credit issuance TYA'!$B$2)))</f>
        <v>-3284.2000000000003</v>
      </c>
      <c r="CC24" s="275">
        <f>IF(ISBLANK('Hoja De Calculo'!CD$13),'Credit issuance TYA'!CC24-('Credit issuance TYA'!$D$21*'Credit issuance TYA'!$B$2),IF('Hoja De Calculo'!CD$16&lt;'Hoja De Calculo'!CC$16,0,'Credit issuance TYA'!CC24-('Credit issuance TYA'!$D$21*'Credit issuance TYA'!$B$2)))</f>
        <v>-3284.2000000000003</v>
      </c>
      <c r="CD24" s="275">
        <f>IF(ISBLANK('Hoja De Calculo'!CE$13),'Credit issuance TYA'!CD24-('Credit issuance TYA'!$D$21*'Credit issuance TYA'!$B$2),IF('Hoja De Calculo'!CE$16&lt;'Hoja De Calculo'!CD$16,0,'Credit issuance TYA'!CD24-('Credit issuance TYA'!$D$21*'Credit issuance TYA'!$B$2)))</f>
        <v>-3284.2000000000003</v>
      </c>
      <c r="CE24" s="275">
        <f>IF(ISBLANK('Hoja De Calculo'!CF$13),'Credit issuance TYA'!CE24-('Credit issuance TYA'!$D$21*'Credit issuance TYA'!$B$2),IF('Hoja De Calculo'!CF$16&lt;'Hoja De Calculo'!CE$16,0,'Credit issuance TYA'!CE24-('Credit issuance TYA'!$D$21*'Credit issuance TYA'!$B$2)))</f>
        <v>-3284.2000000000003</v>
      </c>
      <c r="CF24" s="275">
        <f>IF(ISBLANK('Hoja De Calculo'!CG$13),'Credit issuance TYA'!CF24-('Credit issuance TYA'!$D$21*'Credit issuance TYA'!$B$2),IF('Hoja De Calculo'!CG$16&lt;'Hoja De Calculo'!CF$16,0,'Credit issuance TYA'!CF24-('Credit issuance TYA'!$D$21*'Credit issuance TYA'!$B$2)))</f>
        <v>-3284.2000000000003</v>
      </c>
      <c r="CG24" s="275">
        <f>IF(ISBLANK('Hoja De Calculo'!CH$13),'Credit issuance TYA'!CG24-('Credit issuance TYA'!$D$21*'Credit issuance TYA'!$B$2),IF('Hoja De Calculo'!CH$16&lt;'Hoja De Calculo'!CG$16,0,'Credit issuance TYA'!CG24-('Credit issuance TYA'!$D$21*'Credit issuance TYA'!$B$2)))</f>
        <v>-3284.2000000000003</v>
      </c>
      <c r="CH24" s="275">
        <f>IF(ISBLANK('Hoja De Calculo'!CI$13),'Credit issuance TYA'!CH24-('Credit issuance TYA'!$D$21*'Credit issuance TYA'!$B$2),IF('Hoja De Calculo'!CI$16&lt;'Hoja De Calculo'!CH$16,0,'Credit issuance TYA'!CH24-('Credit issuance TYA'!$D$21*'Credit issuance TYA'!$B$2)))</f>
        <v>-3284.2000000000003</v>
      </c>
      <c r="CI24" s="275">
        <f>IF(ISBLANK('Hoja De Calculo'!CJ$13),'Credit issuance TYA'!CI24-('Credit issuance TYA'!$D$21*'Credit issuance TYA'!$B$2),IF('Hoja De Calculo'!CJ$16&lt;'Hoja De Calculo'!CI$16,0,'Credit issuance TYA'!CI24-('Credit issuance TYA'!$D$21*'Credit issuance TYA'!$B$2)))</f>
        <v>-3284.2000000000003</v>
      </c>
      <c r="CJ24" s="275">
        <f>IF(ISBLANK('Hoja De Calculo'!CK$13),'Credit issuance TYA'!CJ24-('Credit issuance TYA'!$D$21*'Credit issuance TYA'!$B$2),IF('Hoja De Calculo'!CK$16&lt;'Hoja De Calculo'!CJ$16,0,'Credit issuance TYA'!CJ24-('Credit issuance TYA'!$D$21*'Credit issuance TYA'!$B$2)))</f>
        <v>-3284.2000000000003</v>
      </c>
      <c r="CK24" s="275">
        <f>IF(ISBLANK('Hoja De Calculo'!CL$13),'Credit issuance TYA'!CK24-('Credit issuance TYA'!$D$21*'Credit issuance TYA'!$B$2),IF('Hoja De Calculo'!CL$16&lt;'Hoja De Calculo'!CK$16,0,'Credit issuance TYA'!CK24-('Credit issuance TYA'!$D$21*'Credit issuance TYA'!$B$2)))</f>
        <v>-3284.2000000000003</v>
      </c>
      <c r="CL24" s="275">
        <f>IF(ISBLANK('Hoja De Calculo'!CM$13),'Credit issuance TYA'!CL24-('Credit issuance TYA'!$D$21*'Credit issuance TYA'!$B$2),IF('Hoja De Calculo'!CM$16&lt;'Hoja De Calculo'!CL$16,0,'Credit issuance TYA'!CL24-('Credit issuance TYA'!$D$21*'Credit issuance TYA'!$B$2)))</f>
        <v>-3284.2000000000003</v>
      </c>
      <c r="CM24" s="275">
        <f>IF(ISBLANK('Hoja De Calculo'!CN$13),'Credit issuance TYA'!CM24-('Credit issuance TYA'!$D$21*'Credit issuance TYA'!$B$2),IF('Hoja De Calculo'!CN$16&lt;'Hoja De Calculo'!CM$16,0,'Credit issuance TYA'!CM24-('Credit issuance TYA'!$D$21*'Credit issuance TYA'!$B$2)))</f>
        <v>-3284.2000000000003</v>
      </c>
      <c r="CN24" s="275">
        <f>IF(ISBLANK('Hoja De Calculo'!CO$13),'Credit issuance TYA'!CN24-('Credit issuance TYA'!$D$21*'Credit issuance TYA'!$B$2),IF('Hoja De Calculo'!CO$16&lt;'Hoja De Calculo'!CN$16,0,'Credit issuance TYA'!CN24-('Credit issuance TYA'!$D$21*'Credit issuance TYA'!$B$2)))</f>
        <v>-3284.2000000000003</v>
      </c>
      <c r="CO24" s="275">
        <f>IF(ISBLANK('Hoja De Calculo'!CP$13),'Credit issuance TYA'!CO24-('Credit issuance TYA'!$D$21*'Credit issuance TYA'!$B$2),IF('Hoja De Calculo'!CP$16&lt;'Hoja De Calculo'!CO$16,0,'Credit issuance TYA'!CO24-('Credit issuance TYA'!$D$21*'Credit issuance TYA'!$B$2)))</f>
        <v>-3284.2000000000003</v>
      </c>
      <c r="CP24" s="275">
        <f>IF(ISBLANK('Hoja De Calculo'!CQ$13),'Credit issuance TYA'!CP24-('Credit issuance TYA'!$D$21*'Credit issuance TYA'!$B$2),IF('Hoja De Calculo'!CQ$16&lt;'Hoja De Calculo'!CP$16,0,'Credit issuance TYA'!CP24-('Credit issuance TYA'!$D$21*'Credit issuance TYA'!$B$2)))</f>
        <v>-3284.2000000000003</v>
      </c>
      <c r="CQ24" s="275">
        <f>IF(ISBLANK('Hoja De Calculo'!CR$13),'Credit issuance TYA'!CQ24-('Credit issuance TYA'!$D$21*'Credit issuance TYA'!$B$2),IF('Hoja De Calculo'!CR$16&lt;'Hoja De Calculo'!CQ$16,0,'Credit issuance TYA'!CQ24-('Credit issuance TYA'!$D$21*'Credit issuance TYA'!$B$2)))</f>
        <v>-3284.2000000000003</v>
      </c>
      <c r="CR24" s="275">
        <f>IF(ISBLANK('Hoja De Calculo'!CS$13),'Credit issuance TYA'!CR24-('Credit issuance TYA'!$D$21*'Credit issuance TYA'!$B$2),IF('Hoja De Calculo'!CS$16&lt;'Hoja De Calculo'!CR$16,0,'Credit issuance TYA'!CR24-('Credit issuance TYA'!$D$21*'Credit issuance TYA'!$B$2)))</f>
        <v>-3284.2000000000003</v>
      </c>
      <c r="CS24" s="275">
        <f>IF(ISBLANK('Hoja De Calculo'!CT$13),'Credit issuance TYA'!CS24-('Credit issuance TYA'!$D$21*'Credit issuance TYA'!$B$2),IF('Hoja De Calculo'!CT$16&lt;'Hoja De Calculo'!CS$16,0,'Credit issuance TYA'!CS24-('Credit issuance TYA'!$D$21*'Credit issuance TYA'!$B$2)))</f>
        <v>-3284.2000000000003</v>
      </c>
      <c r="CT24" s="275">
        <f>IF(ISBLANK('Hoja De Calculo'!CU$13),'Credit issuance TYA'!CT24-('Credit issuance TYA'!$D$21*'Credit issuance TYA'!$B$2),IF('Hoja De Calculo'!CU$16&lt;'Hoja De Calculo'!CT$16,0,'Credit issuance TYA'!CT24-('Credit issuance TYA'!$D$21*'Credit issuance TYA'!$B$2)))</f>
        <v>-3284.2000000000003</v>
      </c>
      <c r="CU24" s="275">
        <f>IF(ISBLANK('Hoja De Calculo'!CV$13),'Credit issuance TYA'!CU24-('Credit issuance TYA'!$D$21*'Credit issuance TYA'!$B$2),IF('Hoja De Calculo'!CV$16&lt;'Hoja De Calculo'!CU$16,0,'Credit issuance TYA'!CU24-('Credit issuance TYA'!$D$21*'Credit issuance TYA'!$B$2)))</f>
        <v>-3284.2000000000003</v>
      </c>
      <c r="CV24" s="275">
        <f>IF(ISBLANK('Hoja De Calculo'!CW$13),'Credit issuance TYA'!CV24-('Credit issuance TYA'!$D$21*'Credit issuance TYA'!$B$2),IF('Hoja De Calculo'!CW$16&lt;'Hoja De Calculo'!CV$16,0,'Credit issuance TYA'!CV24-('Credit issuance TYA'!$D$21*'Credit issuance TYA'!$B$2)))</f>
        <v>-3284.2000000000003</v>
      </c>
      <c r="CW24" s="275">
        <f>IF(ISBLANK('Hoja De Calculo'!CX$13),'Credit issuance TYA'!CW24-('Credit issuance TYA'!$D$21*'Credit issuance TYA'!$B$2),IF('Hoja De Calculo'!CX$16&lt;'Hoja De Calculo'!CW$16,0,'Credit issuance TYA'!CW24-('Credit issuance TYA'!$D$21*'Credit issuance TYA'!$B$2)))</f>
        <v>-3284.2000000000003</v>
      </c>
    </row>
    <row r="25" spans="1:101" x14ac:dyDescent="0.3">
      <c r="A25" t="s">
        <v>162</v>
      </c>
      <c r="B25" s="267"/>
      <c r="C25" s="274"/>
      <c r="D25" s="274"/>
      <c r="E25" s="281">
        <f>'Credit issuance TYA'!E25-('Credit issuance TYA'!$E21*'Credit issuance TYA'!$B$2)</f>
        <v>0</v>
      </c>
      <c r="F25" s="281">
        <f>IF(ISBLANK('Hoja De Calculo'!G$13),'Credit issuance TYA'!F25-('Credit issuance TYA'!$E$21*'Credit issuance TYA'!$B$2),IF('Hoja De Calculo'!G$16&lt;'Hoja De Calculo'!F$16,0,'Credit issuance TYA'!F25-('Credit issuance TYA'!$E$21*'Credit issuance TYA'!$B$2)))</f>
        <v>0</v>
      </c>
      <c r="G25" s="281">
        <f>IF(ISBLANK('Hoja De Calculo'!H$13),'Credit issuance TYA'!G25-('Credit issuance TYA'!$E$21*'Credit issuance TYA'!$B$2),IF('Hoja De Calculo'!H$16&lt;'Hoja De Calculo'!G$16,0,'Credit issuance TYA'!G25-('Credit issuance TYA'!$E$21*'Credit issuance TYA'!$B$2)))</f>
        <v>0</v>
      </c>
      <c r="H25" s="281">
        <f>IF(ISBLANK('Hoja De Calculo'!I$13),'Credit issuance TYA'!H25-('Credit issuance TYA'!$E$21*'Credit issuance TYA'!$B$2),IF('Hoja De Calculo'!I$16&lt;'Hoja De Calculo'!H$16,0,'Credit issuance TYA'!H25-('Credit issuance TYA'!$E$21*'Credit issuance TYA'!$B$2)))</f>
        <v>0</v>
      </c>
      <c r="I25" s="281">
        <f>IF(ISBLANK('Hoja De Calculo'!J$13),'Credit issuance TYA'!I25-('Credit issuance TYA'!$E$21*'Credit issuance TYA'!$B$2),IF('Hoja De Calculo'!J$16&lt;'Hoja De Calculo'!I$16,0,'Credit issuance TYA'!I25-('Credit issuance TYA'!$E$21*'Credit issuance TYA'!$B$2)))</f>
        <v>0</v>
      </c>
      <c r="J25" s="281">
        <f>IF(ISBLANK('Hoja De Calculo'!K$13),'Credit issuance TYA'!J25-('Credit issuance TYA'!$E$21*'Credit issuance TYA'!$B$2),IF('Hoja De Calculo'!K$16&lt;'Hoja De Calculo'!J$16,0,'Credit issuance TYA'!J25-('Credit issuance TYA'!$E$21*'Credit issuance TYA'!$B$2)))</f>
        <v>0</v>
      </c>
      <c r="K25" s="281">
        <f>IF(ISBLANK('Hoja De Calculo'!L$13),'Credit issuance TYA'!K25-('Credit issuance TYA'!$E$21*'Credit issuance TYA'!$B$2),IF('Hoja De Calculo'!L$16&lt;'Hoja De Calculo'!K$16,0,'Credit issuance TYA'!K25-('Credit issuance TYA'!$E$21*'Credit issuance TYA'!$B$2)))</f>
        <v>0</v>
      </c>
      <c r="L25" s="281">
        <f>IF(ISBLANK('Hoja De Calculo'!M$13),'Credit issuance TYA'!L25-('Credit issuance TYA'!$E$21*'Credit issuance TYA'!$B$2),IF('Hoja De Calculo'!M$16&lt;'Hoja De Calculo'!L$16,0,'Credit issuance TYA'!L25-('Credit issuance TYA'!$E$21*'Credit issuance TYA'!$B$2)))</f>
        <v>0</v>
      </c>
      <c r="M25" s="281">
        <f>IF(ISBLANK('Hoja De Calculo'!N$13),'Credit issuance TYA'!M25-('Credit issuance TYA'!$E$21*'Credit issuance TYA'!$B$2),IF('Hoja De Calculo'!N$16&lt;'Hoja De Calculo'!M$16,0,'Credit issuance TYA'!M25-('Credit issuance TYA'!$E$21*'Credit issuance TYA'!$B$2)))</f>
        <v>0</v>
      </c>
      <c r="N25" s="281">
        <f>IF(ISBLANK('Hoja De Calculo'!O$13),'Credit issuance TYA'!N25-('Credit issuance TYA'!$E$21*'Credit issuance TYA'!$B$2),IF('Hoja De Calculo'!O$16&lt;'Hoja De Calculo'!N$16,0,'Credit issuance TYA'!N25-('Credit issuance TYA'!$E$21*'Credit issuance TYA'!$B$2)))</f>
        <v>0</v>
      </c>
      <c r="O25" s="281">
        <f>IF(ISBLANK('Hoja De Calculo'!P$13),'Credit issuance TYA'!O25-('Credit issuance TYA'!$E$21*'Credit issuance TYA'!$B$2),IF('Hoja De Calculo'!P$16&lt;'Hoja De Calculo'!O$16,0,'Credit issuance TYA'!O25-('Credit issuance TYA'!$E$21*'Credit issuance TYA'!$B$2)))</f>
        <v>0</v>
      </c>
      <c r="P25" s="281">
        <f>IF(ISBLANK('Hoja De Calculo'!Q$13),'Credit issuance TYA'!P25-('Credit issuance TYA'!$E$21*'Credit issuance TYA'!$B$2),IF('Hoja De Calculo'!Q$16&lt;'Hoja De Calculo'!P$16,0,'Credit issuance TYA'!P25-('Credit issuance TYA'!$E$21*'Credit issuance TYA'!$B$2)))</f>
        <v>0</v>
      </c>
      <c r="Q25" s="281">
        <f>IF(ISBLANK('Hoja De Calculo'!R$13),'Credit issuance TYA'!Q25-('Credit issuance TYA'!$E$21*'Credit issuance TYA'!$B$2),IF('Hoja De Calculo'!R$16&lt;'Hoja De Calculo'!Q$16,0,'Credit issuance TYA'!Q25-('Credit issuance TYA'!$E$21*'Credit issuance TYA'!$B$2)))</f>
        <v>0</v>
      </c>
      <c r="R25" s="281">
        <f>IF(ISBLANK('Hoja De Calculo'!S$13),'Credit issuance TYA'!R25-('Credit issuance TYA'!$E$21*'Credit issuance TYA'!$B$2),IF('Hoja De Calculo'!S$16&lt;'Hoja De Calculo'!R$16,0,'Credit issuance TYA'!R25-('Credit issuance TYA'!$E$21*'Credit issuance TYA'!$B$2)))</f>
        <v>0</v>
      </c>
      <c r="S25" s="281">
        <f>IF(ISBLANK('Hoja De Calculo'!T$13),'Credit issuance TYA'!S25-('Credit issuance TYA'!$E$21*'Credit issuance TYA'!$B$2),IF('Hoja De Calculo'!T$16&lt;'Hoja De Calculo'!S$16,0,'Credit issuance TYA'!S25-('Credit issuance TYA'!$E$21*'Credit issuance TYA'!$B$2)))</f>
        <v>0</v>
      </c>
      <c r="T25" s="281">
        <f>IF(ISBLANK('Hoja De Calculo'!U$13),'Credit issuance TYA'!T25-('Credit issuance TYA'!$E$21*'Credit issuance TYA'!$B$2),IF('Hoja De Calculo'!U$16&lt;'Hoja De Calculo'!T$16,0,'Credit issuance TYA'!T25-('Credit issuance TYA'!$E$21*'Credit issuance TYA'!$B$2)))</f>
        <v>0</v>
      </c>
      <c r="U25" s="281">
        <f>IF(ISBLANK('Hoja De Calculo'!V$13),'Credit issuance TYA'!U25-('Credit issuance TYA'!$E$21*'Credit issuance TYA'!$B$2),IF('Hoja De Calculo'!V$16&lt;'Hoja De Calculo'!U$16,0,'Credit issuance TYA'!U25-('Credit issuance TYA'!$E$21*'Credit issuance TYA'!$B$2)))</f>
        <v>0</v>
      </c>
      <c r="V25" s="281">
        <f>IF(ISBLANK('Hoja De Calculo'!W$13),'Credit issuance TYA'!V25-('Credit issuance TYA'!$E$21*'Credit issuance TYA'!$B$2),IF('Hoja De Calculo'!W$16&lt;'Hoja De Calculo'!V$16,0,'Credit issuance TYA'!V25-('Credit issuance TYA'!$E$21*'Credit issuance TYA'!$B$2)))</f>
        <v>0</v>
      </c>
      <c r="W25" s="281">
        <f>IF(ISBLANK('Hoja De Calculo'!X$13),'Credit issuance TYA'!W25-('Credit issuance TYA'!$E$21*'Credit issuance TYA'!$B$2),IF('Hoja De Calculo'!X$16&lt;'Hoja De Calculo'!W$16,0,'Credit issuance TYA'!W25-('Credit issuance TYA'!$E$21*'Credit issuance TYA'!$B$2)))</f>
        <v>0</v>
      </c>
      <c r="X25" s="281">
        <f>IF(ISBLANK('Hoja De Calculo'!Y$13),'Credit issuance TYA'!X25-('Credit issuance TYA'!$E$21*'Credit issuance TYA'!$B$2),IF('Hoja De Calculo'!Y$16&lt;'Hoja De Calculo'!X$16,0,'Credit issuance TYA'!X25-('Credit issuance TYA'!$E$21*'Credit issuance TYA'!$B$2)))</f>
        <v>0</v>
      </c>
      <c r="Y25" s="281">
        <f>IF(ISBLANK('Hoja De Calculo'!Z$13),'Credit issuance TYA'!Y25-('Credit issuance TYA'!$E$21*'Credit issuance TYA'!$B$2),IF('Hoja De Calculo'!Z$16&lt;'Hoja De Calculo'!Y$16,0,'Credit issuance TYA'!Y25-('Credit issuance TYA'!$E$21*'Credit issuance TYA'!$B$2)))</f>
        <v>0</v>
      </c>
      <c r="Z25" s="281">
        <f>IF(ISBLANK('Hoja De Calculo'!AA$13),'Credit issuance TYA'!Z25-('Credit issuance TYA'!$E$21*'Credit issuance TYA'!$B$2),IF('Hoja De Calculo'!AA$16&lt;'Hoja De Calculo'!Z$16,0,'Credit issuance TYA'!Z25-('Credit issuance TYA'!$E$21*'Credit issuance TYA'!$B$2)))</f>
        <v>0</v>
      </c>
      <c r="AA25" s="281">
        <f>IF(ISBLANK('Hoja De Calculo'!AB$13),'Credit issuance TYA'!AA25-('Credit issuance TYA'!$E$21*'Credit issuance TYA'!$B$2),IF('Hoja De Calculo'!AB$16&lt;'Hoja De Calculo'!AA$16,0,'Credit issuance TYA'!AA25-('Credit issuance TYA'!$E$21*'Credit issuance TYA'!$B$2)))</f>
        <v>0</v>
      </c>
      <c r="AB25" s="281">
        <f>IF(ISBLANK('Hoja De Calculo'!AC$13),'Credit issuance TYA'!AB25-('Credit issuance TYA'!$E$21*'Credit issuance TYA'!$B$2),IF('Hoja De Calculo'!AC$16&lt;'Hoja De Calculo'!AB$16,0,'Credit issuance TYA'!AB25-('Credit issuance TYA'!$E$21*'Credit issuance TYA'!$B$2)))</f>
        <v>0</v>
      </c>
      <c r="AC25" s="281">
        <f>IF(ISBLANK('Hoja De Calculo'!AD$13),'Credit issuance TYA'!AC25-('Credit issuance TYA'!$E$21*'Credit issuance TYA'!$B$2),IF('Hoja De Calculo'!AD$16&lt;'Hoja De Calculo'!AC$16,0,'Credit issuance TYA'!AC25-('Credit issuance TYA'!$E$21*'Credit issuance TYA'!$B$2)))</f>
        <v>0</v>
      </c>
      <c r="AD25" s="281">
        <f>IF(ISBLANK('Hoja De Calculo'!AE$13),'Credit issuance TYA'!AD25-('Credit issuance TYA'!$E$21*'Credit issuance TYA'!$B$2),IF('Hoja De Calculo'!AE$16&lt;'Hoja De Calculo'!AD$16,0,'Credit issuance TYA'!AD25-('Credit issuance TYA'!$E$21*'Credit issuance TYA'!$B$2)))</f>
        <v>0</v>
      </c>
      <c r="AE25" s="281">
        <f>IF(ISBLANK('Hoja De Calculo'!AF$13),'Credit issuance TYA'!AE25-('Credit issuance TYA'!$E$21*'Credit issuance TYA'!$B$2),IF('Hoja De Calculo'!AF$16&lt;'Hoja De Calculo'!AE$16,0,'Credit issuance TYA'!AE25-('Credit issuance TYA'!$E$21*'Credit issuance TYA'!$B$2)))</f>
        <v>0</v>
      </c>
      <c r="AF25" s="281">
        <f>IF(ISBLANK('Hoja De Calculo'!AG$13),'Credit issuance TYA'!AF25-('Credit issuance TYA'!$E$21*'Credit issuance TYA'!$B$2),IF('Hoja De Calculo'!AG$16&lt;'Hoja De Calculo'!AF$16,0,'Credit issuance TYA'!AF25-('Credit issuance TYA'!$E$21*'Credit issuance TYA'!$B$2)))</f>
        <v>0</v>
      </c>
      <c r="AG25" s="281">
        <f>IF(ISBLANK('Hoja De Calculo'!AH$13),'Credit issuance TYA'!AG25-('Credit issuance TYA'!$E$21*'Credit issuance TYA'!$B$2),IF('Hoja De Calculo'!AH$16&lt;'Hoja De Calculo'!AG$16,0,'Credit issuance TYA'!AG25-('Credit issuance TYA'!$E$21*'Credit issuance TYA'!$B$2)))</f>
        <v>0</v>
      </c>
      <c r="AH25" s="281">
        <f>IF(ISBLANK('Hoja De Calculo'!AI$13),'Credit issuance TYA'!AH25-('Credit issuance TYA'!$E$21*'Credit issuance TYA'!$B$2),IF('Hoja De Calculo'!AI$16&lt;'Hoja De Calculo'!AH$16,0,'Credit issuance TYA'!AH25-('Credit issuance TYA'!$E$21*'Credit issuance TYA'!$B$2)))</f>
        <v>0</v>
      </c>
      <c r="AI25" s="281">
        <f>IF(ISBLANK('Hoja De Calculo'!AJ$13),'Credit issuance TYA'!AI25-('Credit issuance TYA'!$E$21*'Credit issuance TYA'!$B$2),IF('Hoja De Calculo'!AJ$16&lt;'Hoja De Calculo'!AI$16,0,'Credit issuance TYA'!AI25-('Credit issuance TYA'!$E$21*'Credit issuance TYA'!$B$2)))</f>
        <v>0</v>
      </c>
      <c r="AJ25" s="281">
        <f>IF(ISBLANK('Hoja De Calculo'!AK$13),'Credit issuance TYA'!AJ25-('Credit issuance TYA'!$E$21*'Credit issuance TYA'!$B$2),IF('Hoja De Calculo'!AK$16&lt;'Hoja De Calculo'!AJ$16,0,'Credit issuance TYA'!AJ25-('Credit issuance TYA'!$E$21*'Credit issuance TYA'!$B$2)))</f>
        <v>0</v>
      </c>
      <c r="AK25" s="281">
        <f>IF(ISBLANK('Hoja De Calculo'!AL$13),'Credit issuance TYA'!AK25-('Credit issuance TYA'!$E$21*'Credit issuance TYA'!$B$2),IF('Hoja De Calculo'!AL$16&lt;'Hoja De Calculo'!AK$16,0,'Credit issuance TYA'!AK25-('Credit issuance TYA'!$E$21*'Credit issuance TYA'!$B$2)))</f>
        <v>0</v>
      </c>
      <c r="AL25" s="281">
        <f>IF(ISBLANK('Hoja De Calculo'!AM$13),'Credit issuance TYA'!AL25-('Credit issuance TYA'!$E$21*'Credit issuance TYA'!$B$2),IF('Hoja De Calculo'!AM$16&lt;'Hoja De Calculo'!AL$16,0,'Credit issuance TYA'!AL25-('Credit issuance TYA'!$E$21*'Credit issuance TYA'!$B$2)))</f>
        <v>0</v>
      </c>
      <c r="AM25" s="281">
        <f>IF(ISBLANK('Hoja De Calculo'!AN$13),'Credit issuance TYA'!AM25-('Credit issuance TYA'!$E$21*'Credit issuance TYA'!$B$2),IF('Hoja De Calculo'!AN$16&lt;'Hoja De Calculo'!AM$16,0,'Credit issuance TYA'!AM25-('Credit issuance TYA'!$E$21*'Credit issuance TYA'!$B$2)))</f>
        <v>0</v>
      </c>
      <c r="AN25" s="281">
        <f>IF(ISBLANK('Hoja De Calculo'!AO$13),'Credit issuance TYA'!AN25-('Credit issuance TYA'!$E$21*'Credit issuance TYA'!$B$2),IF('Hoja De Calculo'!AO$16&lt;'Hoja De Calculo'!AN$16,0,'Credit issuance TYA'!AN25-('Credit issuance TYA'!$E$21*'Credit issuance TYA'!$B$2)))</f>
        <v>0</v>
      </c>
      <c r="AO25" s="281">
        <f>IF(ISBLANK('Hoja De Calculo'!AP$13),'Credit issuance TYA'!AO25-('Credit issuance TYA'!$E$21*'Credit issuance TYA'!$B$2),IF('Hoja De Calculo'!AP$16&lt;'Hoja De Calculo'!AO$16,0,'Credit issuance TYA'!AO25-('Credit issuance TYA'!$E$21*'Credit issuance TYA'!$B$2)))</f>
        <v>0</v>
      </c>
      <c r="AP25" s="281">
        <f>IF(ISBLANK('Hoja De Calculo'!AQ$13),'Credit issuance TYA'!AP25-('Credit issuance TYA'!$E$21*'Credit issuance TYA'!$B$2),IF('Hoja De Calculo'!AQ$16&lt;'Hoja De Calculo'!AP$16,0,'Credit issuance TYA'!AP25-('Credit issuance TYA'!$E$21*'Credit issuance TYA'!$B$2)))</f>
        <v>0</v>
      </c>
      <c r="AQ25" s="281">
        <f>IF(ISBLANK('Hoja De Calculo'!AR$13),'Credit issuance TYA'!AQ25-('Credit issuance TYA'!$E$21*'Credit issuance TYA'!$B$2),IF('Hoja De Calculo'!AR$16&lt;'Hoja De Calculo'!AQ$16,0,'Credit issuance TYA'!AQ25-('Credit issuance TYA'!$E$21*'Credit issuance TYA'!$B$2)))</f>
        <v>0</v>
      </c>
      <c r="AR25" s="281">
        <f>IF(ISBLANK('Hoja De Calculo'!AS$13),'Credit issuance TYA'!AR25-('Credit issuance TYA'!$E$21*'Credit issuance TYA'!$B$2),IF('Hoja De Calculo'!AS$16&lt;'Hoja De Calculo'!AR$16,0,'Credit issuance TYA'!AR25-('Credit issuance TYA'!$E$21*'Credit issuance TYA'!$B$2)))</f>
        <v>0</v>
      </c>
      <c r="AS25" s="281">
        <f>IF(ISBLANK('Hoja De Calculo'!AT$13),'Credit issuance TYA'!AS25-('Credit issuance TYA'!$E$21*'Credit issuance TYA'!$B$2),IF('Hoja De Calculo'!AT$16&lt;'Hoja De Calculo'!AS$16,0,'Credit issuance TYA'!AS25-('Credit issuance TYA'!$E$21*'Credit issuance TYA'!$B$2)))</f>
        <v>0</v>
      </c>
      <c r="AT25" s="281">
        <f>IF(ISBLANK('Hoja De Calculo'!AU$13),'Credit issuance TYA'!AT25-('Credit issuance TYA'!$E$21*'Credit issuance TYA'!$B$2),IF('Hoja De Calculo'!AU$16&lt;'Hoja De Calculo'!AT$16,0,'Credit issuance TYA'!AT25-('Credit issuance TYA'!$E$21*'Credit issuance TYA'!$B$2)))</f>
        <v>0</v>
      </c>
      <c r="AU25" s="281">
        <f>IF(ISBLANK('Hoja De Calculo'!AV$13),'Credit issuance TYA'!AU25-('Credit issuance TYA'!$E$21*'Credit issuance TYA'!$B$2),IF('Hoja De Calculo'!AV$16&lt;'Hoja De Calculo'!AU$16,0,'Credit issuance TYA'!AU25-('Credit issuance TYA'!$E$21*'Credit issuance TYA'!$B$2)))</f>
        <v>0</v>
      </c>
      <c r="AV25" s="281">
        <f>IF(ISBLANK('Hoja De Calculo'!AW$13),'Credit issuance TYA'!AV25-('Credit issuance TYA'!$E$21*'Credit issuance TYA'!$B$2),IF('Hoja De Calculo'!AW$16&lt;'Hoja De Calculo'!AV$16,0,'Credit issuance TYA'!AV25-('Credit issuance TYA'!$E$21*'Credit issuance TYA'!$B$2)))</f>
        <v>0</v>
      </c>
      <c r="AW25" s="281">
        <f>IF(ISBLANK('Hoja De Calculo'!AX$13),'Credit issuance TYA'!AW25-('Credit issuance TYA'!$E$21*'Credit issuance TYA'!$B$2),IF('Hoja De Calculo'!AX$16&lt;'Hoja De Calculo'!AW$16,0,'Credit issuance TYA'!AW25-('Credit issuance TYA'!$E$21*'Credit issuance TYA'!$B$2)))</f>
        <v>0</v>
      </c>
      <c r="AX25" s="281">
        <f>IF(ISBLANK('Hoja De Calculo'!AY$13),'Credit issuance TYA'!AX25-('Credit issuance TYA'!$E$21*'Credit issuance TYA'!$B$2),IF('Hoja De Calculo'!AY$16&lt;'Hoja De Calculo'!AX$16,0,'Credit issuance TYA'!AX25-('Credit issuance TYA'!$E$21*'Credit issuance TYA'!$B$2)))</f>
        <v>0</v>
      </c>
      <c r="AY25" s="281">
        <f>IF(ISBLANK('Hoja De Calculo'!AZ$13),'Credit issuance TYA'!AY25-('Credit issuance TYA'!$E$21*'Credit issuance TYA'!$B$2),IF('Hoja De Calculo'!AZ$16&lt;'Hoja De Calculo'!AY$16,0,'Credit issuance TYA'!AY25-('Credit issuance TYA'!$E$21*'Credit issuance TYA'!$B$2)))</f>
        <v>0</v>
      </c>
      <c r="AZ25" s="281">
        <f>IF(ISBLANK('Hoja De Calculo'!BA$13),'Credit issuance TYA'!AZ25-('Credit issuance TYA'!$E$21*'Credit issuance TYA'!$B$2),IF('Hoja De Calculo'!BA$16&lt;'Hoja De Calculo'!AZ$16,0,'Credit issuance TYA'!AZ25-('Credit issuance TYA'!$E$21*'Credit issuance TYA'!$B$2)))</f>
        <v>0</v>
      </c>
      <c r="BA25" s="281">
        <f>IF(ISBLANK('Hoja De Calculo'!BB$13),'Credit issuance TYA'!BA25-('Credit issuance TYA'!$E$21*'Credit issuance TYA'!$B$2),IF('Hoja De Calculo'!BB$16&lt;'Hoja De Calculo'!BA$16,0,'Credit issuance TYA'!BA25-('Credit issuance TYA'!$E$21*'Credit issuance TYA'!$B$2)))</f>
        <v>0</v>
      </c>
      <c r="BB25" s="281">
        <f>IF(ISBLANK('Hoja De Calculo'!BC$13),'Credit issuance TYA'!BB25-('Credit issuance TYA'!$E$21*'Credit issuance TYA'!$B$2),IF('Hoja De Calculo'!BC$16&lt;'Hoja De Calculo'!BB$16,0,'Credit issuance TYA'!BB25-('Credit issuance TYA'!$E$21*'Credit issuance TYA'!$B$2)))</f>
        <v>0</v>
      </c>
      <c r="BC25" s="281">
        <f>IF(ISBLANK('Hoja De Calculo'!BD$13),'Credit issuance TYA'!BC25-('Credit issuance TYA'!$E$21*'Credit issuance TYA'!$B$2),IF('Hoja De Calculo'!BD$16&lt;'Hoja De Calculo'!BC$16,0,'Credit issuance TYA'!BC25-('Credit issuance TYA'!$E$21*'Credit issuance TYA'!$B$2)))</f>
        <v>0</v>
      </c>
      <c r="BD25" s="281">
        <f>IF(ISBLANK('Hoja De Calculo'!BE$13),'Credit issuance TYA'!BD25-('Credit issuance TYA'!$E$21*'Credit issuance TYA'!$B$2),IF('Hoja De Calculo'!BE$16&lt;'Hoja De Calculo'!BD$16,0,'Credit issuance TYA'!BD25-('Credit issuance TYA'!$E$21*'Credit issuance TYA'!$B$2)))</f>
        <v>0</v>
      </c>
      <c r="BE25" s="281">
        <f>IF(ISBLANK('Hoja De Calculo'!BF$13),'Credit issuance TYA'!BE25-('Credit issuance TYA'!$E$21*'Credit issuance TYA'!$B$2),IF('Hoja De Calculo'!BF$16&lt;'Hoja De Calculo'!BE$16,0,'Credit issuance TYA'!BE25-('Credit issuance TYA'!$E$21*'Credit issuance TYA'!$B$2)))</f>
        <v>0</v>
      </c>
      <c r="BF25" s="281">
        <f>IF(ISBLANK('Hoja De Calculo'!BG$13),'Credit issuance TYA'!BF25-('Credit issuance TYA'!$E$21*'Credit issuance TYA'!$B$2),IF('Hoja De Calculo'!BG$16&lt;'Hoja De Calculo'!BF$16,0,'Credit issuance TYA'!BF25-('Credit issuance TYA'!$E$21*'Credit issuance TYA'!$B$2)))</f>
        <v>0</v>
      </c>
      <c r="BG25" s="281">
        <f>IF(ISBLANK('Hoja De Calculo'!BH$13),'Credit issuance TYA'!BG25-('Credit issuance TYA'!$E$21*'Credit issuance TYA'!$B$2),IF('Hoja De Calculo'!BH$16&lt;'Hoja De Calculo'!BG$16,0,'Credit issuance TYA'!BG25-('Credit issuance TYA'!$E$21*'Credit issuance TYA'!$B$2)))</f>
        <v>0</v>
      </c>
      <c r="BH25" s="281">
        <f>IF(ISBLANK('Hoja De Calculo'!BI$13),'Credit issuance TYA'!BH25-('Credit issuance TYA'!$E$21*'Credit issuance TYA'!$B$2),IF('Hoja De Calculo'!BI$16&lt;'Hoja De Calculo'!BH$16,0,'Credit issuance TYA'!BH25-('Credit issuance TYA'!$E$21*'Credit issuance TYA'!$B$2)))</f>
        <v>0</v>
      </c>
      <c r="BI25" s="281">
        <f>IF(ISBLANK('Hoja De Calculo'!BJ$13),'Credit issuance TYA'!BI25-('Credit issuance TYA'!$E$21*'Credit issuance TYA'!$B$2),IF('Hoja De Calculo'!BJ$16&lt;'Hoja De Calculo'!BI$16,0,'Credit issuance TYA'!BI25-('Credit issuance TYA'!$E$21*'Credit issuance TYA'!$B$2)))</f>
        <v>0</v>
      </c>
      <c r="BJ25" s="281">
        <f>IF(ISBLANK('Hoja De Calculo'!BK$13),'Credit issuance TYA'!BJ25-('Credit issuance TYA'!$E$21*'Credit issuance TYA'!$B$2),IF('Hoja De Calculo'!BK$16&lt;'Hoja De Calculo'!BJ$16,0,'Credit issuance TYA'!BJ25-('Credit issuance TYA'!$E$21*'Credit issuance TYA'!$B$2)))</f>
        <v>0</v>
      </c>
      <c r="BK25" s="281">
        <f>IF(ISBLANK('Hoja De Calculo'!BL$13),'Credit issuance TYA'!BK25-('Credit issuance TYA'!$E$21*'Credit issuance TYA'!$B$2),IF('Hoja De Calculo'!BL$16&lt;'Hoja De Calculo'!BK$16,0,'Credit issuance TYA'!BK25-('Credit issuance TYA'!$E$21*'Credit issuance TYA'!$B$2)))</f>
        <v>0</v>
      </c>
      <c r="BL25" s="281">
        <f>IF(ISBLANK('Hoja De Calculo'!BM$13),'Credit issuance TYA'!BL25-('Credit issuance TYA'!$E$21*'Credit issuance TYA'!$B$2),IF('Hoja De Calculo'!BM$16&lt;'Hoja De Calculo'!BL$16,0,'Credit issuance TYA'!BL25-('Credit issuance TYA'!$E$21*'Credit issuance TYA'!$B$2)))</f>
        <v>0</v>
      </c>
      <c r="BM25" s="281">
        <f>IF(ISBLANK('Hoja De Calculo'!BN$13),'Credit issuance TYA'!BM25-('Credit issuance TYA'!$E$21*'Credit issuance TYA'!$B$2),IF('Hoja De Calculo'!BN$16&lt;'Hoja De Calculo'!BM$16,0,'Credit issuance TYA'!BM25-('Credit issuance TYA'!$E$21*'Credit issuance TYA'!$B$2)))</f>
        <v>0</v>
      </c>
      <c r="BN25" s="281">
        <f>IF(ISBLANK('Hoja De Calculo'!BO$13),'Credit issuance TYA'!BN25-('Credit issuance TYA'!$E$21*'Credit issuance TYA'!$B$2),IF('Hoja De Calculo'!BO$16&lt;'Hoja De Calculo'!BN$16,0,'Credit issuance TYA'!BN25-('Credit issuance TYA'!$E$21*'Credit issuance TYA'!$B$2)))</f>
        <v>0</v>
      </c>
      <c r="BO25" s="281">
        <f>IF(ISBLANK('Hoja De Calculo'!BP$13),'Credit issuance TYA'!BO25-('Credit issuance TYA'!$E$21*'Credit issuance TYA'!$B$2),IF('Hoja De Calculo'!BP$16&lt;'Hoja De Calculo'!BO$16,0,'Credit issuance TYA'!BO25-('Credit issuance TYA'!$E$21*'Credit issuance TYA'!$B$2)))</f>
        <v>0</v>
      </c>
      <c r="BP25" s="281">
        <f>IF(ISBLANK('Hoja De Calculo'!BQ$13),'Credit issuance TYA'!BP25-('Credit issuance TYA'!$E$21*'Credit issuance TYA'!$B$2),IF('Hoja De Calculo'!BQ$16&lt;'Hoja De Calculo'!BP$16,0,'Credit issuance TYA'!BP25-('Credit issuance TYA'!$E$21*'Credit issuance TYA'!$B$2)))</f>
        <v>0</v>
      </c>
      <c r="BQ25" s="281">
        <f>IF(ISBLANK('Hoja De Calculo'!BR$13),'Credit issuance TYA'!BQ25-('Credit issuance TYA'!$E$21*'Credit issuance TYA'!$B$2),IF('Hoja De Calculo'!BR$16&lt;'Hoja De Calculo'!BQ$16,0,'Credit issuance TYA'!BQ25-('Credit issuance TYA'!$E$21*'Credit issuance TYA'!$B$2)))</f>
        <v>0</v>
      </c>
      <c r="BR25" s="281">
        <f>IF(ISBLANK('Hoja De Calculo'!BS$13),'Credit issuance TYA'!BR25-('Credit issuance TYA'!$E$21*'Credit issuance TYA'!$B$2),IF('Hoja De Calculo'!BS$16&lt;'Hoja De Calculo'!BR$16,0,'Credit issuance TYA'!BR25-('Credit issuance TYA'!$E$21*'Credit issuance TYA'!$B$2)))</f>
        <v>0</v>
      </c>
      <c r="BS25" s="281">
        <f>IF(ISBLANK('Hoja De Calculo'!BT$13),'Credit issuance TYA'!BS25-('Credit issuance TYA'!$E$21*'Credit issuance TYA'!$B$2),IF('Hoja De Calculo'!BT$16&lt;'Hoja De Calculo'!BS$16,0,'Credit issuance TYA'!BS25-('Credit issuance TYA'!$E$21*'Credit issuance TYA'!$B$2)))</f>
        <v>0</v>
      </c>
      <c r="BT25" s="281">
        <f>IF(ISBLANK('Hoja De Calculo'!BU$13),'Credit issuance TYA'!BT25-('Credit issuance TYA'!$E$21*'Credit issuance TYA'!$B$2),IF('Hoja De Calculo'!BU$16&lt;'Hoja De Calculo'!BT$16,0,'Credit issuance TYA'!BT25-('Credit issuance TYA'!$E$21*'Credit issuance TYA'!$B$2)))</f>
        <v>0</v>
      </c>
      <c r="BU25" s="281">
        <f>IF(ISBLANK('Hoja De Calculo'!BV$13),'Credit issuance TYA'!BU25-('Credit issuance TYA'!$E$21*'Credit issuance TYA'!$B$2),IF('Hoja De Calculo'!BV$16&lt;'Hoja De Calculo'!BU$16,0,'Credit issuance TYA'!BU25-('Credit issuance TYA'!$E$21*'Credit issuance TYA'!$B$2)))</f>
        <v>0</v>
      </c>
      <c r="BV25" s="281">
        <f>IF(ISBLANK('Hoja De Calculo'!BW$13),'Credit issuance TYA'!BV25-('Credit issuance TYA'!$E$21*'Credit issuance TYA'!$B$2),IF('Hoja De Calculo'!BW$16&lt;'Hoja De Calculo'!BV$16,0,'Credit issuance TYA'!BV25-('Credit issuance TYA'!$E$21*'Credit issuance TYA'!$B$2)))</f>
        <v>0</v>
      </c>
      <c r="BW25" s="281">
        <f>IF(ISBLANK('Hoja De Calculo'!BX$13),'Credit issuance TYA'!BW25-('Credit issuance TYA'!$E$21*'Credit issuance TYA'!$B$2),IF('Hoja De Calculo'!BX$16&lt;'Hoja De Calculo'!BW$16,0,'Credit issuance TYA'!BW25-('Credit issuance TYA'!$E$21*'Credit issuance TYA'!$B$2)))</f>
        <v>0</v>
      </c>
      <c r="BX25" s="281">
        <f>IF(ISBLANK('Hoja De Calculo'!BY$13),'Credit issuance TYA'!BX25-('Credit issuance TYA'!$E$21*'Credit issuance TYA'!$B$2),IF('Hoja De Calculo'!BY$16&lt;'Hoja De Calculo'!BX$16,0,'Credit issuance TYA'!BX25-('Credit issuance TYA'!$E$21*'Credit issuance TYA'!$B$2)))</f>
        <v>0</v>
      </c>
      <c r="BY25" s="281">
        <f>IF(ISBLANK('Hoja De Calculo'!BZ$13),'Credit issuance TYA'!BY25-('Credit issuance TYA'!$E$21*'Credit issuance TYA'!$B$2),IF('Hoja De Calculo'!BZ$16&lt;'Hoja De Calculo'!BY$16,0,'Credit issuance TYA'!BY25-('Credit issuance TYA'!$E$21*'Credit issuance TYA'!$B$2)))</f>
        <v>0</v>
      </c>
      <c r="BZ25" s="281">
        <f>IF(ISBLANK('Hoja De Calculo'!CA$13),'Credit issuance TYA'!BZ25-('Credit issuance TYA'!$E$21*'Credit issuance TYA'!$B$2),IF('Hoja De Calculo'!CA$16&lt;'Hoja De Calculo'!BZ$16,0,'Credit issuance TYA'!BZ25-('Credit issuance TYA'!$E$21*'Credit issuance TYA'!$B$2)))</f>
        <v>0</v>
      </c>
      <c r="CA25" s="281">
        <f>IF(ISBLANK('Hoja De Calculo'!CB$13),'Credit issuance TYA'!CA25-('Credit issuance TYA'!$E$21*'Credit issuance TYA'!$B$2),IF('Hoja De Calculo'!CB$16&lt;'Hoja De Calculo'!CA$16,0,'Credit issuance TYA'!CA25-('Credit issuance TYA'!$E$21*'Credit issuance TYA'!$B$2)))</f>
        <v>0</v>
      </c>
      <c r="CB25" s="281">
        <f>IF(ISBLANK('Hoja De Calculo'!CC$13),'Credit issuance TYA'!CB25-('Credit issuance TYA'!$E$21*'Credit issuance TYA'!$B$2),IF('Hoja De Calculo'!CC$16&lt;'Hoja De Calculo'!CB$16,0,'Credit issuance TYA'!CB25-('Credit issuance TYA'!$E$21*'Credit issuance TYA'!$B$2)))</f>
        <v>0</v>
      </c>
      <c r="CC25" s="281">
        <f>IF(ISBLANK('Hoja De Calculo'!CD$13),'Credit issuance TYA'!CC25-('Credit issuance TYA'!$E$21*'Credit issuance TYA'!$B$2),IF('Hoja De Calculo'!CD$16&lt;'Hoja De Calculo'!CC$16,0,'Credit issuance TYA'!CC25-('Credit issuance TYA'!$E$21*'Credit issuance TYA'!$B$2)))</f>
        <v>0</v>
      </c>
      <c r="CD25" s="281">
        <f>IF(ISBLANK('Hoja De Calculo'!CE$13),'Credit issuance TYA'!CD25-('Credit issuance TYA'!$E$21*'Credit issuance TYA'!$B$2),IF('Hoja De Calculo'!CE$16&lt;'Hoja De Calculo'!CD$16,0,'Credit issuance TYA'!CD25-('Credit issuance TYA'!$E$21*'Credit issuance TYA'!$B$2)))</f>
        <v>0</v>
      </c>
      <c r="CE25" s="281">
        <f>IF(ISBLANK('Hoja De Calculo'!CF$13),'Credit issuance TYA'!CE25-('Credit issuance TYA'!$E$21*'Credit issuance TYA'!$B$2),IF('Hoja De Calculo'!CF$16&lt;'Hoja De Calculo'!CE$16,0,'Credit issuance TYA'!CE25-('Credit issuance TYA'!$E$21*'Credit issuance TYA'!$B$2)))</f>
        <v>0</v>
      </c>
      <c r="CF25" s="281">
        <f>IF(ISBLANK('Hoja De Calculo'!CG$13),'Credit issuance TYA'!CF25-('Credit issuance TYA'!$E$21*'Credit issuance TYA'!$B$2),IF('Hoja De Calculo'!CG$16&lt;'Hoja De Calculo'!CF$16,0,'Credit issuance TYA'!CF25-('Credit issuance TYA'!$E$21*'Credit issuance TYA'!$B$2)))</f>
        <v>0</v>
      </c>
      <c r="CG25" s="281">
        <f>IF(ISBLANK('Hoja De Calculo'!CH$13),'Credit issuance TYA'!CG25-('Credit issuance TYA'!$E$21*'Credit issuance TYA'!$B$2),IF('Hoja De Calculo'!CH$16&lt;'Hoja De Calculo'!CG$16,0,'Credit issuance TYA'!CG25-('Credit issuance TYA'!$E$21*'Credit issuance TYA'!$B$2)))</f>
        <v>0</v>
      </c>
      <c r="CH25" s="281">
        <f>IF(ISBLANK('Hoja De Calculo'!CI$13),'Credit issuance TYA'!CH25-('Credit issuance TYA'!$E$21*'Credit issuance TYA'!$B$2),IF('Hoja De Calculo'!CI$16&lt;'Hoja De Calculo'!CH$16,0,'Credit issuance TYA'!CH25-('Credit issuance TYA'!$E$21*'Credit issuance TYA'!$B$2)))</f>
        <v>0</v>
      </c>
      <c r="CI25" s="281">
        <f>IF(ISBLANK('Hoja De Calculo'!CJ$13),'Credit issuance TYA'!CI25-('Credit issuance TYA'!$E$21*'Credit issuance TYA'!$B$2),IF('Hoja De Calculo'!CJ$16&lt;'Hoja De Calculo'!CI$16,0,'Credit issuance TYA'!CI25-('Credit issuance TYA'!$E$21*'Credit issuance TYA'!$B$2)))</f>
        <v>0</v>
      </c>
      <c r="CJ25" s="281">
        <f>IF(ISBLANK('Hoja De Calculo'!CK$13),'Credit issuance TYA'!CJ25-('Credit issuance TYA'!$E$21*'Credit issuance TYA'!$B$2),IF('Hoja De Calculo'!CK$16&lt;'Hoja De Calculo'!CJ$16,0,'Credit issuance TYA'!CJ25-('Credit issuance TYA'!$E$21*'Credit issuance TYA'!$B$2)))</f>
        <v>0</v>
      </c>
      <c r="CK25" s="281">
        <f>IF(ISBLANK('Hoja De Calculo'!CL$13),'Credit issuance TYA'!CK25-('Credit issuance TYA'!$E$21*'Credit issuance TYA'!$B$2),IF('Hoja De Calculo'!CL$16&lt;'Hoja De Calculo'!CK$16,0,'Credit issuance TYA'!CK25-('Credit issuance TYA'!$E$21*'Credit issuance TYA'!$B$2)))</f>
        <v>0</v>
      </c>
      <c r="CL25" s="281">
        <f>IF(ISBLANK('Hoja De Calculo'!CM$13),'Credit issuance TYA'!CL25-('Credit issuance TYA'!$E$21*'Credit issuance TYA'!$B$2),IF('Hoja De Calculo'!CM$16&lt;'Hoja De Calculo'!CL$16,0,'Credit issuance TYA'!CL25-('Credit issuance TYA'!$E$21*'Credit issuance TYA'!$B$2)))</f>
        <v>0</v>
      </c>
      <c r="CM25" s="281">
        <f>IF(ISBLANK('Hoja De Calculo'!CN$13),'Credit issuance TYA'!CM25-('Credit issuance TYA'!$E$21*'Credit issuance TYA'!$B$2),IF('Hoja De Calculo'!CN$16&lt;'Hoja De Calculo'!CM$16,0,'Credit issuance TYA'!CM25-('Credit issuance TYA'!$E$21*'Credit issuance TYA'!$B$2)))</f>
        <v>0</v>
      </c>
      <c r="CN25" s="281">
        <f>IF(ISBLANK('Hoja De Calculo'!CO$13),'Credit issuance TYA'!CN25-('Credit issuance TYA'!$E$21*'Credit issuance TYA'!$B$2),IF('Hoja De Calculo'!CO$16&lt;'Hoja De Calculo'!CN$16,0,'Credit issuance TYA'!CN25-('Credit issuance TYA'!$E$21*'Credit issuance TYA'!$B$2)))</f>
        <v>0</v>
      </c>
      <c r="CO25" s="281">
        <f>IF(ISBLANK('Hoja De Calculo'!CP$13),'Credit issuance TYA'!CO25-('Credit issuance TYA'!$E$21*'Credit issuance TYA'!$B$2),IF('Hoja De Calculo'!CP$16&lt;'Hoja De Calculo'!CO$16,0,'Credit issuance TYA'!CO25-('Credit issuance TYA'!$E$21*'Credit issuance TYA'!$B$2)))</f>
        <v>0</v>
      </c>
      <c r="CP25" s="281">
        <f>IF(ISBLANK('Hoja De Calculo'!CQ$13),'Credit issuance TYA'!CP25-('Credit issuance TYA'!$E$21*'Credit issuance TYA'!$B$2),IF('Hoja De Calculo'!CQ$16&lt;'Hoja De Calculo'!CP$16,0,'Credit issuance TYA'!CP25-('Credit issuance TYA'!$E$21*'Credit issuance TYA'!$B$2)))</f>
        <v>0</v>
      </c>
      <c r="CQ25" s="281">
        <f>IF(ISBLANK('Hoja De Calculo'!CR$13),'Credit issuance TYA'!CQ25-('Credit issuance TYA'!$E$21*'Credit issuance TYA'!$B$2),IF('Hoja De Calculo'!CR$16&lt;'Hoja De Calculo'!CQ$16,0,'Credit issuance TYA'!CQ25-('Credit issuance TYA'!$E$21*'Credit issuance TYA'!$B$2)))</f>
        <v>0</v>
      </c>
      <c r="CR25" s="281">
        <f>IF(ISBLANK('Hoja De Calculo'!CS$13),'Credit issuance TYA'!CR25-('Credit issuance TYA'!$E$21*'Credit issuance TYA'!$B$2),IF('Hoja De Calculo'!CS$16&lt;'Hoja De Calculo'!CR$16,0,'Credit issuance TYA'!CR25-('Credit issuance TYA'!$E$21*'Credit issuance TYA'!$B$2)))</f>
        <v>0</v>
      </c>
      <c r="CS25" s="281">
        <f>IF(ISBLANK('Hoja De Calculo'!CT$13),'Credit issuance TYA'!CS25-('Credit issuance TYA'!$E$21*'Credit issuance TYA'!$B$2),IF('Hoja De Calculo'!CT$16&lt;'Hoja De Calculo'!CS$16,0,'Credit issuance TYA'!CS25-('Credit issuance TYA'!$E$21*'Credit issuance TYA'!$B$2)))</f>
        <v>0</v>
      </c>
      <c r="CT25" s="281">
        <f>IF(ISBLANK('Hoja De Calculo'!CU$13),'Credit issuance TYA'!CT25-('Credit issuance TYA'!$E$21*'Credit issuance TYA'!$B$2),IF('Hoja De Calculo'!CU$16&lt;'Hoja De Calculo'!CT$16,0,'Credit issuance TYA'!CT25-('Credit issuance TYA'!$E$21*'Credit issuance TYA'!$B$2)))</f>
        <v>0</v>
      </c>
      <c r="CU25" s="281">
        <f>IF(ISBLANK('Hoja De Calculo'!CV$13),'Credit issuance TYA'!CU25-('Credit issuance TYA'!$E$21*'Credit issuance TYA'!$B$2),IF('Hoja De Calculo'!CV$16&lt;'Hoja De Calculo'!CU$16,0,'Credit issuance TYA'!CU25-('Credit issuance TYA'!$E$21*'Credit issuance TYA'!$B$2)))</f>
        <v>0</v>
      </c>
      <c r="CV25" s="281">
        <f>IF(ISBLANK('Hoja De Calculo'!CW$13),'Credit issuance TYA'!CV25-('Credit issuance TYA'!$E$21*'Credit issuance TYA'!$B$2),IF('Hoja De Calculo'!CW$16&lt;'Hoja De Calculo'!CV$16,0,'Credit issuance TYA'!CV25-('Credit issuance TYA'!$E$21*'Credit issuance TYA'!$B$2)))</f>
        <v>0</v>
      </c>
      <c r="CW25" s="281">
        <f>IF(ISBLANK('Hoja De Calculo'!CX$13),'Credit issuance TYA'!CW25-('Credit issuance TYA'!$E$21*'Credit issuance TYA'!$B$2),IF('Hoja De Calculo'!CX$16&lt;'Hoja De Calculo'!CW$16,0,'Credit issuance TYA'!CW25-('Credit issuance TYA'!$E$21*'Credit issuance TYA'!$B$2)))</f>
        <v>0</v>
      </c>
    </row>
    <row r="26" spans="1:101" x14ac:dyDescent="0.3">
      <c r="A26" t="s">
        <v>163</v>
      </c>
      <c r="B26" s="267"/>
      <c r="C26" s="274"/>
      <c r="D26" s="274"/>
      <c r="E26" s="274"/>
      <c r="F26" s="287">
        <f>'Credit issuance TYA'!F26-('Credit issuance TYA'!$F21*'Credit issuance TYA'!$B$2)</f>
        <v>0</v>
      </c>
      <c r="G26" s="287">
        <f>IF(ISBLANK('Hoja De Calculo'!H$13),'Credit issuance TYA'!G26-('Credit issuance TYA'!$F$21*'Credit issuance TYA'!$B$2),IF('Hoja De Calculo'!H$16&lt;'Hoja De Calculo'!G$16,0,'Credit issuance TYA'!G26-('Credit issuance TYA'!$F$21*'Credit issuance TYA'!$B$2)))</f>
        <v>0</v>
      </c>
      <c r="H26" s="287">
        <f>IF(ISBLANK('Hoja De Calculo'!I$13),'Credit issuance TYA'!H26-('Credit issuance TYA'!$F$21*'Credit issuance TYA'!$B$2),IF('Hoja De Calculo'!I$16&lt;'Hoja De Calculo'!H$16,0,'Credit issuance TYA'!H26-('Credit issuance TYA'!$F$21*'Credit issuance TYA'!$B$2)))</f>
        <v>0</v>
      </c>
      <c r="I26" s="287">
        <f>IF(ISBLANK('Hoja De Calculo'!J$13),'Credit issuance TYA'!I26-('Credit issuance TYA'!$F$21*'Credit issuance TYA'!$B$2),IF('Hoja De Calculo'!J$16&lt;'Hoja De Calculo'!I$16,0,'Credit issuance TYA'!I26-('Credit issuance TYA'!$F$21*'Credit issuance TYA'!$B$2)))</f>
        <v>0</v>
      </c>
      <c r="J26" s="287">
        <f>IF(ISBLANK('Hoja De Calculo'!K$13),'Credit issuance TYA'!J26-('Credit issuance TYA'!$F$21*'Credit issuance TYA'!$B$2),IF('Hoja De Calculo'!K$16&lt;'Hoja De Calculo'!J$16,0,'Credit issuance TYA'!J26-('Credit issuance TYA'!$F$21*'Credit issuance TYA'!$B$2)))</f>
        <v>0</v>
      </c>
      <c r="K26" s="287">
        <f>IF(ISBLANK('Hoja De Calculo'!L$13),'Credit issuance TYA'!K26-('Credit issuance TYA'!$F$21*'Credit issuance TYA'!$B$2),IF('Hoja De Calculo'!L$16&lt;'Hoja De Calculo'!K$16,0,'Credit issuance TYA'!K26-('Credit issuance TYA'!$F$21*'Credit issuance TYA'!$B$2)))</f>
        <v>0</v>
      </c>
      <c r="L26" s="287">
        <f>IF(ISBLANK('Hoja De Calculo'!M$13),'Credit issuance TYA'!L26-('Credit issuance TYA'!$F$21*'Credit issuance TYA'!$B$2),IF('Hoja De Calculo'!M$16&lt;'Hoja De Calculo'!L$16,0,'Credit issuance TYA'!L26-('Credit issuance TYA'!$F$21*'Credit issuance TYA'!$B$2)))</f>
        <v>0</v>
      </c>
      <c r="M26" s="287">
        <f>IF(ISBLANK('Hoja De Calculo'!N$13),'Credit issuance TYA'!M26-('Credit issuance TYA'!$F$21*'Credit issuance TYA'!$B$2),IF('Hoja De Calculo'!N$16&lt;'Hoja De Calculo'!M$16,0,'Credit issuance TYA'!M26-('Credit issuance TYA'!$F$21*'Credit issuance TYA'!$B$2)))</f>
        <v>0</v>
      </c>
      <c r="N26" s="287">
        <f>IF(ISBLANK('Hoja De Calculo'!O$13),'Credit issuance TYA'!N26-('Credit issuance TYA'!$F$21*'Credit issuance TYA'!$B$2),IF('Hoja De Calculo'!O$16&lt;'Hoja De Calculo'!N$16,0,'Credit issuance TYA'!N26-('Credit issuance TYA'!$F$21*'Credit issuance TYA'!$B$2)))</f>
        <v>0</v>
      </c>
      <c r="O26" s="287">
        <f>IF(ISBLANK('Hoja De Calculo'!P$13),'Credit issuance TYA'!O26-('Credit issuance TYA'!$F$21*'Credit issuance TYA'!$B$2),IF('Hoja De Calculo'!P$16&lt;'Hoja De Calculo'!O$16,0,'Credit issuance TYA'!O26-('Credit issuance TYA'!$F$21*'Credit issuance TYA'!$B$2)))</f>
        <v>0</v>
      </c>
      <c r="P26" s="287">
        <f>IF(ISBLANK('Hoja De Calculo'!Q$13),'Credit issuance TYA'!P26-('Credit issuance TYA'!$F$21*'Credit issuance TYA'!$B$2),IF('Hoja De Calculo'!Q$16&lt;'Hoja De Calculo'!P$16,0,'Credit issuance TYA'!P26-('Credit issuance TYA'!$F$21*'Credit issuance TYA'!$B$2)))</f>
        <v>0</v>
      </c>
      <c r="Q26" s="287">
        <f>IF(ISBLANK('Hoja De Calculo'!R$13),'Credit issuance TYA'!Q26-('Credit issuance TYA'!$F$21*'Credit issuance TYA'!$B$2),IF('Hoja De Calculo'!R$16&lt;'Hoja De Calculo'!Q$16,0,'Credit issuance TYA'!Q26-('Credit issuance TYA'!$F$21*'Credit issuance TYA'!$B$2)))</f>
        <v>0</v>
      </c>
      <c r="R26" s="287">
        <f>IF(ISBLANK('Hoja De Calculo'!S$13),'Credit issuance TYA'!R26-('Credit issuance TYA'!$F$21*'Credit issuance TYA'!$B$2),IF('Hoja De Calculo'!S$16&lt;'Hoja De Calculo'!R$16,0,'Credit issuance TYA'!R26-('Credit issuance TYA'!$F$21*'Credit issuance TYA'!$B$2)))</f>
        <v>0</v>
      </c>
      <c r="S26" s="287">
        <f>IF(ISBLANK('Hoja De Calculo'!T$13),'Credit issuance TYA'!S26-('Credit issuance TYA'!$F$21*'Credit issuance TYA'!$B$2),IF('Hoja De Calculo'!T$16&lt;'Hoja De Calculo'!S$16,0,'Credit issuance TYA'!S26-('Credit issuance TYA'!$F$21*'Credit issuance TYA'!$B$2)))</f>
        <v>0</v>
      </c>
      <c r="T26" s="287">
        <f>IF(ISBLANK('Hoja De Calculo'!U$13),'Credit issuance TYA'!T26-('Credit issuance TYA'!$F$21*'Credit issuance TYA'!$B$2),IF('Hoja De Calculo'!U$16&lt;'Hoja De Calculo'!T$16,0,'Credit issuance TYA'!T26-('Credit issuance TYA'!$F$21*'Credit issuance TYA'!$B$2)))</f>
        <v>0</v>
      </c>
      <c r="U26" s="287">
        <f>IF(ISBLANK('Hoja De Calculo'!V$13),'Credit issuance TYA'!U26-('Credit issuance TYA'!$F$21*'Credit issuance TYA'!$B$2),IF('Hoja De Calculo'!V$16&lt;'Hoja De Calculo'!U$16,0,'Credit issuance TYA'!U26-('Credit issuance TYA'!$F$21*'Credit issuance TYA'!$B$2)))</f>
        <v>0</v>
      </c>
      <c r="V26" s="287">
        <f>IF(ISBLANK('Hoja De Calculo'!W$13),'Credit issuance TYA'!V26-('Credit issuance TYA'!$F$21*'Credit issuance TYA'!$B$2),IF('Hoja De Calculo'!W$16&lt;'Hoja De Calculo'!V$16,0,'Credit issuance TYA'!V26-('Credit issuance TYA'!$F$21*'Credit issuance TYA'!$B$2)))</f>
        <v>0</v>
      </c>
      <c r="W26" s="287">
        <f>IF(ISBLANK('Hoja De Calculo'!X$13),'Credit issuance TYA'!W26-('Credit issuance TYA'!$F$21*'Credit issuance TYA'!$B$2),IF('Hoja De Calculo'!X$16&lt;'Hoja De Calculo'!W$16,0,'Credit issuance TYA'!W26-('Credit issuance TYA'!$F$21*'Credit issuance TYA'!$B$2)))</f>
        <v>0</v>
      </c>
      <c r="X26" s="287">
        <f>IF(ISBLANK('Hoja De Calculo'!Y$13),'Credit issuance TYA'!X26-('Credit issuance TYA'!$F$21*'Credit issuance TYA'!$B$2),IF('Hoja De Calculo'!Y$16&lt;'Hoja De Calculo'!X$16,0,'Credit issuance TYA'!X26-('Credit issuance TYA'!$F$21*'Credit issuance TYA'!$B$2)))</f>
        <v>0</v>
      </c>
      <c r="Y26" s="287">
        <f>IF(ISBLANK('Hoja De Calculo'!Z$13),'Credit issuance TYA'!Y26-('Credit issuance TYA'!$F$21*'Credit issuance TYA'!$B$2),IF('Hoja De Calculo'!Z$16&lt;'Hoja De Calculo'!Y$16,0,'Credit issuance TYA'!Y26-('Credit issuance TYA'!$F$21*'Credit issuance TYA'!$B$2)))</f>
        <v>0</v>
      </c>
      <c r="Z26" s="287">
        <f>IF(ISBLANK('Hoja De Calculo'!AA$13),'Credit issuance TYA'!Z26-('Credit issuance TYA'!$F$21*'Credit issuance TYA'!$B$2),IF('Hoja De Calculo'!AA$16&lt;'Hoja De Calculo'!Z$16,0,'Credit issuance TYA'!Z26-('Credit issuance TYA'!$F$21*'Credit issuance TYA'!$B$2)))</f>
        <v>0</v>
      </c>
      <c r="AA26" s="287">
        <f>IF(ISBLANK('Hoja De Calculo'!AB$13),'Credit issuance TYA'!AA26-('Credit issuance TYA'!$F$21*'Credit issuance TYA'!$B$2),IF('Hoja De Calculo'!AB$16&lt;'Hoja De Calculo'!AA$16,0,'Credit issuance TYA'!AA26-('Credit issuance TYA'!$F$21*'Credit issuance TYA'!$B$2)))</f>
        <v>0</v>
      </c>
      <c r="AB26" s="287">
        <f>IF(ISBLANK('Hoja De Calculo'!AC$13),'Credit issuance TYA'!AB26-('Credit issuance TYA'!$F$21*'Credit issuance TYA'!$B$2),IF('Hoja De Calculo'!AC$16&lt;'Hoja De Calculo'!AB$16,0,'Credit issuance TYA'!AB26-('Credit issuance TYA'!$F$21*'Credit issuance TYA'!$B$2)))</f>
        <v>0</v>
      </c>
      <c r="AC26" s="287">
        <f>IF(ISBLANK('Hoja De Calculo'!AD$13),'Credit issuance TYA'!AC26-('Credit issuance TYA'!$F$21*'Credit issuance TYA'!$B$2),IF('Hoja De Calculo'!AD$16&lt;'Hoja De Calculo'!AC$16,0,'Credit issuance TYA'!AC26-('Credit issuance TYA'!$F$21*'Credit issuance TYA'!$B$2)))</f>
        <v>0</v>
      </c>
      <c r="AD26" s="287">
        <f>IF(ISBLANK('Hoja De Calculo'!AE$13),'Credit issuance TYA'!AD26-('Credit issuance TYA'!$F$21*'Credit issuance TYA'!$B$2),IF('Hoja De Calculo'!AE$16&lt;'Hoja De Calculo'!AD$16,0,'Credit issuance TYA'!AD26-('Credit issuance TYA'!$F$21*'Credit issuance TYA'!$B$2)))</f>
        <v>0</v>
      </c>
      <c r="AE26" s="287">
        <f>IF(ISBLANK('Hoja De Calculo'!AF$13),'Credit issuance TYA'!AE26-('Credit issuance TYA'!$F$21*'Credit issuance TYA'!$B$2),IF('Hoja De Calculo'!AF$16&lt;'Hoja De Calculo'!AE$16,0,'Credit issuance TYA'!AE26-('Credit issuance TYA'!$F$21*'Credit issuance TYA'!$B$2)))</f>
        <v>0</v>
      </c>
      <c r="AF26" s="287">
        <f>IF(ISBLANK('Hoja De Calculo'!AG$13),'Credit issuance TYA'!AF26-('Credit issuance TYA'!$F$21*'Credit issuance TYA'!$B$2),IF('Hoja De Calculo'!AG$16&lt;'Hoja De Calculo'!AF$16,0,'Credit issuance TYA'!AF26-('Credit issuance TYA'!$F$21*'Credit issuance TYA'!$B$2)))</f>
        <v>0</v>
      </c>
      <c r="AG26" s="287">
        <f>IF(ISBLANK('Hoja De Calculo'!AH$13),'Credit issuance TYA'!AG26-('Credit issuance TYA'!$F$21*'Credit issuance TYA'!$B$2),IF('Hoja De Calculo'!AH$16&lt;'Hoja De Calculo'!AG$16,0,'Credit issuance TYA'!AG26-('Credit issuance TYA'!$F$21*'Credit issuance TYA'!$B$2)))</f>
        <v>0</v>
      </c>
      <c r="AH26" s="287">
        <f>IF(ISBLANK('Hoja De Calculo'!AI$13),'Credit issuance TYA'!AH26-('Credit issuance TYA'!$F$21*'Credit issuance TYA'!$B$2),IF('Hoja De Calculo'!AI$16&lt;'Hoja De Calculo'!AH$16,0,'Credit issuance TYA'!AH26-('Credit issuance TYA'!$F$21*'Credit issuance TYA'!$B$2)))</f>
        <v>0</v>
      </c>
      <c r="AI26" s="287">
        <f>IF(ISBLANK('Hoja De Calculo'!AJ$13),'Credit issuance TYA'!AI26-('Credit issuance TYA'!$F$21*'Credit issuance TYA'!$B$2),IF('Hoja De Calculo'!AJ$16&lt;'Hoja De Calculo'!AI$16,0,'Credit issuance TYA'!AI26-('Credit issuance TYA'!$F$21*'Credit issuance TYA'!$B$2)))</f>
        <v>0</v>
      </c>
      <c r="AJ26" s="287">
        <f>IF(ISBLANK('Hoja De Calculo'!AK$13),'Credit issuance TYA'!AJ26-('Credit issuance TYA'!$F$21*'Credit issuance TYA'!$B$2),IF('Hoja De Calculo'!AK$16&lt;'Hoja De Calculo'!AJ$16,0,'Credit issuance TYA'!AJ26-('Credit issuance TYA'!$F$21*'Credit issuance TYA'!$B$2)))</f>
        <v>0</v>
      </c>
      <c r="AK26" s="287">
        <f>IF(ISBLANK('Hoja De Calculo'!AL$13),'Credit issuance TYA'!AK26-('Credit issuance TYA'!$F$21*'Credit issuance TYA'!$B$2),IF('Hoja De Calculo'!AL$16&lt;'Hoja De Calculo'!AK$16,0,'Credit issuance TYA'!AK26-('Credit issuance TYA'!$F$21*'Credit issuance TYA'!$B$2)))</f>
        <v>0</v>
      </c>
      <c r="AL26" s="287">
        <f>IF(ISBLANK('Hoja De Calculo'!AM$13),'Credit issuance TYA'!AL26-('Credit issuance TYA'!$F$21*'Credit issuance TYA'!$B$2),IF('Hoja De Calculo'!AM$16&lt;'Hoja De Calculo'!AL$16,0,'Credit issuance TYA'!AL26-('Credit issuance TYA'!$F$21*'Credit issuance TYA'!$B$2)))</f>
        <v>0</v>
      </c>
      <c r="AM26" s="287">
        <f>IF(ISBLANK('Hoja De Calculo'!AN$13),'Credit issuance TYA'!AM26-('Credit issuance TYA'!$F$21*'Credit issuance TYA'!$B$2),IF('Hoja De Calculo'!AN$16&lt;'Hoja De Calculo'!AM$16,0,'Credit issuance TYA'!AM26-('Credit issuance TYA'!$F$21*'Credit issuance TYA'!$B$2)))</f>
        <v>0</v>
      </c>
      <c r="AN26" s="287">
        <f>IF(ISBLANK('Hoja De Calculo'!AO$13),'Credit issuance TYA'!AN26-('Credit issuance TYA'!$F$21*'Credit issuance TYA'!$B$2),IF('Hoja De Calculo'!AO$16&lt;'Hoja De Calculo'!AN$16,0,'Credit issuance TYA'!AN26-('Credit issuance TYA'!$F$21*'Credit issuance TYA'!$B$2)))</f>
        <v>0</v>
      </c>
      <c r="AO26" s="287">
        <f>IF(ISBLANK('Hoja De Calculo'!AP$13),'Credit issuance TYA'!AO26-('Credit issuance TYA'!$F$21*'Credit issuance TYA'!$B$2),IF('Hoja De Calculo'!AP$16&lt;'Hoja De Calculo'!AO$16,0,'Credit issuance TYA'!AO26-('Credit issuance TYA'!$F$21*'Credit issuance TYA'!$B$2)))</f>
        <v>0</v>
      </c>
      <c r="AP26" s="287">
        <f>IF(ISBLANK('Hoja De Calculo'!AQ$13),'Credit issuance TYA'!AP26-('Credit issuance TYA'!$F$21*'Credit issuance TYA'!$B$2),IF('Hoja De Calculo'!AQ$16&lt;'Hoja De Calculo'!AP$16,0,'Credit issuance TYA'!AP26-('Credit issuance TYA'!$F$21*'Credit issuance TYA'!$B$2)))</f>
        <v>0</v>
      </c>
      <c r="AQ26" s="287">
        <f>IF(ISBLANK('Hoja De Calculo'!AR$13),'Credit issuance TYA'!AQ26-('Credit issuance TYA'!$F$21*'Credit issuance TYA'!$B$2),IF('Hoja De Calculo'!AR$16&lt;'Hoja De Calculo'!AQ$16,0,'Credit issuance TYA'!AQ26-('Credit issuance TYA'!$F$21*'Credit issuance TYA'!$B$2)))</f>
        <v>0</v>
      </c>
      <c r="AR26" s="287">
        <f>IF(ISBLANK('Hoja De Calculo'!AS$13),'Credit issuance TYA'!AR26-('Credit issuance TYA'!$F$21*'Credit issuance TYA'!$B$2),IF('Hoja De Calculo'!AS$16&lt;'Hoja De Calculo'!AR$16,0,'Credit issuance TYA'!AR26-('Credit issuance TYA'!$F$21*'Credit issuance TYA'!$B$2)))</f>
        <v>0</v>
      </c>
      <c r="AS26" s="287">
        <f>IF(ISBLANK('Hoja De Calculo'!AT$13),'Credit issuance TYA'!AS26-('Credit issuance TYA'!$F$21*'Credit issuance TYA'!$B$2),IF('Hoja De Calculo'!AT$16&lt;'Hoja De Calculo'!AS$16,0,'Credit issuance TYA'!AS26-('Credit issuance TYA'!$F$21*'Credit issuance TYA'!$B$2)))</f>
        <v>0</v>
      </c>
      <c r="AT26" s="287">
        <f>IF(ISBLANK('Hoja De Calculo'!AU$13),'Credit issuance TYA'!AT26-('Credit issuance TYA'!$F$21*'Credit issuance TYA'!$B$2),IF('Hoja De Calculo'!AU$16&lt;'Hoja De Calculo'!AT$16,0,'Credit issuance TYA'!AT26-('Credit issuance TYA'!$F$21*'Credit issuance TYA'!$B$2)))</f>
        <v>0</v>
      </c>
      <c r="AU26" s="287">
        <f>IF(ISBLANK('Hoja De Calculo'!AV$13),'Credit issuance TYA'!AU26-('Credit issuance TYA'!$F$21*'Credit issuance TYA'!$B$2),IF('Hoja De Calculo'!AV$16&lt;'Hoja De Calculo'!AU$16,0,'Credit issuance TYA'!AU26-('Credit issuance TYA'!$F$21*'Credit issuance TYA'!$B$2)))</f>
        <v>0</v>
      </c>
      <c r="AV26" s="287">
        <f>IF(ISBLANK('Hoja De Calculo'!AW$13),'Credit issuance TYA'!AV26-('Credit issuance TYA'!$F$21*'Credit issuance TYA'!$B$2),IF('Hoja De Calculo'!AW$16&lt;'Hoja De Calculo'!AV$16,0,'Credit issuance TYA'!AV26-('Credit issuance TYA'!$F$21*'Credit issuance TYA'!$B$2)))</f>
        <v>0</v>
      </c>
      <c r="AW26" s="287">
        <f>IF(ISBLANK('Hoja De Calculo'!AX$13),'Credit issuance TYA'!AW26-('Credit issuance TYA'!$F$21*'Credit issuance TYA'!$B$2),IF('Hoja De Calculo'!AX$16&lt;'Hoja De Calculo'!AW$16,0,'Credit issuance TYA'!AW26-('Credit issuance TYA'!$F$21*'Credit issuance TYA'!$B$2)))</f>
        <v>0</v>
      </c>
      <c r="AX26" s="287">
        <f>IF(ISBLANK('Hoja De Calculo'!AY$13),'Credit issuance TYA'!AX26-('Credit issuance TYA'!$F$21*'Credit issuance TYA'!$B$2),IF('Hoja De Calculo'!AY$16&lt;'Hoja De Calculo'!AX$16,0,'Credit issuance TYA'!AX26-('Credit issuance TYA'!$F$21*'Credit issuance TYA'!$B$2)))</f>
        <v>0</v>
      </c>
      <c r="AY26" s="287">
        <f>IF(ISBLANK('Hoja De Calculo'!AZ$13),'Credit issuance TYA'!AY26-('Credit issuance TYA'!$F$21*'Credit issuance TYA'!$B$2),IF('Hoja De Calculo'!AZ$16&lt;'Hoja De Calculo'!AY$16,0,'Credit issuance TYA'!AY26-('Credit issuance TYA'!$F$21*'Credit issuance TYA'!$B$2)))</f>
        <v>0</v>
      </c>
      <c r="AZ26" s="287">
        <f>IF(ISBLANK('Hoja De Calculo'!BA$13),'Credit issuance TYA'!AZ26-('Credit issuance TYA'!$F$21*'Credit issuance TYA'!$B$2),IF('Hoja De Calculo'!BA$16&lt;'Hoja De Calculo'!AZ$16,0,'Credit issuance TYA'!AZ26-('Credit issuance TYA'!$F$21*'Credit issuance TYA'!$B$2)))</f>
        <v>0</v>
      </c>
      <c r="BA26" s="287">
        <f>IF(ISBLANK('Hoja De Calculo'!BB$13),'Credit issuance TYA'!BA26-('Credit issuance TYA'!$F$21*'Credit issuance TYA'!$B$2),IF('Hoja De Calculo'!BB$16&lt;'Hoja De Calculo'!BA$16,0,'Credit issuance TYA'!BA26-('Credit issuance TYA'!$F$21*'Credit issuance TYA'!$B$2)))</f>
        <v>0</v>
      </c>
      <c r="BB26" s="287">
        <f>IF(ISBLANK('Hoja De Calculo'!BC$13),'Credit issuance TYA'!BB26-('Credit issuance TYA'!$F$21*'Credit issuance TYA'!$B$2),IF('Hoja De Calculo'!BC$16&lt;'Hoja De Calculo'!BB$16,0,'Credit issuance TYA'!BB26-('Credit issuance TYA'!$F$21*'Credit issuance TYA'!$B$2)))</f>
        <v>0</v>
      </c>
      <c r="BC26" s="287">
        <f>IF(ISBLANK('Hoja De Calculo'!BD$13),'Credit issuance TYA'!BC26-('Credit issuance TYA'!$F$21*'Credit issuance TYA'!$B$2),IF('Hoja De Calculo'!BD$16&lt;'Hoja De Calculo'!BC$16,0,'Credit issuance TYA'!BC26-('Credit issuance TYA'!$F$21*'Credit issuance TYA'!$B$2)))</f>
        <v>0</v>
      </c>
      <c r="BD26" s="287">
        <f>IF(ISBLANK('Hoja De Calculo'!BE$13),'Credit issuance TYA'!BD26-('Credit issuance TYA'!$F$21*'Credit issuance TYA'!$B$2),IF('Hoja De Calculo'!BE$16&lt;'Hoja De Calculo'!BD$16,0,'Credit issuance TYA'!BD26-('Credit issuance TYA'!$F$21*'Credit issuance TYA'!$B$2)))</f>
        <v>0</v>
      </c>
      <c r="BE26" s="287">
        <f>IF(ISBLANK('Hoja De Calculo'!BF$13),'Credit issuance TYA'!BE26-('Credit issuance TYA'!$F$21*'Credit issuance TYA'!$B$2),IF('Hoja De Calculo'!BF$16&lt;'Hoja De Calculo'!BE$16,0,'Credit issuance TYA'!BE26-('Credit issuance TYA'!$F$21*'Credit issuance TYA'!$B$2)))</f>
        <v>0</v>
      </c>
      <c r="BF26" s="287">
        <f>IF(ISBLANK('Hoja De Calculo'!BG$13),'Credit issuance TYA'!BF26-('Credit issuance TYA'!$F$21*'Credit issuance TYA'!$B$2),IF('Hoja De Calculo'!BG$16&lt;'Hoja De Calculo'!BF$16,0,'Credit issuance TYA'!BF26-('Credit issuance TYA'!$F$21*'Credit issuance TYA'!$B$2)))</f>
        <v>0</v>
      </c>
      <c r="BG26" s="287">
        <f>IF(ISBLANK('Hoja De Calculo'!BH$13),'Credit issuance TYA'!BG26-('Credit issuance TYA'!$F$21*'Credit issuance TYA'!$B$2),IF('Hoja De Calculo'!BH$16&lt;'Hoja De Calculo'!BG$16,0,'Credit issuance TYA'!BG26-('Credit issuance TYA'!$F$21*'Credit issuance TYA'!$B$2)))</f>
        <v>0</v>
      </c>
      <c r="BH26" s="287">
        <f>IF(ISBLANK('Hoja De Calculo'!BI$13),'Credit issuance TYA'!BH26-('Credit issuance TYA'!$F$21*'Credit issuance TYA'!$B$2),IF('Hoja De Calculo'!BI$16&lt;'Hoja De Calculo'!BH$16,0,'Credit issuance TYA'!BH26-('Credit issuance TYA'!$F$21*'Credit issuance TYA'!$B$2)))</f>
        <v>0</v>
      </c>
      <c r="BI26" s="287">
        <f>IF(ISBLANK('Hoja De Calculo'!BJ$13),'Credit issuance TYA'!BI26-('Credit issuance TYA'!$F$21*'Credit issuance TYA'!$B$2),IF('Hoja De Calculo'!BJ$16&lt;'Hoja De Calculo'!BI$16,0,'Credit issuance TYA'!BI26-('Credit issuance TYA'!$F$21*'Credit issuance TYA'!$B$2)))</f>
        <v>0</v>
      </c>
      <c r="BJ26" s="287">
        <f>IF(ISBLANK('Hoja De Calculo'!BK$13),'Credit issuance TYA'!BJ26-('Credit issuance TYA'!$F$21*'Credit issuance TYA'!$B$2),IF('Hoja De Calculo'!BK$16&lt;'Hoja De Calculo'!BJ$16,0,'Credit issuance TYA'!BJ26-('Credit issuance TYA'!$F$21*'Credit issuance TYA'!$B$2)))</f>
        <v>0</v>
      </c>
      <c r="BK26" s="287">
        <f>IF(ISBLANK('Hoja De Calculo'!BL$13),'Credit issuance TYA'!BK26-('Credit issuance TYA'!$F$21*'Credit issuance TYA'!$B$2),IF('Hoja De Calculo'!BL$16&lt;'Hoja De Calculo'!BK$16,0,'Credit issuance TYA'!BK26-('Credit issuance TYA'!$F$21*'Credit issuance TYA'!$B$2)))</f>
        <v>0</v>
      </c>
      <c r="BL26" s="287">
        <f>IF(ISBLANK('Hoja De Calculo'!BM$13),'Credit issuance TYA'!BL26-('Credit issuance TYA'!$F$21*'Credit issuance TYA'!$B$2),IF('Hoja De Calculo'!BM$16&lt;'Hoja De Calculo'!BL$16,0,'Credit issuance TYA'!BL26-('Credit issuance TYA'!$F$21*'Credit issuance TYA'!$B$2)))</f>
        <v>0</v>
      </c>
      <c r="BM26" s="287">
        <f>IF(ISBLANK('Hoja De Calculo'!BN$13),'Credit issuance TYA'!BM26-('Credit issuance TYA'!$F$21*'Credit issuance TYA'!$B$2),IF('Hoja De Calculo'!BN$16&lt;'Hoja De Calculo'!BM$16,0,'Credit issuance TYA'!BM26-('Credit issuance TYA'!$F$21*'Credit issuance TYA'!$B$2)))</f>
        <v>0</v>
      </c>
      <c r="BN26" s="287">
        <f>IF(ISBLANK('Hoja De Calculo'!BO$13),'Credit issuance TYA'!BN26-('Credit issuance TYA'!$F$21*'Credit issuance TYA'!$B$2),IF('Hoja De Calculo'!BO$16&lt;'Hoja De Calculo'!BN$16,0,'Credit issuance TYA'!BN26-('Credit issuance TYA'!$F$21*'Credit issuance TYA'!$B$2)))</f>
        <v>0</v>
      </c>
      <c r="BO26" s="287">
        <f>IF(ISBLANK('Hoja De Calculo'!BP$13),'Credit issuance TYA'!BO26-('Credit issuance TYA'!$F$21*'Credit issuance TYA'!$B$2),IF('Hoja De Calculo'!BP$16&lt;'Hoja De Calculo'!BO$16,0,'Credit issuance TYA'!BO26-('Credit issuance TYA'!$F$21*'Credit issuance TYA'!$B$2)))</f>
        <v>0</v>
      </c>
      <c r="BP26" s="287">
        <f>IF(ISBLANK('Hoja De Calculo'!BQ$13),'Credit issuance TYA'!BP26-('Credit issuance TYA'!$F$21*'Credit issuance TYA'!$B$2),IF('Hoja De Calculo'!BQ$16&lt;'Hoja De Calculo'!BP$16,0,'Credit issuance TYA'!BP26-('Credit issuance TYA'!$F$21*'Credit issuance TYA'!$B$2)))</f>
        <v>0</v>
      </c>
      <c r="BQ26" s="287">
        <f>IF(ISBLANK('Hoja De Calculo'!BR$13),'Credit issuance TYA'!BQ26-('Credit issuance TYA'!$F$21*'Credit issuance TYA'!$B$2),IF('Hoja De Calculo'!BR$16&lt;'Hoja De Calculo'!BQ$16,0,'Credit issuance TYA'!BQ26-('Credit issuance TYA'!$F$21*'Credit issuance TYA'!$B$2)))</f>
        <v>0</v>
      </c>
      <c r="BR26" s="287">
        <f>IF(ISBLANK('Hoja De Calculo'!BS$13),'Credit issuance TYA'!BR26-('Credit issuance TYA'!$F$21*'Credit issuance TYA'!$B$2),IF('Hoja De Calculo'!BS$16&lt;'Hoja De Calculo'!BR$16,0,'Credit issuance TYA'!BR26-('Credit issuance TYA'!$F$21*'Credit issuance TYA'!$B$2)))</f>
        <v>0</v>
      </c>
      <c r="BS26" s="287">
        <f>IF(ISBLANK('Hoja De Calculo'!BT$13),'Credit issuance TYA'!BS26-('Credit issuance TYA'!$F$21*'Credit issuance TYA'!$B$2),IF('Hoja De Calculo'!BT$16&lt;'Hoja De Calculo'!BS$16,0,'Credit issuance TYA'!BS26-('Credit issuance TYA'!$F$21*'Credit issuance TYA'!$B$2)))</f>
        <v>0</v>
      </c>
      <c r="BT26" s="287">
        <f>IF(ISBLANK('Hoja De Calculo'!BU$13),'Credit issuance TYA'!BT26-('Credit issuance TYA'!$F$21*'Credit issuance TYA'!$B$2),IF('Hoja De Calculo'!BU$16&lt;'Hoja De Calculo'!BT$16,0,'Credit issuance TYA'!BT26-('Credit issuance TYA'!$F$21*'Credit issuance TYA'!$B$2)))</f>
        <v>0</v>
      </c>
      <c r="BU26" s="287">
        <f>IF(ISBLANK('Hoja De Calculo'!BV$13),'Credit issuance TYA'!BU26-('Credit issuance TYA'!$F$21*'Credit issuance TYA'!$B$2),IF('Hoja De Calculo'!BV$16&lt;'Hoja De Calculo'!BU$16,0,'Credit issuance TYA'!BU26-('Credit issuance TYA'!$F$21*'Credit issuance TYA'!$B$2)))</f>
        <v>0</v>
      </c>
      <c r="BV26" s="287">
        <f>IF(ISBLANK('Hoja De Calculo'!BW$13),'Credit issuance TYA'!BV26-('Credit issuance TYA'!$F$21*'Credit issuance TYA'!$B$2),IF('Hoja De Calculo'!BW$16&lt;'Hoja De Calculo'!BV$16,0,'Credit issuance TYA'!BV26-('Credit issuance TYA'!$F$21*'Credit issuance TYA'!$B$2)))</f>
        <v>0</v>
      </c>
      <c r="BW26" s="287">
        <f>IF(ISBLANK('Hoja De Calculo'!BX$13),'Credit issuance TYA'!BW26-('Credit issuance TYA'!$F$21*'Credit issuance TYA'!$B$2),IF('Hoja De Calculo'!BX$16&lt;'Hoja De Calculo'!BW$16,0,'Credit issuance TYA'!BW26-('Credit issuance TYA'!$F$21*'Credit issuance TYA'!$B$2)))</f>
        <v>0</v>
      </c>
      <c r="BX26" s="287">
        <f>IF(ISBLANK('Hoja De Calculo'!BY$13),'Credit issuance TYA'!BX26-('Credit issuance TYA'!$F$21*'Credit issuance TYA'!$B$2),IF('Hoja De Calculo'!BY$16&lt;'Hoja De Calculo'!BX$16,0,'Credit issuance TYA'!BX26-('Credit issuance TYA'!$F$21*'Credit issuance TYA'!$B$2)))</f>
        <v>0</v>
      </c>
      <c r="BY26" s="287">
        <f>IF(ISBLANK('Hoja De Calculo'!BZ$13),'Credit issuance TYA'!BY26-('Credit issuance TYA'!$F$21*'Credit issuance TYA'!$B$2),IF('Hoja De Calculo'!BZ$16&lt;'Hoja De Calculo'!BY$16,0,'Credit issuance TYA'!BY26-('Credit issuance TYA'!$F$21*'Credit issuance TYA'!$B$2)))</f>
        <v>0</v>
      </c>
      <c r="BZ26" s="287">
        <f>IF(ISBLANK('Hoja De Calculo'!CA$13),'Credit issuance TYA'!BZ26-('Credit issuance TYA'!$F$21*'Credit issuance TYA'!$B$2),IF('Hoja De Calculo'!CA$16&lt;'Hoja De Calculo'!BZ$16,0,'Credit issuance TYA'!BZ26-('Credit issuance TYA'!$F$21*'Credit issuance TYA'!$B$2)))</f>
        <v>0</v>
      </c>
      <c r="CA26" s="287">
        <f>IF(ISBLANK('Hoja De Calculo'!CB$13),'Credit issuance TYA'!CA26-('Credit issuance TYA'!$F$21*'Credit issuance TYA'!$B$2),IF('Hoja De Calculo'!CB$16&lt;'Hoja De Calculo'!CA$16,0,'Credit issuance TYA'!CA26-('Credit issuance TYA'!$F$21*'Credit issuance TYA'!$B$2)))</f>
        <v>0</v>
      </c>
      <c r="CB26" s="287">
        <f>IF(ISBLANK('Hoja De Calculo'!CC$13),'Credit issuance TYA'!CB26-('Credit issuance TYA'!$F$21*'Credit issuance TYA'!$B$2),IF('Hoja De Calculo'!CC$16&lt;'Hoja De Calculo'!CB$16,0,'Credit issuance TYA'!CB26-('Credit issuance TYA'!$F$21*'Credit issuance TYA'!$B$2)))</f>
        <v>0</v>
      </c>
      <c r="CC26" s="287">
        <f>IF(ISBLANK('Hoja De Calculo'!CD$13),'Credit issuance TYA'!CC26-('Credit issuance TYA'!$F$21*'Credit issuance TYA'!$B$2),IF('Hoja De Calculo'!CD$16&lt;'Hoja De Calculo'!CC$16,0,'Credit issuance TYA'!CC26-('Credit issuance TYA'!$F$21*'Credit issuance TYA'!$B$2)))</f>
        <v>0</v>
      </c>
      <c r="CD26" s="287">
        <f>IF(ISBLANK('Hoja De Calculo'!CE$13),'Credit issuance TYA'!CD26-('Credit issuance TYA'!$F$21*'Credit issuance TYA'!$B$2),IF('Hoja De Calculo'!CE$16&lt;'Hoja De Calculo'!CD$16,0,'Credit issuance TYA'!CD26-('Credit issuance TYA'!$F$21*'Credit issuance TYA'!$B$2)))</f>
        <v>0</v>
      </c>
      <c r="CE26" s="287">
        <f>IF(ISBLANK('Hoja De Calculo'!CF$13),'Credit issuance TYA'!CE26-('Credit issuance TYA'!$F$21*'Credit issuance TYA'!$B$2),IF('Hoja De Calculo'!CF$16&lt;'Hoja De Calculo'!CE$16,0,'Credit issuance TYA'!CE26-('Credit issuance TYA'!$F$21*'Credit issuance TYA'!$B$2)))</f>
        <v>0</v>
      </c>
      <c r="CF26" s="287">
        <f>IF(ISBLANK('Hoja De Calculo'!CG$13),'Credit issuance TYA'!CF26-('Credit issuance TYA'!$F$21*'Credit issuance TYA'!$B$2),IF('Hoja De Calculo'!CG$16&lt;'Hoja De Calculo'!CF$16,0,'Credit issuance TYA'!CF26-('Credit issuance TYA'!$F$21*'Credit issuance TYA'!$B$2)))</f>
        <v>0</v>
      </c>
      <c r="CG26" s="287">
        <f>IF(ISBLANK('Hoja De Calculo'!CH$13),'Credit issuance TYA'!CG26-('Credit issuance TYA'!$F$21*'Credit issuance TYA'!$B$2),IF('Hoja De Calculo'!CH$16&lt;'Hoja De Calculo'!CG$16,0,'Credit issuance TYA'!CG26-('Credit issuance TYA'!$F$21*'Credit issuance TYA'!$B$2)))</f>
        <v>0</v>
      </c>
      <c r="CH26" s="287">
        <f>IF(ISBLANK('Hoja De Calculo'!CI$13),'Credit issuance TYA'!CH26-('Credit issuance TYA'!$F$21*'Credit issuance TYA'!$B$2),IF('Hoja De Calculo'!CI$16&lt;'Hoja De Calculo'!CH$16,0,'Credit issuance TYA'!CH26-('Credit issuance TYA'!$F$21*'Credit issuance TYA'!$B$2)))</f>
        <v>0</v>
      </c>
      <c r="CI26" s="287">
        <f>IF(ISBLANK('Hoja De Calculo'!CJ$13),'Credit issuance TYA'!CI26-('Credit issuance TYA'!$F$21*'Credit issuance TYA'!$B$2),IF('Hoja De Calculo'!CJ$16&lt;'Hoja De Calculo'!CI$16,0,'Credit issuance TYA'!CI26-('Credit issuance TYA'!$F$21*'Credit issuance TYA'!$B$2)))</f>
        <v>0</v>
      </c>
      <c r="CJ26" s="287">
        <f>IF(ISBLANK('Hoja De Calculo'!CK$13),'Credit issuance TYA'!CJ26-('Credit issuance TYA'!$F$21*'Credit issuance TYA'!$B$2),IF('Hoja De Calculo'!CK$16&lt;'Hoja De Calculo'!CJ$16,0,'Credit issuance TYA'!CJ26-('Credit issuance TYA'!$F$21*'Credit issuance TYA'!$B$2)))</f>
        <v>0</v>
      </c>
      <c r="CK26" s="287">
        <f>IF(ISBLANK('Hoja De Calculo'!CL$13),'Credit issuance TYA'!CK26-('Credit issuance TYA'!$F$21*'Credit issuance TYA'!$B$2),IF('Hoja De Calculo'!CL$16&lt;'Hoja De Calculo'!CK$16,0,'Credit issuance TYA'!CK26-('Credit issuance TYA'!$F$21*'Credit issuance TYA'!$B$2)))</f>
        <v>0</v>
      </c>
      <c r="CL26" s="287">
        <f>IF(ISBLANK('Hoja De Calculo'!CM$13),'Credit issuance TYA'!CL26-('Credit issuance TYA'!$F$21*'Credit issuance TYA'!$B$2),IF('Hoja De Calculo'!CM$16&lt;'Hoja De Calculo'!CL$16,0,'Credit issuance TYA'!CL26-('Credit issuance TYA'!$F$21*'Credit issuance TYA'!$B$2)))</f>
        <v>0</v>
      </c>
      <c r="CM26" s="287">
        <f>IF(ISBLANK('Hoja De Calculo'!CN$13),'Credit issuance TYA'!CM26-('Credit issuance TYA'!$F$21*'Credit issuance TYA'!$B$2),IF('Hoja De Calculo'!CN$16&lt;'Hoja De Calculo'!CM$16,0,'Credit issuance TYA'!CM26-('Credit issuance TYA'!$F$21*'Credit issuance TYA'!$B$2)))</f>
        <v>0</v>
      </c>
      <c r="CN26" s="287">
        <f>IF(ISBLANK('Hoja De Calculo'!CO$13),'Credit issuance TYA'!CN26-('Credit issuance TYA'!$F$21*'Credit issuance TYA'!$B$2),IF('Hoja De Calculo'!CO$16&lt;'Hoja De Calculo'!CN$16,0,'Credit issuance TYA'!CN26-('Credit issuance TYA'!$F$21*'Credit issuance TYA'!$B$2)))</f>
        <v>0</v>
      </c>
      <c r="CO26" s="287">
        <f>IF(ISBLANK('Hoja De Calculo'!CP$13),'Credit issuance TYA'!CO26-('Credit issuance TYA'!$F$21*'Credit issuance TYA'!$B$2),IF('Hoja De Calculo'!CP$16&lt;'Hoja De Calculo'!CO$16,0,'Credit issuance TYA'!CO26-('Credit issuance TYA'!$F$21*'Credit issuance TYA'!$B$2)))</f>
        <v>0</v>
      </c>
      <c r="CP26" s="287">
        <f>IF(ISBLANK('Hoja De Calculo'!CQ$13),'Credit issuance TYA'!CP26-('Credit issuance TYA'!$F$21*'Credit issuance TYA'!$B$2),IF('Hoja De Calculo'!CQ$16&lt;'Hoja De Calculo'!CP$16,0,'Credit issuance TYA'!CP26-('Credit issuance TYA'!$F$21*'Credit issuance TYA'!$B$2)))</f>
        <v>0</v>
      </c>
      <c r="CQ26" s="287">
        <f>IF(ISBLANK('Hoja De Calculo'!CR$13),'Credit issuance TYA'!CQ26-('Credit issuance TYA'!$F$21*'Credit issuance TYA'!$B$2),IF('Hoja De Calculo'!CR$16&lt;'Hoja De Calculo'!CQ$16,0,'Credit issuance TYA'!CQ26-('Credit issuance TYA'!$F$21*'Credit issuance TYA'!$B$2)))</f>
        <v>0</v>
      </c>
      <c r="CR26" s="287">
        <f>IF(ISBLANK('Hoja De Calculo'!CS$13),'Credit issuance TYA'!CR26-('Credit issuance TYA'!$F$21*'Credit issuance TYA'!$B$2),IF('Hoja De Calculo'!CS$16&lt;'Hoja De Calculo'!CR$16,0,'Credit issuance TYA'!CR26-('Credit issuance TYA'!$F$21*'Credit issuance TYA'!$B$2)))</f>
        <v>0</v>
      </c>
      <c r="CS26" s="287">
        <f>IF(ISBLANK('Hoja De Calculo'!CT$13),'Credit issuance TYA'!CS26-('Credit issuance TYA'!$F$21*'Credit issuance TYA'!$B$2),IF('Hoja De Calculo'!CT$16&lt;'Hoja De Calculo'!CS$16,0,'Credit issuance TYA'!CS26-('Credit issuance TYA'!$F$21*'Credit issuance TYA'!$B$2)))</f>
        <v>0</v>
      </c>
      <c r="CT26" s="287">
        <f>IF(ISBLANK('Hoja De Calculo'!CU$13),'Credit issuance TYA'!CT26-('Credit issuance TYA'!$F$21*'Credit issuance TYA'!$B$2),IF('Hoja De Calculo'!CU$16&lt;'Hoja De Calculo'!CT$16,0,'Credit issuance TYA'!CT26-('Credit issuance TYA'!$F$21*'Credit issuance TYA'!$B$2)))</f>
        <v>0</v>
      </c>
      <c r="CU26" s="287">
        <f>IF(ISBLANK('Hoja De Calculo'!CV$13),'Credit issuance TYA'!CU26-('Credit issuance TYA'!$F$21*'Credit issuance TYA'!$B$2),IF('Hoja De Calculo'!CV$16&lt;'Hoja De Calculo'!CU$16,0,'Credit issuance TYA'!CU26-('Credit issuance TYA'!$F$21*'Credit issuance TYA'!$B$2)))</f>
        <v>0</v>
      </c>
      <c r="CV26" s="287">
        <f>IF(ISBLANK('Hoja De Calculo'!CW$13),'Credit issuance TYA'!CV26-('Credit issuance TYA'!$F$21*'Credit issuance TYA'!$B$2),IF('Hoja De Calculo'!CW$16&lt;'Hoja De Calculo'!CV$16,0,'Credit issuance TYA'!CV26-('Credit issuance TYA'!$F$21*'Credit issuance TYA'!$B$2)))</f>
        <v>0</v>
      </c>
      <c r="CW26" s="287">
        <f>IF(ISBLANK('Hoja De Calculo'!CX$13),'Credit issuance TYA'!CW26-('Credit issuance TYA'!$F$21*'Credit issuance TYA'!$B$2),IF('Hoja De Calculo'!CX$16&lt;'Hoja De Calculo'!CW$16,0,'Credit issuance TYA'!CW26-('Credit issuance TYA'!$F$21*'Credit issuance TYA'!$B$2)))</f>
        <v>0</v>
      </c>
    </row>
    <row r="27" spans="1:101" x14ac:dyDescent="0.3">
      <c r="A27" t="s">
        <v>164</v>
      </c>
      <c r="B27" s="267"/>
      <c r="C27" s="274"/>
      <c r="D27" s="274"/>
      <c r="E27" s="274"/>
      <c r="F27" s="274"/>
      <c r="G27" s="293">
        <f>'Credit issuance TYA'!G27-('Credit issuance TYA'!$G21*'Credit issuance TYA'!$B$2)</f>
        <v>0</v>
      </c>
      <c r="H27" s="293">
        <f>IF(ISBLANK('Hoja De Calculo'!I$13),'Credit issuance TYA'!H27-('Credit issuance TYA'!$G$21*'Credit issuance TYA'!$B$2),IF('Hoja De Calculo'!I$16&lt;'Hoja De Calculo'!H$16,0,'Credit issuance TYA'!H27-('Credit issuance TYA'!$G$21*'Credit issuance TYA'!$B$2)))</f>
        <v>0</v>
      </c>
      <c r="I27" s="293">
        <f>IF(ISBLANK('Hoja De Calculo'!J$13),'Credit issuance TYA'!I27-('Credit issuance TYA'!$G$21*'Credit issuance TYA'!$B$2),IF('Hoja De Calculo'!J$16&lt;'Hoja De Calculo'!I$16,0,'Credit issuance TYA'!I27-('Credit issuance TYA'!$G$21*'Credit issuance TYA'!$B$2)))</f>
        <v>0</v>
      </c>
      <c r="J27" s="293">
        <f>IF(ISBLANK('Hoja De Calculo'!K$13),'Credit issuance TYA'!J27-('Credit issuance TYA'!$G$21*'Credit issuance TYA'!$B$2),IF('Hoja De Calculo'!K$16&lt;'Hoja De Calculo'!J$16,0,'Credit issuance TYA'!J27-('Credit issuance TYA'!$G$21*'Credit issuance TYA'!$B$2)))</f>
        <v>0</v>
      </c>
      <c r="K27" s="293">
        <f>IF(ISBLANK('Hoja De Calculo'!L$13),'Credit issuance TYA'!K27-('Credit issuance TYA'!$G$21*'Credit issuance TYA'!$B$2),IF('Hoja De Calculo'!L$16&lt;'Hoja De Calculo'!K$16,0,'Credit issuance TYA'!K27-('Credit issuance TYA'!$G$21*'Credit issuance TYA'!$B$2)))</f>
        <v>0</v>
      </c>
      <c r="L27" s="293">
        <f>IF(ISBLANK('Hoja De Calculo'!M$13),'Credit issuance TYA'!L27-('Credit issuance TYA'!$G$21*'Credit issuance TYA'!$B$2),IF('Hoja De Calculo'!M$16&lt;'Hoja De Calculo'!L$16,0,'Credit issuance TYA'!L27-('Credit issuance TYA'!$G$21*'Credit issuance TYA'!$B$2)))</f>
        <v>0</v>
      </c>
      <c r="M27" s="293">
        <f>IF(ISBLANK('Hoja De Calculo'!N$13),'Credit issuance TYA'!M27-('Credit issuance TYA'!$G$21*'Credit issuance TYA'!$B$2),IF('Hoja De Calculo'!N$16&lt;'Hoja De Calculo'!M$16,0,'Credit issuance TYA'!M27-('Credit issuance TYA'!$G$21*'Credit issuance TYA'!$B$2)))</f>
        <v>0</v>
      </c>
      <c r="N27" s="293">
        <f>IF(ISBLANK('Hoja De Calculo'!O$13),'Credit issuance TYA'!N27-('Credit issuance TYA'!$G$21*'Credit issuance TYA'!$B$2),IF('Hoja De Calculo'!O$16&lt;'Hoja De Calculo'!N$16,0,'Credit issuance TYA'!N27-('Credit issuance TYA'!$G$21*'Credit issuance TYA'!$B$2)))</f>
        <v>0</v>
      </c>
      <c r="O27" s="293">
        <f>IF(ISBLANK('Hoja De Calculo'!P$13),'Credit issuance TYA'!O27-('Credit issuance TYA'!$G$21*'Credit issuance TYA'!$B$2),IF('Hoja De Calculo'!P$16&lt;'Hoja De Calculo'!O$16,0,'Credit issuance TYA'!O27-('Credit issuance TYA'!$G$21*'Credit issuance TYA'!$B$2)))</f>
        <v>0</v>
      </c>
      <c r="P27" s="293">
        <f>IF(ISBLANK('Hoja De Calculo'!Q$13),'Credit issuance TYA'!P27-('Credit issuance TYA'!$G$21*'Credit issuance TYA'!$B$2),IF('Hoja De Calculo'!Q$16&lt;'Hoja De Calculo'!P$16,0,'Credit issuance TYA'!P27-('Credit issuance TYA'!$G$21*'Credit issuance TYA'!$B$2)))</f>
        <v>0</v>
      </c>
      <c r="Q27" s="293">
        <f>IF(ISBLANK('Hoja De Calculo'!R$13),'Credit issuance TYA'!Q27-('Credit issuance TYA'!$G$21*'Credit issuance TYA'!$B$2),IF('Hoja De Calculo'!R$16&lt;'Hoja De Calculo'!Q$16,0,'Credit issuance TYA'!Q27-('Credit issuance TYA'!$G$21*'Credit issuance TYA'!$B$2)))</f>
        <v>0</v>
      </c>
      <c r="R27" s="293">
        <f>IF(ISBLANK('Hoja De Calculo'!S$13),'Credit issuance TYA'!R27-('Credit issuance TYA'!$G$21*'Credit issuance TYA'!$B$2),IF('Hoja De Calculo'!S$16&lt;'Hoja De Calculo'!R$16,0,'Credit issuance TYA'!R27-('Credit issuance TYA'!$G$21*'Credit issuance TYA'!$B$2)))</f>
        <v>0</v>
      </c>
      <c r="S27" s="293">
        <f>IF(ISBLANK('Hoja De Calculo'!T$13),'Credit issuance TYA'!S27-('Credit issuance TYA'!$G$21*'Credit issuance TYA'!$B$2),IF('Hoja De Calculo'!T$16&lt;'Hoja De Calculo'!S$16,0,'Credit issuance TYA'!S27-('Credit issuance TYA'!$G$21*'Credit issuance TYA'!$B$2)))</f>
        <v>0</v>
      </c>
      <c r="T27" s="293">
        <f>IF(ISBLANK('Hoja De Calculo'!U$13),'Credit issuance TYA'!T27-('Credit issuance TYA'!$G$21*'Credit issuance TYA'!$B$2),IF('Hoja De Calculo'!U$16&lt;'Hoja De Calculo'!T$16,0,'Credit issuance TYA'!T27-('Credit issuance TYA'!$G$21*'Credit issuance TYA'!$B$2)))</f>
        <v>0</v>
      </c>
      <c r="U27" s="293">
        <f>IF(ISBLANK('Hoja De Calculo'!V$13),'Credit issuance TYA'!U27-('Credit issuance TYA'!$G$21*'Credit issuance TYA'!$B$2),IF('Hoja De Calculo'!V$16&lt;'Hoja De Calculo'!U$16,0,'Credit issuance TYA'!U27-('Credit issuance TYA'!$G$21*'Credit issuance TYA'!$B$2)))</f>
        <v>0</v>
      </c>
      <c r="V27" s="293">
        <f>IF(ISBLANK('Hoja De Calculo'!W$13),'Credit issuance TYA'!V27-('Credit issuance TYA'!$G$21*'Credit issuance TYA'!$B$2),IF('Hoja De Calculo'!W$16&lt;'Hoja De Calculo'!V$16,0,'Credit issuance TYA'!V27-('Credit issuance TYA'!$G$21*'Credit issuance TYA'!$B$2)))</f>
        <v>0</v>
      </c>
      <c r="W27" s="293">
        <f>IF(ISBLANK('Hoja De Calculo'!X$13),'Credit issuance TYA'!W27-('Credit issuance TYA'!$G$21*'Credit issuance TYA'!$B$2),IF('Hoja De Calculo'!X$16&lt;'Hoja De Calculo'!W$16,0,'Credit issuance TYA'!W27-('Credit issuance TYA'!$G$21*'Credit issuance TYA'!$B$2)))</f>
        <v>0</v>
      </c>
      <c r="X27" s="293">
        <f>IF(ISBLANK('Hoja De Calculo'!Y$13),'Credit issuance TYA'!X27-('Credit issuance TYA'!$G$21*'Credit issuance TYA'!$B$2),IF('Hoja De Calculo'!Y$16&lt;'Hoja De Calculo'!X$16,0,'Credit issuance TYA'!X27-('Credit issuance TYA'!$G$21*'Credit issuance TYA'!$B$2)))</f>
        <v>0</v>
      </c>
      <c r="Y27" s="293">
        <f>IF(ISBLANK('Hoja De Calculo'!Z$13),'Credit issuance TYA'!Y27-('Credit issuance TYA'!$G$21*'Credit issuance TYA'!$B$2),IF('Hoja De Calculo'!Z$16&lt;'Hoja De Calculo'!Y$16,0,'Credit issuance TYA'!Y27-('Credit issuance TYA'!$G$21*'Credit issuance TYA'!$B$2)))</f>
        <v>0</v>
      </c>
      <c r="Z27" s="293">
        <f>IF(ISBLANK('Hoja De Calculo'!AA$13),'Credit issuance TYA'!Z27-('Credit issuance TYA'!$G$21*'Credit issuance TYA'!$B$2),IF('Hoja De Calculo'!AA$16&lt;'Hoja De Calculo'!Z$16,0,'Credit issuance TYA'!Z27-('Credit issuance TYA'!$G$21*'Credit issuance TYA'!$B$2)))</f>
        <v>0</v>
      </c>
      <c r="AA27" s="293">
        <f>IF(ISBLANK('Hoja De Calculo'!AB$13),'Credit issuance TYA'!AA27-('Credit issuance TYA'!$G$21*'Credit issuance TYA'!$B$2),IF('Hoja De Calculo'!AB$16&lt;'Hoja De Calculo'!AA$16,0,'Credit issuance TYA'!AA27-('Credit issuance TYA'!$G$21*'Credit issuance TYA'!$B$2)))</f>
        <v>0</v>
      </c>
      <c r="AB27" s="293">
        <f>IF(ISBLANK('Hoja De Calculo'!AC$13),'Credit issuance TYA'!AB27-('Credit issuance TYA'!$G$21*'Credit issuance TYA'!$B$2),IF('Hoja De Calculo'!AC$16&lt;'Hoja De Calculo'!AB$16,0,'Credit issuance TYA'!AB27-('Credit issuance TYA'!$G$21*'Credit issuance TYA'!$B$2)))</f>
        <v>0</v>
      </c>
      <c r="AC27" s="293">
        <f>IF(ISBLANK('Hoja De Calculo'!AD$13),'Credit issuance TYA'!AC27-('Credit issuance TYA'!$G$21*'Credit issuance TYA'!$B$2),IF('Hoja De Calculo'!AD$16&lt;'Hoja De Calculo'!AC$16,0,'Credit issuance TYA'!AC27-('Credit issuance TYA'!$G$21*'Credit issuance TYA'!$B$2)))</f>
        <v>0</v>
      </c>
      <c r="AD27" s="293">
        <f>IF(ISBLANK('Hoja De Calculo'!AE$13),'Credit issuance TYA'!AD27-('Credit issuance TYA'!$G$21*'Credit issuance TYA'!$B$2),IF('Hoja De Calculo'!AE$16&lt;'Hoja De Calculo'!AD$16,0,'Credit issuance TYA'!AD27-('Credit issuance TYA'!$G$21*'Credit issuance TYA'!$B$2)))</f>
        <v>0</v>
      </c>
      <c r="AE27" s="293">
        <f>IF(ISBLANK('Hoja De Calculo'!AF$13),'Credit issuance TYA'!AE27-('Credit issuance TYA'!$G$21*'Credit issuance TYA'!$B$2),IF('Hoja De Calculo'!AF$16&lt;'Hoja De Calculo'!AE$16,0,'Credit issuance TYA'!AE27-('Credit issuance TYA'!$G$21*'Credit issuance TYA'!$B$2)))</f>
        <v>0</v>
      </c>
      <c r="AF27" s="293">
        <f>IF(ISBLANK('Hoja De Calculo'!AG$13),'Credit issuance TYA'!AF27-('Credit issuance TYA'!$G$21*'Credit issuance TYA'!$B$2),IF('Hoja De Calculo'!AG$16&lt;'Hoja De Calculo'!AF$16,0,'Credit issuance TYA'!AF27-('Credit issuance TYA'!$G$21*'Credit issuance TYA'!$B$2)))</f>
        <v>0</v>
      </c>
      <c r="AG27" s="293">
        <f>IF(ISBLANK('Hoja De Calculo'!AH$13),'Credit issuance TYA'!AG27-('Credit issuance TYA'!$G$21*'Credit issuance TYA'!$B$2),IF('Hoja De Calculo'!AH$16&lt;'Hoja De Calculo'!AG$16,0,'Credit issuance TYA'!AG27-('Credit issuance TYA'!$G$21*'Credit issuance TYA'!$B$2)))</f>
        <v>0</v>
      </c>
      <c r="AH27" s="293">
        <f>IF(ISBLANK('Hoja De Calculo'!AI$13),'Credit issuance TYA'!AH27-('Credit issuance TYA'!$G$21*'Credit issuance TYA'!$B$2),IF('Hoja De Calculo'!AI$16&lt;'Hoja De Calculo'!AH$16,0,'Credit issuance TYA'!AH27-('Credit issuance TYA'!$G$21*'Credit issuance TYA'!$B$2)))</f>
        <v>0</v>
      </c>
      <c r="AI27" s="293">
        <f>IF(ISBLANK('Hoja De Calculo'!AJ$13),'Credit issuance TYA'!AI27-('Credit issuance TYA'!$G$21*'Credit issuance TYA'!$B$2),IF('Hoja De Calculo'!AJ$16&lt;'Hoja De Calculo'!AI$16,0,'Credit issuance TYA'!AI27-('Credit issuance TYA'!$G$21*'Credit issuance TYA'!$B$2)))</f>
        <v>0</v>
      </c>
      <c r="AJ27" s="293">
        <f>IF(ISBLANK('Hoja De Calculo'!AK$13),'Credit issuance TYA'!AJ27-('Credit issuance TYA'!$G$21*'Credit issuance TYA'!$B$2),IF('Hoja De Calculo'!AK$16&lt;'Hoja De Calculo'!AJ$16,0,'Credit issuance TYA'!AJ27-('Credit issuance TYA'!$G$21*'Credit issuance TYA'!$B$2)))</f>
        <v>0</v>
      </c>
      <c r="AK27" s="293">
        <f>IF(ISBLANK('Hoja De Calculo'!AL$13),'Credit issuance TYA'!AK27-('Credit issuance TYA'!$G$21*'Credit issuance TYA'!$B$2),IF('Hoja De Calculo'!AL$16&lt;'Hoja De Calculo'!AK$16,0,'Credit issuance TYA'!AK27-('Credit issuance TYA'!$G$21*'Credit issuance TYA'!$B$2)))</f>
        <v>0</v>
      </c>
      <c r="AL27" s="293">
        <f>IF(ISBLANK('Hoja De Calculo'!AM$13),'Credit issuance TYA'!AL27-('Credit issuance TYA'!$G$21*'Credit issuance TYA'!$B$2),IF('Hoja De Calculo'!AM$16&lt;'Hoja De Calculo'!AL$16,0,'Credit issuance TYA'!AL27-('Credit issuance TYA'!$G$21*'Credit issuance TYA'!$B$2)))</f>
        <v>0</v>
      </c>
      <c r="AM27" s="293">
        <f>IF(ISBLANK('Hoja De Calculo'!AN$13),'Credit issuance TYA'!AM27-('Credit issuance TYA'!$G$21*'Credit issuance TYA'!$B$2),IF('Hoja De Calculo'!AN$16&lt;'Hoja De Calculo'!AM$16,0,'Credit issuance TYA'!AM27-('Credit issuance TYA'!$G$21*'Credit issuance TYA'!$B$2)))</f>
        <v>0</v>
      </c>
      <c r="AN27" s="293">
        <f>IF(ISBLANK('Hoja De Calculo'!AO$13),'Credit issuance TYA'!AN27-('Credit issuance TYA'!$G$21*'Credit issuance TYA'!$B$2),IF('Hoja De Calculo'!AO$16&lt;'Hoja De Calculo'!AN$16,0,'Credit issuance TYA'!AN27-('Credit issuance TYA'!$G$21*'Credit issuance TYA'!$B$2)))</f>
        <v>0</v>
      </c>
      <c r="AO27" s="293">
        <f>IF(ISBLANK('Hoja De Calculo'!AP$13),'Credit issuance TYA'!AO27-('Credit issuance TYA'!$G$21*'Credit issuance TYA'!$B$2),IF('Hoja De Calculo'!AP$16&lt;'Hoja De Calculo'!AO$16,0,'Credit issuance TYA'!AO27-('Credit issuance TYA'!$G$21*'Credit issuance TYA'!$B$2)))</f>
        <v>0</v>
      </c>
      <c r="AP27" s="293">
        <f>IF(ISBLANK('Hoja De Calculo'!AQ$13),'Credit issuance TYA'!AP27-('Credit issuance TYA'!$G$21*'Credit issuance TYA'!$B$2),IF('Hoja De Calculo'!AQ$16&lt;'Hoja De Calculo'!AP$16,0,'Credit issuance TYA'!AP27-('Credit issuance TYA'!$G$21*'Credit issuance TYA'!$B$2)))</f>
        <v>0</v>
      </c>
      <c r="AQ27" s="293">
        <f>IF(ISBLANK('Hoja De Calculo'!AR$13),'Credit issuance TYA'!AQ27-('Credit issuance TYA'!$G$21*'Credit issuance TYA'!$B$2),IF('Hoja De Calculo'!AR$16&lt;'Hoja De Calculo'!AQ$16,0,'Credit issuance TYA'!AQ27-('Credit issuance TYA'!$G$21*'Credit issuance TYA'!$B$2)))</f>
        <v>0</v>
      </c>
      <c r="AR27" s="293">
        <f>IF(ISBLANK('Hoja De Calculo'!AS$13),'Credit issuance TYA'!AR27-('Credit issuance TYA'!$G$21*'Credit issuance TYA'!$B$2),IF('Hoja De Calculo'!AS$16&lt;'Hoja De Calculo'!AR$16,0,'Credit issuance TYA'!AR27-('Credit issuance TYA'!$G$21*'Credit issuance TYA'!$B$2)))</f>
        <v>0</v>
      </c>
      <c r="AS27" s="293">
        <f>IF(ISBLANK('Hoja De Calculo'!AT$13),'Credit issuance TYA'!AS27-('Credit issuance TYA'!$G$21*'Credit issuance TYA'!$B$2),IF('Hoja De Calculo'!AT$16&lt;'Hoja De Calculo'!AS$16,0,'Credit issuance TYA'!AS27-('Credit issuance TYA'!$G$21*'Credit issuance TYA'!$B$2)))</f>
        <v>0</v>
      </c>
      <c r="AT27" s="293">
        <f>IF(ISBLANK('Hoja De Calculo'!AU$13),'Credit issuance TYA'!AT27-('Credit issuance TYA'!$G$21*'Credit issuance TYA'!$B$2),IF('Hoja De Calculo'!AU$16&lt;'Hoja De Calculo'!AT$16,0,'Credit issuance TYA'!AT27-('Credit issuance TYA'!$G$21*'Credit issuance TYA'!$B$2)))</f>
        <v>0</v>
      </c>
      <c r="AU27" s="293">
        <f>IF(ISBLANK('Hoja De Calculo'!AV$13),'Credit issuance TYA'!AU27-('Credit issuance TYA'!$G$21*'Credit issuance TYA'!$B$2),IF('Hoja De Calculo'!AV$16&lt;'Hoja De Calculo'!AU$16,0,'Credit issuance TYA'!AU27-('Credit issuance TYA'!$G$21*'Credit issuance TYA'!$B$2)))</f>
        <v>0</v>
      </c>
      <c r="AV27" s="293">
        <f>IF(ISBLANK('Hoja De Calculo'!AW$13),'Credit issuance TYA'!AV27-('Credit issuance TYA'!$G$21*'Credit issuance TYA'!$B$2),IF('Hoja De Calculo'!AW$16&lt;'Hoja De Calculo'!AV$16,0,'Credit issuance TYA'!AV27-('Credit issuance TYA'!$G$21*'Credit issuance TYA'!$B$2)))</f>
        <v>0</v>
      </c>
      <c r="AW27" s="293">
        <f>IF(ISBLANK('Hoja De Calculo'!AX$13),'Credit issuance TYA'!AW27-('Credit issuance TYA'!$G$21*'Credit issuance TYA'!$B$2),IF('Hoja De Calculo'!AX$16&lt;'Hoja De Calculo'!AW$16,0,'Credit issuance TYA'!AW27-('Credit issuance TYA'!$G$21*'Credit issuance TYA'!$B$2)))</f>
        <v>0</v>
      </c>
      <c r="AX27" s="293">
        <f>IF(ISBLANK('Hoja De Calculo'!AY$13),'Credit issuance TYA'!AX27-('Credit issuance TYA'!$G$21*'Credit issuance TYA'!$B$2),IF('Hoja De Calculo'!AY$16&lt;'Hoja De Calculo'!AX$16,0,'Credit issuance TYA'!AX27-('Credit issuance TYA'!$G$21*'Credit issuance TYA'!$B$2)))</f>
        <v>0</v>
      </c>
      <c r="AY27" s="293">
        <f>IF(ISBLANK('Hoja De Calculo'!AZ$13),'Credit issuance TYA'!AY27-('Credit issuance TYA'!$G$21*'Credit issuance TYA'!$B$2),IF('Hoja De Calculo'!AZ$16&lt;'Hoja De Calculo'!AY$16,0,'Credit issuance TYA'!AY27-('Credit issuance TYA'!$G$21*'Credit issuance TYA'!$B$2)))</f>
        <v>0</v>
      </c>
      <c r="AZ27" s="293">
        <f>IF(ISBLANK('Hoja De Calculo'!BA$13),'Credit issuance TYA'!AZ27-('Credit issuance TYA'!$G$21*'Credit issuance TYA'!$B$2),IF('Hoja De Calculo'!BA$16&lt;'Hoja De Calculo'!AZ$16,0,'Credit issuance TYA'!AZ27-('Credit issuance TYA'!$G$21*'Credit issuance TYA'!$B$2)))</f>
        <v>0</v>
      </c>
      <c r="BA27" s="293">
        <f>IF(ISBLANK('Hoja De Calculo'!BB$13),'Credit issuance TYA'!BA27-('Credit issuance TYA'!$G$21*'Credit issuance TYA'!$B$2),IF('Hoja De Calculo'!BB$16&lt;'Hoja De Calculo'!BA$16,0,'Credit issuance TYA'!BA27-('Credit issuance TYA'!$G$21*'Credit issuance TYA'!$B$2)))</f>
        <v>0</v>
      </c>
      <c r="BB27" s="293">
        <f>IF(ISBLANK('Hoja De Calculo'!BC$13),'Credit issuance TYA'!BB27-('Credit issuance TYA'!$G$21*'Credit issuance TYA'!$B$2),IF('Hoja De Calculo'!BC$16&lt;'Hoja De Calculo'!BB$16,0,'Credit issuance TYA'!BB27-('Credit issuance TYA'!$G$21*'Credit issuance TYA'!$B$2)))</f>
        <v>0</v>
      </c>
      <c r="BC27" s="293">
        <f>IF(ISBLANK('Hoja De Calculo'!BD$13),'Credit issuance TYA'!BC27-('Credit issuance TYA'!$G$21*'Credit issuance TYA'!$B$2),IF('Hoja De Calculo'!BD$16&lt;'Hoja De Calculo'!BC$16,0,'Credit issuance TYA'!BC27-('Credit issuance TYA'!$G$21*'Credit issuance TYA'!$B$2)))</f>
        <v>0</v>
      </c>
      <c r="BD27" s="293">
        <f>IF(ISBLANK('Hoja De Calculo'!BE$13),'Credit issuance TYA'!BD27-('Credit issuance TYA'!$G$21*'Credit issuance TYA'!$B$2),IF('Hoja De Calculo'!BE$16&lt;'Hoja De Calculo'!BD$16,0,'Credit issuance TYA'!BD27-('Credit issuance TYA'!$G$21*'Credit issuance TYA'!$B$2)))</f>
        <v>0</v>
      </c>
      <c r="BE27" s="293">
        <f>IF(ISBLANK('Hoja De Calculo'!BF$13),'Credit issuance TYA'!BE27-('Credit issuance TYA'!$G$21*'Credit issuance TYA'!$B$2),IF('Hoja De Calculo'!BF$16&lt;'Hoja De Calculo'!BE$16,0,'Credit issuance TYA'!BE27-('Credit issuance TYA'!$G$21*'Credit issuance TYA'!$B$2)))</f>
        <v>0</v>
      </c>
      <c r="BF27" s="293">
        <f>IF(ISBLANK('Hoja De Calculo'!BG$13),'Credit issuance TYA'!BF27-('Credit issuance TYA'!$G$21*'Credit issuance TYA'!$B$2),IF('Hoja De Calculo'!BG$16&lt;'Hoja De Calculo'!BF$16,0,'Credit issuance TYA'!BF27-('Credit issuance TYA'!$G$21*'Credit issuance TYA'!$B$2)))</f>
        <v>0</v>
      </c>
      <c r="BG27" s="293">
        <f>IF(ISBLANK('Hoja De Calculo'!BH$13),'Credit issuance TYA'!BG27-('Credit issuance TYA'!$G$21*'Credit issuance TYA'!$B$2),IF('Hoja De Calculo'!BH$16&lt;'Hoja De Calculo'!BG$16,0,'Credit issuance TYA'!BG27-('Credit issuance TYA'!$G$21*'Credit issuance TYA'!$B$2)))</f>
        <v>0</v>
      </c>
      <c r="BH27" s="293">
        <f>IF(ISBLANK('Hoja De Calculo'!BI$13),'Credit issuance TYA'!BH27-('Credit issuance TYA'!$G$21*'Credit issuance TYA'!$B$2),IF('Hoja De Calculo'!BI$16&lt;'Hoja De Calculo'!BH$16,0,'Credit issuance TYA'!BH27-('Credit issuance TYA'!$G$21*'Credit issuance TYA'!$B$2)))</f>
        <v>0</v>
      </c>
      <c r="BI27" s="293">
        <f>IF(ISBLANK('Hoja De Calculo'!BJ$13),'Credit issuance TYA'!BI27-('Credit issuance TYA'!$G$21*'Credit issuance TYA'!$B$2),IF('Hoja De Calculo'!BJ$16&lt;'Hoja De Calculo'!BI$16,0,'Credit issuance TYA'!BI27-('Credit issuance TYA'!$G$21*'Credit issuance TYA'!$B$2)))</f>
        <v>0</v>
      </c>
      <c r="BJ27" s="293">
        <f>IF(ISBLANK('Hoja De Calculo'!BK$13),'Credit issuance TYA'!BJ27-('Credit issuance TYA'!$G$21*'Credit issuance TYA'!$B$2),IF('Hoja De Calculo'!BK$16&lt;'Hoja De Calculo'!BJ$16,0,'Credit issuance TYA'!BJ27-('Credit issuance TYA'!$G$21*'Credit issuance TYA'!$B$2)))</f>
        <v>0</v>
      </c>
      <c r="BK27" s="293">
        <f>IF(ISBLANK('Hoja De Calculo'!BL$13),'Credit issuance TYA'!BK27-('Credit issuance TYA'!$G$21*'Credit issuance TYA'!$B$2),IF('Hoja De Calculo'!BL$16&lt;'Hoja De Calculo'!BK$16,0,'Credit issuance TYA'!BK27-('Credit issuance TYA'!$G$21*'Credit issuance TYA'!$B$2)))</f>
        <v>0</v>
      </c>
      <c r="BL27" s="293">
        <f>IF(ISBLANK('Hoja De Calculo'!BM$13),'Credit issuance TYA'!BL27-('Credit issuance TYA'!$G$21*'Credit issuance TYA'!$B$2),IF('Hoja De Calculo'!BM$16&lt;'Hoja De Calculo'!BL$16,0,'Credit issuance TYA'!BL27-('Credit issuance TYA'!$G$21*'Credit issuance TYA'!$B$2)))</f>
        <v>0</v>
      </c>
      <c r="BM27" s="293">
        <f>IF(ISBLANK('Hoja De Calculo'!BN$13),'Credit issuance TYA'!BM27-('Credit issuance TYA'!$G$21*'Credit issuance TYA'!$B$2),IF('Hoja De Calculo'!BN$16&lt;'Hoja De Calculo'!BM$16,0,'Credit issuance TYA'!BM27-('Credit issuance TYA'!$G$21*'Credit issuance TYA'!$B$2)))</f>
        <v>0</v>
      </c>
      <c r="BN27" s="293">
        <f>IF(ISBLANK('Hoja De Calculo'!BO$13),'Credit issuance TYA'!BN27-('Credit issuance TYA'!$G$21*'Credit issuance TYA'!$B$2),IF('Hoja De Calculo'!BO$16&lt;'Hoja De Calculo'!BN$16,0,'Credit issuance TYA'!BN27-('Credit issuance TYA'!$G$21*'Credit issuance TYA'!$B$2)))</f>
        <v>0</v>
      </c>
      <c r="BO27" s="293">
        <f>IF(ISBLANK('Hoja De Calculo'!BP$13),'Credit issuance TYA'!BO27-('Credit issuance TYA'!$G$21*'Credit issuance TYA'!$B$2),IF('Hoja De Calculo'!BP$16&lt;'Hoja De Calculo'!BO$16,0,'Credit issuance TYA'!BO27-('Credit issuance TYA'!$G$21*'Credit issuance TYA'!$B$2)))</f>
        <v>0</v>
      </c>
      <c r="BP27" s="293">
        <f>IF(ISBLANK('Hoja De Calculo'!BQ$13),'Credit issuance TYA'!BP27-('Credit issuance TYA'!$G$21*'Credit issuance TYA'!$B$2),IF('Hoja De Calculo'!BQ$16&lt;'Hoja De Calculo'!BP$16,0,'Credit issuance TYA'!BP27-('Credit issuance TYA'!$G$21*'Credit issuance TYA'!$B$2)))</f>
        <v>0</v>
      </c>
      <c r="BQ27" s="293">
        <f>IF(ISBLANK('Hoja De Calculo'!BR$13),'Credit issuance TYA'!BQ27-('Credit issuance TYA'!$G$21*'Credit issuance TYA'!$B$2),IF('Hoja De Calculo'!BR$16&lt;'Hoja De Calculo'!BQ$16,0,'Credit issuance TYA'!BQ27-('Credit issuance TYA'!$G$21*'Credit issuance TYA'!$B$2)))</f>
        <v>0</v>
      </c>
      <c r="BR27" s="293">
        <f>IF(ISBLANK('Hoja De Calculo'!BS$13),'Credit issuance TYA'!BR27-('Credit issuance TYA'!$G$21*'Credit issuance TYA'!$B$2),IF('Hoja De Calculo'!BS$16&lt;'Hoja De Calculo'!BR$16,0,'Credit issuance TYA'!BR27-('Credit issuance TYA'!$G$21*'Credit issuance TYA'!$B$2)))</f>
        <v>0</v>
      </c>
      <c r="BS27" s="293">
        <f>IF(ISBLANK('Hoja De Calculo'!BT$13),'Credit issuance TYA'!BS27-('Credit issuance TYA'!$G$21*'Credit issuance TYA'!$B$2),IF('Hoja De Calculo'!BT$16&lt;'Hoja De Calculo'!BS$16,0,'Credit issuance TYA'!BS27-('Credit issuance TYA'!$G$21*'Credit issuance TYA'!$B$2)))</f>
        <v>0</v>
      </c>
      <c r="BT27" s="293">
        <f>IF(ISBLANK('Hoja De Calculo'!BU$13),'Credit issuance TYA'!BT27-('Credit issuance TYA'!$G$21*'Credit issuance TYA'!$B$2),IF('Hoja De Calculo'!BU$16&lt;'Hoja De Calculo'!BT$16,0,'Credit issuance TYA'!BT27-('Credit issuance TYA'!$G$21*'Credit issuance TYA'!$B$2)))</f>
        <v>0</v>
      </c>
      <c r="BU27" s="293">
        <f>IF(ISBLANK('Hoja De Calculo'!BV$13),'Credit issuance TYA'!BU27-('Credit issuance TYA'!$G$21*'Credit issuance TYA'!$B$2),IF('Hoja De Calculo'!BV$16&lt;'Hoja De Calculo'!BU$16,0,'Credit issuance TYA'!BU27-('Credit issuance TYA'!$G$21*'Credit issuance TYA'!$B$2)))</f>
        <v>0</v>
      </c>
      <c r="BV27" s="293">
        <f>IF(ISBLANK('Hoja De Calculo'!BW$13),'Credit issuance TYA'!BV27-('Credit issuance TYA'!$G$21*'Credit issuance TYA'!$B$2),IF('Hoja De Calculo'!BW$16&lt;'Hoja De Calculo'!BV$16,0,'Credit issuance TYA'!BV27-('Credit issuance TYA'!$G$21*'Credit issuance TYA'!$B$2)))</f>
        <v>0</v>
      </c>
      <c r="BW27" s="293">
        <f>IF(ISBLANK('Hoja De Calculo'!BX$13),'Credit issuance TYA'!BW27-('Credit issuance TYA'!$G$21*'Credit issuance TYA'!$B$2),IF('Hoja De Calculo'!BX$16&lt;'Hoja De Calculo'!BW$16,0,'Credit issuance TYA'!BW27-('Credit issuance TYA'!$G$21*'Credit issuance TYA'!$B$2)))</f>
        <v>0</v>
      </c>
      <c r="BX27" s="293">
        <f>IF(ISBLANK('Hoja De Calculo'!BY$13),'Credit issuance TYA'!BX27-('Credit issuance TYA'!$G$21*'Credit issuance TYA'!$B$2),IF('Hoja De Calculo'!BY$16&lt;'Hoja De Calculo'!BX$16,0,'Credit issuance TYA'!BX27-('Credit issuance TYA'!$G$21*'Credit issuance TYA'!$B$2)))</f>
        <v>0</v>
      </c>
      <c r="BY27" s="293">
        <f>IF(ISBLANK('Hoja De Calculo'!BZ$13),'Credit issuance TYA'!BY27-('Credit issuance TYA'!$G$21*'Credit issuance TYA'!$B$2),IF('Hoja De Calculo'!BZ$16&lt;'Hoja De Calculo'!BY$16,0,'Credit issuance TYA'!BY27-('Credit issuance TYA'!$G$21*'Credit issuance TYA'!$B$2)))</f>
        <v>0</v>
      </c>
      <c r="BZ27" s="293">
        <f>IF(ISBLANK('Hoja De Calculo'!CA$13),'Credit issuance TYA'!BZ27-('Credit issuance TYA'!$G$21*'Credit issuance TYA'!$B$2),IF('Hoja De Calculo'!CA$16&lt;'Hoja De Calculo'!BZ$16,0,'Credit issuance TYA'!BZ27-('Credit issuance TYA'!$G$21*'Credit issuance TYA'!$B$2)))</f>
        <v>0</v>
      </c>
      <c r="CA27" s="293">
        <f>IF(ISBLANK('Hoja De Calculo'!CB$13),'Credit issuance TYA'!CA27-('Credit issuance TYA'!$G$21*'Credit issuance TYA'!$B$2),IF('Hoja De Calculo'!CB$16&lt;'Hoja De Calculo'!CA$16,0,'Credit issuance TYA'!CA27-('Credit issuance TYA'!$G$21*'Credit issuance TYA'!$B$2)))</f>
        <v>0</v>
      </c>
      <c r="CB27" s="293">
        <f>IF(ISBLANK('Hoja De Calculo'!CC$13),'Credit issuance TYA'!CB27-('Credit issuance TYA'!$G$21*'Credit issuance TYA'!$B$2),IF('Hoja De Calculo'!CC$16&lt;'Hoja De Calculo'!CB$16,0,'Credit issuance TYA'!CB27-('Credit issuance TYA'!$G$21*'Credit issuance TYA'!$B$2)))</f>
        <v>0</v>
      </c>
      <c r="CC27" s="293">
        <f>IF(ISBLANK('Hoja De Calculo'!CD$13),'Credit issuance TYA'!CC27-('Credit issuance TYA'!$G$21*'Credit issuance TYA'!$B$2),IF('Hoja De Calculo'!CD$16&lt;'Hoja De Calculo'!CC$16,0,'Credit issuance TYA'!CC27-('Credit issuance TYA'!$G$21*'Credit issuance TYA'!$B$2)))</f>
        <v>0</v>
      </c>
      <c r="CD27" s="293">
        <f>IF(ISBLANK('Hoja De Calculo'!CE$13),'Credit issuance TYA'!CD27-('Credit issuance TYA'!$G$21*'Credit issuance TYA'!$B$2),IF('Hoja De Calculo'!CE$16&lt;'Hoja De Calculo'!CD$16,0,'Credit issuance TYA'!CD27-('Credit issuance TYA'!$G$21*'Credit issuance TYA'!$B$2)))</f>
        <v>0</v>
      </c>
      <c r="CE27" s="293">
        <f>IF(ISBLANK('Hoja De Calculo'!CF$13),'Credit issuance TYA'!CE27-('Credit issuance TYA'!$G$21*'Credit issuance TYA'!$B$2),IF('Hoja De Calculo'!CF$16&lt;'Hoja De Calculo'!CE$16,0,'Credit issuance TYA'!CE27-('Credit issuance TYA'!$G$21*'Credit issuance TYA'!$B$2)))</f>
        <v>0</v>
      </c>
      <c r="CF27" s="293">
        <f>IF(ISBLANK('Hoja De Calculo'!CG$13),'Credit issuance TYA'!CF27-('Credit issuance TYA'!$G$21*'Credit issuance TYA'!$B$2),IF('Hoja De Calculo'!CG$16&lt;'Hoja De Calculo'!CF$16,0,'Credit issuance TYA'!CF27-('Credit issuance TYA'!$G$21*'Credit issuance TYA'!$B$2)))</f>
        <v>0</v>
      </c>
      <c r="CG27" s="293">
        <f>IF(ISBLANK('Hoja De Calculo'!CH$13),'Credit issuance TYA'!CG27-('Credit issuance TYA'!$G$21*'Credit issuance TYA'!$B$2),IF('Hoja De Calculo'!CH$16&lt;'Hoja De Calculo'!CG$16,0,'Credit issuance TYA'!CG27-('Credit issuance TYA'!$G$21*'Credit issuance TYA'!$B$2)))</f>
        <v>0</v>
      </c>
      <c r="CH27" s="293">
        <f>IF(ISBLANK('Hoja De Calculo'!CI$13),'Credit issuance TYA'!CH27-('Credit issuance TYA'!$G$21*'Credit issuance TYA'!$B$2),IF('Hoja De Calculo'!CI$16&lt;'Hoja De Calculo'!CH$16,0,'Credit issuance TYA'!CH27-('Credit issuance TYA'!$G$21*'Credit issuance TYA'!$B$2)))</f>
        <v>0</v>
      </c>
      <c r="CI27" s="293">
        <f>IF(ISBLANK('Hoja De Calculo'!CJ$13),'Credit issuance TYA'!CI27-('Credit issuance TYA'!$G$21*'Credit issuance TYA'!$B$2),IF('Hoja De Calculo'!CJ$16&lt;'Hoja De Calculo'!CI$16,0,'Credit issuance TYA'!CI27-('Credit issuance TYA'!$G$21*'Credit issuance TYA'!$B$2)))</f>
        <v>0</v>
      </c>
      <c r="CJ27" s="293">
        <f>IF(ISBLANK('Hoja De Calculo'!CK$13),'Credit issuance TYA'!CJ27-('Credit issuance TYA'!$G$21*'Credit issuance TYA'!$B$2),IF('Hoja De Calculo'!CK$16&lt;'Hoja De Calculo'!CJ$16,0,'Credit issuance TYA'!CJ27-('Credit issuance TYA'!$G$21*'Credit issuance TYA'!$B$2)))</f>
        <v>0</v>
      </c>
      <c r="CK27" s="293">
        <f>IF(ISBLANK('Hoja De Calculo'!CL$13),'Credit issuance TYA'!CK27-('Credit issuance TYA'!$G$21*'Credit issuance TYA'!$B$2),IF('Hoja De Calculo'!CL$16&lt;'Hoja De Calculo'!CK$16,0,'Credit issuance TYA'!CK27-('Credit issuance TYA'!$G$21*'Credit issuance TYA'!$B$2)))</f>
        <v>0</v>
      </c>
      <c r="CL27" s="293">
        <f>IF(ISBLANK('Hoja De Calculo'!CM$13),'Credit issuance TYA'!CL27-('Credit issuance TYA'!$G$21*'Credit issuance TYA'!$B$2),IF('Hoja De Calculo'!CM$16&lt;'Hoja De Calculo'!CL$16,0,'Credit issuance TYA'!CL27-('Credit issuance TYA'!$G$21*'Credit issuance TYA'!$B$2)))</f>
        <v>0</v>
      </c>
      <c r="CM27" s="293">
        <f>IF(ISBLANK('Hoja De Calculo'!CN$13),'Credit issuance TYA'!CM27-('Credit issuance TYA'!$G$21*'Credit issuance TYA'!$B$2),IF('Hoja De Calculo'!CN$16&lt;'Hoja De Calculo'!CM$16,0,'Credit issuance TYA'!CM27-('Credit issuance TYA'!$G$21*'Credit issuance TYA'!$B$2)))</f>
        <v>0</v>
      </c>
      <c r="CN27" s="293">
        <f>IF(ISBLANK('Hoja De Calculo'!CO$13),'Credit issuance TYA'!CN27-('Credit issuance TYA'!$G$21*'Credit issuance TYA'!$B$2),IF('Hoja De Calculo'!CO$16&lt;'Hoja De Calculo'!CN$16,0,'Credit issuance TYA'!CN27-('Credit issuance TYA'!$G$21*'Credit issuance TYA'!$B$2)))</f>
        <v>0</v>
      </c>
      <c r="CO27" s="293">
        <f>IF(ISBLANK('Hoja De Calculo'!CP$13),'Credit issuance TYA'!CO27-('Credit issuance TYA'!$G$21*'Credit issuance TYA'!$B$2),IF('Hoja De Calculo'!CP$16&lt;'Hoja De Calculo'!CO$16,0,'Credit issuance TYA'!CO27-('Credit issuance TYA'!$G$21*'Credit issuance TYA'!$B$2)))</f>
        <v>0</v>
      </c>
      <c r="CP27" s="293">
        <f>IF(ISBLANK('Hoja De Calculo'!CQ$13),'Credit issuance TYA'!CP27-('Credit issuance TYA'!$G$21*'Credit issuance TYA'!$B$2),IF('Hoja De Calculo'!CQ$16&lt;'Hoja De Calculo'!CP$16,0,'Credit issuance TYA'!CP27-('Credit issuance TYA'!$G$21*'Credit issuance TYA'!$B$2)))</f>
        <v>0</v>
      </c>
      <c r="CQ27" s="293">
        <f>IF(ISBLANK('Hoja De Calculo'!CR$13),'Credit issuance TYA'!CQ27-('Credit issuance TYA'!$G$21*'Credit issuance TYA'!$B$2),IF('Hoja De Calculo'!CR$16&lt;'Hoja De Calculo'!CQ$16,0,'Credit issuance TYA'!CQ27-('Credit issuance TYA'!$G$21*'Credit issuance TYA'!$B$2)))</f>
        <v>0</v>
      </c>
      <c r="CR27" s="293">
        <f>IF(ISBLANK('Hoja De Calculo'!CS$13),'Credit issuance TYA'!CR27-('Credit issuance TYA'!$G$21*'Credit issuance TYA'!$B$2),IF('Hoja De Calculo'!CS$16&lt;'Hoja De Calculo'!CR$16,0,'Credit issuance TYA'!CR27-('Credit issuance TYA'!$G$21*'Credit issuance TYA'!$B$2)))</f>
        <v>0</v>
      </c>
      <c r="CS27" s="293">
        <f>IF(ISBLANK('Hoja De Calculo'!CT$13),'Credit issuance TYA'!CS27-('Credit issuance TYA'!$G$21*'Credit issuance TYA'!$B$2),IF('Hoja De Calculo'!CT$16&lt;'Hoja De Calculo'!CS$16,0,'Credit issuance TYA'!CS27-('Credit issuance TYA'!$G$21*'Credit issuance TYA'!$B$2)))</f>
        <v>0</v>
      </c>
      <c r="CT27" s="293">
        <f>IF(ISBLANK('Hoja De Calculo'!CU$13),'Credit issuance TYA'!CT27-('Credit issuance TYA'!$G$21*'Credit issuance TYA'!$B$2),IF('Hoja De Calculo'!CU$16&lt;'Hoja De Calculo'!CT$16,0,'Credit issuance TYA'!CT27-('Credit issuance TYA'!$G$21*'Credit issuance TYA'!$B$2)))</f>
        <v>0</v>
      </c>
      <c r="CU27" s="293">
        <f>IF(ISBLANK('Hoja De Calculo'!CV$13),'Credit issuance TYA'!CU27-('Credit issuance TYA'!$G$21*'Credit issuance TYA'!$B$2),IF('Hoja De Calculo'!CV$16&lt;'Hoja De Calculo'!CU$16,0,'Credit issuance TYA'!CU27-('Credit issuance TYA'!$G$21*'Credit issuance TYA'!$B$2)))</f>
        <v>0</v>
      </c>
      <c r="CV27" s="293">
        <f>IF(ISBLANK('Hoja De Calculo'!CW$13),'Credit issuance TYA'!CV27-('Credit issuance TYA'!$G$21*'Credit issuance TYA'!$B$2),IF('Hoja De Calculo'!CW$16&lt;'Hoja De Calculo'!CV$16,0,'Credit issuance TYA'!CV27-('Credit issuance TYA'!$G$21*'Credit issuance TYA'!$B$2)))</f>
        <v>0</v>
      </c>
      <c r="CW27" s="293">
        <f>IF(ISBLANK('Hoja De Calculo'!CX$13),'Credit issuance TYA'!CW27-('Credit issuance TYA'!$G$21*'Credit issuance TYA'!$B$2),IF('Hoja De Calculo'!CX$16&lt;'Hoja De Calculo'!CW$16,0,'Credit issuance TYA'!CW27-('Credit issuance TYA'!$G$21*'Credit issuance TYA'!$B$2)))</f>
        <v>0</v>
      </c>
    </row>
    <row r="28" spans="1:101" x14ac:dyDescent="0.3">
      <c r="A28" t="s">
        <v>165</v>
      </c>
      <c r="C28" s="259"/>
      <c r="D28" s="259"/>
      <c r="E28" s="259"/>
      <c r="F28" s="259"/>
      <c r="G28" s="259"/>
      <c r="H28" s="281">
        <f>'Credit issuance TYA'!H28-('Credit issuance TYA'!$H21*'Credit issuance TYA'!$B$2)</f>
        <v>0</v>
      </c>
      <c r="I28" s="281">
        <f>IF(ISBLANK('Hoja De Calculo'!J$13),'Credit issuance TYA'!I28-('Credit issuance TYA'!$H$21*'Credit issuance TYA'!$B$2),IF('Hoja De Calculo'!J$16&lt;'Hoja De Calculo'!I$16,0,'Credit issuance TYA'!I28-('Credit issuance TYA'!$H$21*'Credit issuance TYA'!$B$2)))</f>
        <v>0</v>
      </c>
      <c r="J28" s="281">
        <f>IF(ISBLANK('Hoja De Calculo'!K$13),'Credit issuance TYA'!J28-('Credit issuance TYA'!$H$21*'Credit issuance TYA'!$B$2),IF('Hoja De Calculo'!K$16&lt;'Hoja De Calculo'!J$16,0,'Credit issuance TYA'!J28-('Credit issuance TYA'!$H$21*'Credit issuance TYA'!$B$2)))</f>
        <v>0</v>
      </c>
      <c r="K28" s="281">
        <f>IF(ISBLANK('Hoja De Calculo'!L$13),'Credit issuance TYA'!K28-('Credit issuance TYA'!$H$21*'Credit issuance TYA'!$B$2),IF('Hoja De Calculo'!L$16&lt;'Hoja De Calculo'!K$16,0,'Credit issuance TYA'!K28-('Credit issuance TYA'!$H$21*'Credit issuance TYA'!$B$2)))</f>
        <v>0</v>
      </c>
      <c r="L28" s="281">
        <f>IF(ISBLANK('Hoja De Calculo'!M$13),'Credit issuance TYA'!L28-('Credit issuance TYA'!$H$21*'Credit issuance TYA'!$B$2),IF('Hoja De Calculo'!M$16&lt;'Hoja De Calculo'!L$16,0,'Credit issuance TYA'!L28-('Credit issuance TYA'!$H$21*'Credit issuance TYA'!$B$2)))</f>
        <v>0</v>
      </c>
      <c r="M28" s="281">
        <f>IF(ISBLANK('Hoja De Calculo'!N$13),'Credit issuance TYA'!M28-('Credit issuance TYA'!$H$21*'Credit issuance TYA'!$B$2),IF('Hoja De Calculo'!N$16&lt;'Hoja De Calculo'!M$16,0,'Credit issuance TYA'!M28-('Credit issuance TYA'!$H$21*'Credit issuance TYA'!$B$2)))</f>
        <v>0</v>
      </c>
      <c r="N28" s="281">
        <f>IF(ISBLANK('Hoja De Calculo'!O$13),'Credit issuance TYA'!N28-('Credit issuance TYA'!$H$21*'Credit issuance TYA'!$B$2),IF('Hoja De Calculo'!O$16&lt;'Hoja De Calculo'!N$16,0,'Credit issuance TYA'!N28-('Credit issuance TYA'!$H$21*'Credit issuance TYA'!$B$2)))</f>
        <v>0</v>
      </c>
      <c r="O28" s="281">
        <f>IF(ISBLANK('Hoja De Calculo'!P$13),'Credit issuance TYA'!O28-('Credit issuance TYA'!$H$21*'Credit issuance TYA'!$B$2),IF('Hoja De Calculo'!P$16&lt;'Hoja De Calculo'!O$16,0,'Credit issuance TYA'!O28-('Credit issuance TYA'!$H$21*'Credit issuance TYA'!$B$2)))</f>
        <v>0</v>
      </c>
      <c r="P28" s="281">
        <f>IF(ISBLANK('Hoja De Calculo'!Q$13),'Credit issuance TYA'!P28-('Credit issuance TYA'!$H$21*'Credit issuance TYA'!$B$2),IF('Hoja De Calculo'!Q$16&lt;'Hoja De Calculo'!P$16,0,'Credit issuance TYA'!P28-('Credit issuance TYA'!$H$21*'Credit issuance TYA'!$B$2)))</f>
        <v>0</v>
      </c>
      <c r="Q28" s="281">
        <f>IF(ISBLANK('Hoja De Calculo'!R$13),'Credit issuance TYA'!Q28-('Credit issuance TYA'!$H$21*'Credit issuance TYA'!$B$2),IF('Hoja De Calculo'!R$16&lt;'Hoja De Calculo'!Q$16,0,'Credit issuance TYA'!Q28-('Credit issuance TYA'!$H$21*'Credit issuance TYA'!$B$2)))</f>
        <v>0</v>
      </c>
      <c r="R28" s="281">
        <f>IF(ISBLANK('Hoja De Calculo'!S$13),'Credit issuance TYA'!R28-('Credit issuance TYA'!$H$21*'Credit issuance TYA'!$B$2),IF('Hoja De Calculo'!S$16&lt;'Hoja De Calculo'!R$16,0,'Credit issuance TYA'!R28-('Credit issuance TYA'!$H$21*'Credit issuance TYA'!$B$2)))</f>
        <v>0</v>
      </c>
      <c r="S28" s="281">
        <f>IF(ISBLANK('Hoja De Calculo'!T$13),'Credit issuance TYA'!S28-('Credit issuance TYA'!$H$21*'Credit issuance TYA'!$B$2),IF('Hoja De Calculo'!T$16&lt;'Hoja De Calculo'!S$16,0,'Credit issuance TYA'!S28-('Credit issuance TYA'!$H$21*'Credit issuance TYA'!$B$2)))</f>
        <v>0</v>
      </c>
      <c r="T28" s="281">
        <f>IF(ISBLANK('Hoja De Calculo'!U$13),'Credit issuance TYA'!T28-('Credit issuance TYA'!$H$21*'Credit issuance TYA'!$B$2),IF('Hoja De Calculo'!U$16&lt;'Hoja De Calculo'!T$16,0,'Credit issuance TYA'!T28-('Credit issuance TYA'!$H$21*'Credit issuance TYA'!$B$2)))</f>
        <v>0</v>
      </c>
      <c r="U28" s="281">
        <f>IF(ISBLANK('Hoja De Calculo'!V$13),'Credit issuance TYA'!U28-('Credit issuance TYA'!$H$21*'Credit issuance TYA'!$B$2),IF('Hoja De Calculo'!V$16&lt;'Hoja De Calculo'!U$16,0,'Credit issuance TYA'!U28-('Credit issuance TYA'!$H$21*'Credit issuance TYA'!$B$2)))</f>
        <v>0</v>
      </c>
      <c r="V28" s="281">
        <f>IF(ISBLANK('Hoja De Calculo'!W$13),'Credit issuance TYA'!V28-('Credit issuance TYA'!$H$21*'Credit issuance TYA'!$B$2),IF('Hoja De Calculo'!W$16&lt;'Hoja De Calculo'!V$16,0,'Credit issuance TYA'!V28-('Credit issuance TYA'!$H$21*'Credit issuance TYA'!$B$2)))</f>
        <v>0</v>
      </c>
      <c r="W28" s="281">
        <f>IF(ISBLANK('Hoja De Calculo'!X$13),'Credit issuance TYA'!W28-('Credit issuance TYA'!$H$21*'Credit issuance TYA'!$B$2),IF('Hoja De Calculo'!X$16&lt;'Hoja De Calculo'!W$16,0,'Credit issuance TYA'!W28-('Credit issuance TYA'!$H$21*'Credit issuance TYA'!$B$2)))</f>
        <v>0</v>
      </c>
      <c r="X28" s="281">
        <f>IF(ISBLANK('Hoja De Calculo'!Y$13),'Credit issuance TYA'!X28-('Credit issuance TYA'!$H$21*'Credit issuance TYA'!$B$2),IF('Hoja De Calculo'!Y$16&lt;'Hoja De Calculo'!X$16,0,'Credit issuance TYA'!X28-('Credit issuance TYA'!$H$21*'Credit issuance TYA'!$B$2)))</f>
        <v>0</v>
      </c>
      <c r="Y28" s="281">
        <f>IF(ISBLANK('Hoja De Calculo'!Z$13),'Credit issuance TYA'!Y28-('Credit issuance TYA'!$H$21*'Credit issuance TYA'!$B$2),IF('Hoja De Calculo'!Z$16&lt;'Hoja De Calculo'!Y$16,0,'Credit issuance TYA'!Y28-('Credit issuance TYA'!$H$21*'Credit issuance TYA'!$B$2)))</f>
        <v>0</v>
      </c>
      <c r="Z28" s="281">
        <f>IF(ISBLANK('Hoja De Calculo'!AA$13),'Credit issuance TYA'!Z28-('Credit issuance TYA'!$H$21*'Credit issuance TYA'!$B$2),IF('Hoja De Calculo'!AA$16&lt;'Hoja De Calculo'!Z$16,0,'Credit issuance TYA'!Z28-('Credit issuance TYA'!$H$21*'Credit issuance TYA'!$B$2)))</f>
        <v>0</v>
      </c>
      <c r="AA28" s="281">
        <f>IF(ISBLANK('Hoja De Calculo'!AB$13),'Credit issuance TYA'!AA28-('Credit issuance TYA'!$H$21*'Credit issuance TYA'!$B$2),IF('Hoja De Calculo'!AB$16&lt;'Hoja De Calculo'!AA$16,0,'Credit issuance TYA'!AA28-('Credit issuance TYA'!$H$21*'Credit issuance TYA'!$B$2)))</f>
        <v>0</v>
      </c>
      <c r="AB28" s="281">
        <f>IF(ISBLANK('Hoja De Calculo'!AC$13),'Credit issuance TYA'!AB28-('Credit issuance TYA'!$H$21*'Credit issuance TYA'!$B$2),IF('Hoja De Calculo'!AC$16&lt;'Hoja De Calculo'!AB$16,0,'Credit issuance TYA'!AB28-('Credit issuance TYA'!$H$21*'Credit issuance TYA'!$B$2)))</f>
        <v>0</v>
      </c>
      <c r="AC28" s="281">
        <f>IF(ISBLANK('Hoja De Calculo'!AD$13),'Credit issuance TYA'!AC28-('Credit issuance TYA'!$H$21*'Credit issuance TYA'!$B$2),IF('Hoja De Calculo'!AD$16&lt;'Hoja De Calculo'!AC$16,0,'Credit issuance TYA'!AC28-('Credit issuance TYA'!$H$21*'Credit issuance TYA'!$B$2)))</f>
        <v>0</v>
      </c>
      <c r="AD28" s="281">
        <f>IF(ISBLANK('Hoja De Calculo'!AE$13),'Credit issuance TYA'!AD28-('Credit issuance TYA'!$H$21*'Credit issuance TYA'!$B$2),IF('Hoja De Calculo'!AE$16&lt;'Hoja De Calculo'!AD$16,0,'Credit issuance TYA'!AD28-('Credit issuance TYA'!$H$21*'Credit issuance TYA'!$B$2)))</f>
        <v>0</v>
      </c>
      <c r="AE28" s="281">
        <f>IF(ISBLANK('Hoja De Calculo'!AF$13),'Credit issuance TYA'!AE28-('Credit issuance TYA'!$H$21*'Credit issuance TYA'!$B$2),IF('Hoja De Calculo'!AF$16&lt;'Hoja De Calculo'!AE$16,0,'Credit issuance TYA'!AE28-('Credit issuance TYA'!$H$21*'Credit issuance TYA'!$B$2)))</f>
        <v>0</v>
      </c>
      <c r="AF28" s="281">
        <f>IF(ISBLANK('Hoja De Calculo'!AG$13),'Credit issuance TYA'!AF28-('Credit issuance TYA'!$H$21*'Credit issuance TYA'!$B$2),IF('Hoja De Calculo'!AG$16&lt;'Hoja De Calculo'!AF$16,0,'Credit issuance TYA'!AF28-('Credit issuance TYA'!$H$21*'Credit issuance TYA'!$B$2)))</f>
        <v>0</v>
      </c>
      <c r="AG28" s="281">
        <f>IF(ISBLANK('Hoja De Calculo'!AH$13),'Credit issuance TYA'!AG28-('Credit issuance TYA'!$H$21*'Credit issuance TYA'!$B$2),IF('Hoja De Calculo'!AH$16&lt;'Hoja De Calculo'!AG$16,0,'Credit issuance TYA'!AG28-('Credit issuance TYA'!$H$21*'Credit issuance TYA'!$B$2)))</f>
        <v>0</v>
      </c>
      <c r="AH28" s="281">
        <f>IF(ISBLANK('Hoja De Calculo'!AI$13),'Credit issuance TYA'!AH28-('Credit issuance TYA'!$H$21*'Credit issuance TYA'!$B$2),IF('Hoja De Calculo'!AI$16&lt;'Hoja De Calculo'!AH$16,0,'Credit issuance TYA'!AH28-('Credit issuance TYA'!$H$21*'Credit issuance TYA'!$B$2)))</f>
        <v>0</v>
      </c>
      <c r="AI28" s="281">
        <f>IF(ISBLANK('Hoja De Calculo'!AJ$13),'Credit issuance TYA'!AI28-('Credit issuance TYA'!$H$21*'Credit issuance TYA'!$B$2),IF('Hoja De Calculo'!AJ$16&lt;'Hoja De Calculo'!AI$16,0,'Credit issuance TYA'!AI28-('Credit issuance TYA'!$H$21*'Credit issuance TYA'!$B$2)))</f>
        <v>0</v>
      </c>
      <c r="AJ28" s="281">
        <f>IF(ISBLANK('Hoja De Calculo'!AK$13),'Credit issuance TYA'!AJ28-('Credit issuance TYA'!$H$21*'Credit issuance TYA'!$B$2),IF('Hoja De Calculo'!AK$16&lt;'Hoja De Calculo'!AJ$16,0,'Credit issuance TYA'!AJ28-('Credit issuance TYA'!$H$21*'Credit issuance TYA'!$B$2)))</f>
        <v>0</v>
      </c>
      <c r="AK28" s="281">
        <f>IF(ISBLANK('Hoja De Calculo'!AL$13),'Credit issuance TYA'!AK28-('Credit issuance TYA'!$H$21*'Credit issuance TYA'!$B$2),IF('Hoja De Calculo'!AL$16&lt;'Hoja De Calculo'!AK$16,0,'Credit issuance TYA'!AK28-('Credit issuance TYA'!$H$21*'Credit issuance TYA'!$B$2)))</f>
        <v>0</v>
      </c>
      <c r="AL28" s="281">
        <f>IF(ISBLANK('Hoja De Calculo'!AM$13),'Credit issuance TYA'!AL28-('Credit issuance TYA'!$H$21*'Credit issuance TYA'!$B$2),IF('Hoja De Calculo'!AM$16&lt;'Hoja De Calculo'!AL$16,0,'Credit issuance TYA'!AL28-('Credit issuance TYA'!$H$21*'Credit issuance TYA'!$B$2)))</f>
        <v>0</v>
      </c>
      <c r="AM28" s="281">
        <f>IF(ISBLANK('Hoja De Calculo'!AN$13),'Credit issuance TYA'!AM28-('Credit issuance TYA'!$H$21*'Credit issuance TYA'!$B$2),IF('Hoja De Calculo'!AN$16&lt;'Hoja De Calculo'!AM$16,0,'Credit issuance TYA'!AM28-('Credit issuance TYA'!$H$21*'Credit issuance TYA'!$B$2)))</f>
        <v>0</v>
      </c>
      <c r="AN28" s="281">
        <f>IF(ISBLANK('Hoja De Calculo'!AO$13),'Credit issuance TYA'!AN28-('Credit issuance TYA'!$H$21*'Credit issuance TYA'!$B$2),IF('Hoja De Calculo'!AO$16&lt;'Hoja De Calculo'!AN$16,0,'Credit issuance TYA'!AN28-('Credit issuance TYA'!$H$21*'Credit issuance TYA'!$B$2)))</f>
        <v>0</v>
      </c>
      <c r="AO28" s="281">
        <f>IF(ISBLANK('Hoja De Calculo'!AP$13),'Credit issuance TYA'!AO28-('Credit issuance TYA'!$H$21*'Credit issuance TYA'!$B$2),IF('Hoja De Calculo'!AP$16&lt;'Hoja De Calculo'!AO$16,0,'Credit issuance TYA'!AO28-('Credit issuance TYA'!$H$21*'Credit issuance TYA'!$B$2)))</f>
        <v>0</v>
      </c>
      <c r="AP28" s="281">
        <f>IF(ISBLANK('Hoja De Calculo'!AQ$13),'Credit issuance TYA'!AP28-('Credit issuance TYA'!$H$21*'Credit issuance TYA'!$B$2),IF('Hoja De Calculo'!AQ$16&lt;'Hoja De Calculo'!AP$16,0,'Credit issuance TYA'!AP28-('Credit issuance TYA'!$H$21*'Credit issuance TYA'!$B$2)))</f>
        <v>0</v>
      </c>
      <c r="AQ28" s="281">
        <f>IF(ISBLANK('Hoja De Calculo'!AR$13),'Credit issuance TYA'!AQ28-('Credit issuance TYA'!$H$21*'Credit issuance TYA'!$B$2),IF('Hoja De Calculo'!AR$16&lt;'Hoja De Calculo'!AQ$16,0,'Credit issuance TYA'!AQ28-('Credit issuance TYA'!$H$21*'Credit issuance TYA'!$B$2)))</f>
        <v>0</v>
      </c>
      <c r="AR28" s="281">
        <f>IF(ISBLANK('Hoja De Calculo'!AS$13),'Credit issuance TYA'!AR28-('Credit issuance TYA'!$H$21*'Credit issuance TYA'!$B$2),IF('Hoja De Calculo'!AS$16&lt;'Hoja De Calculo'!AR$16,0,'Credit issuance TYA'!AR28-('Credit issuance TYA'!$H$21*'Credit issuance TYA'!$B$2)))</f>
        <v>0</v>
      </c>
      <c r="AS28" s="281">
        <f>IF(ISBLANK('Hoja De Calculo'!AT$13),'Credit issuance TYA'!AS28-('Credit issuance TYA'!$H$21*'Credit issuance TYA'!$B$2),IF('Hoja De Calculo'!AT$16&lt;'Hoja De Calculo'!AS$16,0,'Credit issuance TYA'!AS28-('Credit issuance TYA'!$H$21*'Credit issuance TYA'!$B$2)))</f>
        <v>0</v>
      </c>
      <c r="AT28" s="281">
        <f>IF(ISBLANK('Hoja De Calculo'!AU$13),'Credit issuance TYA'!AT28-('Credit issuance TYA'!$H$21*'Credit issuance TYA'!$B$2),IF('Hoja De Calculo'!AU$16&lt;'Hoja De Calculo'!AT$16,0,'Credit issuance TYA'!AT28-('Credit issuance TYA'!$H$21*'Credit issuance TYA'!$B$2)))</f>
        <v>0</v>
      </c>
      <c r="AU28" s="281">
        <f>IF(ISBLANK('Hoja De Calculo'!AV$13),'Credit issuance TYA'!AU28-('Credit issuance TYA'!$H$21*'Credit issuance TYA'!$B$2),IF('Hoja De Calculo'!AV$16&lt;'Hoja De Calculo'!AU$16,0,'Credit issuance TYA'!AU28-('Credit issuance TYA'!$H$21*'Credit issuance TYA'!$B$2)))</f>
        <v>0</v>
      </c>
      <c r="AV28" s="281">
        <f>IF(ISBLANK('Hoja De Calculo'!AW$13),'Credit issuance TYA'!AV28-('Credit issuance TYA'!$H$21*'Credit issuance TYA'!$B$2),IF('Hoja De Calculo'!AW$16&lt;'Hoja De Calculo'!AV$16,0,'Credit issuance TYA'!AV28-('Credit issuance TYA'!$H$21*'Credit issuance TYA'!$B$2)))</f>
        <v>0</v>
      </c>
      <c r="AW28" s="281">
        <f>IF(ISBLANK('Hoja De Calculo'!AX$13),'Credit issuance TYA'!AW28-('Credit issuance TYA'!$H$21*'Credit issuance TYA'!$B$2),IF('Hoja De Calculo'!AX$16&lt;'Hoja De Calculo'!AW$16,0,'Credit issuance TYA'!AW28-('Credit issuance TYA'!$H$21*'Credit issuance TYA'!$B$2)))</f>
        <v>0</v>
      </c>
      <c r="AX28" s="281">
        <f>IF(ISBLANK('Hoja De Calculo'!AY$13),'Credit issuance TYA'!AX28-('Credit issuance TYA'!$H$21*'Credit issuance TYA'!$B$2),IF('Hoja De Calculo'!AY$16&lt;'Hoja De Calculo'!AX$16,0,'Credit issuance TYA'!AX28-('Credit issuance TYA'!$H$21*'Credit issuance TYA'!$B$2)))</f>
        <v>0</v>
      </c>
      <c r="AY28" s="281">
        <f>IF(ISBLANK('Hoja De Calculo'!AZ$13),'Credit issuance TYA'!AY28-('Credit issuance TYA'!$H$21*'Credit issuance TYA'!$B$2),IF('Hoja De Calculo'!AZ$16&lt;'Hoja De Calculo'!AY$16,0,'Credit issuance TYA'!AY28-('Credit issuance TYA'!$H$21*'Credit issuance TYA'!$B$2)))</f>
        <v>0</v>
      </c>
      <c r="AZ28" s="281">
        <f>IF(ISBLANK('Hoja De Calculo'!BA$13),'Credit issuance TYA'!AZ28-('Credit issuance TYA'!$H$21*'Credit issuance TYA'!$B$2),IF('Hoja De Calculo'!BA$16&lt;'Hoja De Calculo'!AZ$16,0,'Credit issuance TYA'!AZ28-('Credit issuance TYA'!$H$21*'Credit issuance TYA'!$B$2)))</f>
        <v>0</v>
      </c>
      <c r="BA28" s="281">
        <f>IF(ISBLANK('Hoja De Calculo'!BB$13),'Credit issuance TYA'!BA28-('Credit issuance TYA'!$H$21*'Credit issuance TYA'!$B$2),IF('Hoja De Calculo'!BB$16&lt;'Hoja De Calculo'!BA$16,0,'Credit issuance TYA'!BA28-('Credit issuance TYA'!$H$21*'Credit issuance TYA'!$B$2)))</f>
        <v>0</v>
      </c>
      <c r="BB28" s="281">
        <f>IF(ISBLANK('Hoja De Calculo'!BC$13),'Credit issuance TYA'!BB28-('Credit issuance TYA'!$H$21*'Credit issuance TYA'!$B$2),IF('Hoja De Calculo'!BC$16&lt;'Hoja De Calculo'!BB$16,0,'Credit issuance TYA'!BB28-('Credit issuance TYA'!$H$21*'Credit issuance TYA'!$B$2)))</f>
        <v>0</v>
      </c>
      <c r="BC28" s="281">
        <f>IF(ISBLANK('Hoja De Calculo'!BD$13),'Credit issuance TYA'!BC28-('Credit issuance TYA'!$H$21*'Credit issuance TYA'!$B$2),IF('Hoja De Calculo'!BD$16&lt;'Hoja De Calculo'!BC$16,0,'Credit issuance TYA'!BC28-('Credit issuance TYA'!$H$21*'Credit issuance TYA'!$B$2)))</f>
        <v>0</v>
      </c>
      <c r="BD28" s="281">
        <f>IF(ISBLANK('Hoja De Calculo'!BE$13),'Credit issuance TYA'!BD28-('Credit issuance TYA'!$H$21*'Credit issuance TYA'!$B$2),IF('Hoja De Calculo'!BE$16&lt;'Hoja De Calculo'!BD$16,0,'Credit issuance TYA'!BD28-('Credit issuance TYA'!$H$21*'Credit issuance TYA'!$B$2)))</f>
        <v>0</v>
      </c>
      <c r="BE28" s="281">
        <f>IF(ISBLANK('Hoja De Calculo'!BF$13),'Credit issuance TYA'!BE28-('Credit issuance TYA'!$H$21*'Credit issuance TYA'!$B$2),IF('Hoja De Calculo'!BF$16&lt;'Hoja De Calculo'!BE$16,0,'Credit issuance TYA'!BE28-('Credit issuance TYA'!$H$21*'Credit issuance TYA'!$B$2)))</f>
        <v>0</v>
      </c>
      <c r="BF28" s="281">
        <f>IF(ISBLANK('Hoja De Calculo'!BG$13),'Credit issuance TYA'!BF28-('Credit issuance TYA'!$H$21*'Credit issuance TYA'!$B$2),IF('Hoja De Calculo'!BG$16&lt;'Hoja De Calculo'!BF$16,0,'Credit issuance TYA'!BF28-('Credit issuance TYA'!$H$21*'Credit issuance TYA'!$B$2)))</f>
        <v>0</v>
      </c>
      <c r="BG28" s="281">
        <f>IF(ISBLANK('Hoja De Calculo'!BH$13),'Credit issuance TYA'!BG28-('Credit issuance TYA'!$H$21*'Credit issuance TYA'!$B$2),IF('Hoja De Calculo'!BH$16&lt;'Hoja De Calculo'!BG$16,0,'Credit issuance TYA'!BG28-('Credit issuance TYA'!$H$21*'Credit issuance TYA'!$B$2)))</f>
        <v>0</v>
      </c>
      <c r="BH28" s="281">
        <f>IF(ISBLANK('Hoja De Calculo'!BI$13),'Credit issuance TYA'!BH28-('Credit issuance TYA'!$H$21*'Credit issuance TYA'!$B$2),IF('Hoja De Calculo'!BI$16&lt;'Hoja De Calculo'!BH$16,0,'Credit issuance TYA'!BH28-('Credit issuance TYA'!$H$21*'Credit issuance TYA'!$B$2)))</f>
        <v>0</v>
      </c>
      <c r="BI28" s="281">
        <f>IF(ISBLANK('Hoja De Calculo'!BJ$13),'Credit issuance TYA'!BI28-('Credit issuance TYA'!$H$21*'Credit issuance TYA'!$B$2),IF('Hoja De Calculo'!BJ$16&lt;'Hoja De Calculo'!BI$16,0,'Credit issuance TYA'!BI28-('Credit issuance TYA'!$H$21*'Credit issuance TYA'!$B$2)))</f>
        <v>0</v>
      </c>
      <c r="BJ28" s="281">
        <f>IF(ISBLANK('Hoja De Calculo'!BK$13),'Credit issuance TYA'!BJ28-('Credit issuance TYA'!$H$21*'Credit issuance TYA'!$B$2),IF('Hoja De Calculo'!BK$16&lt;'Hoja De Calculo'!BJ$16,0,'Credit issuance TYA'!BJ28-('Credit issuance TYA'!$H$21*'Credit issuance TYA'!$B$2)))</f>
        <v>0</v>
      </c>
      <c r="BK28" s="281">
        <f>IF(ISBLANK('Hoja De Calculo'!BL$13),'Credit issuance TYA'!BK28-('Credit issuance TYA'!$H$21*'Credit issuance TYA'!$B$2),IF('Hoja De Calculo'!BL$16&lt;'Hoja De Calculo'!BK$16,0,'Credit issuance TYA'!BK28-('Credit issuance TYA'!$H$21*'Credit issuance TYA'!$B$2)))</f>
        <v>0</v>
      </c>
      <c r="BL28" s="281">
        <f>IF(ISBLANK('Hoja De Calculo'!BM$13),'Credit issuance TYA'!BL28-('Credit issuance TYA'!$H$21*'Credit issuance TYA'!$B$2),IF('Hoja De Calculo'!BM$16&lt;'Hoja De Calculo'!BL$16,0,'Credit issuance TYA'!BL28-('Credit issuance TYA'!$H$21*'Credit issuance TYA'!$B$2)))</f>
        <v>0</v>
      </c>
      <c r="BM28" s="281">
        <f>IF(ISBLANK('Hoja De Calculo'!BN$13),'Credit issuance TYA'!BM28-('Credit issuance TYA'!$H$21*'Credit issuance TYA'!$B$2),IF('Hoja De Calculo'!BN$16&lt;'Hoja De Calculo'!BM$16,0,'Credit issuance TYA'!BM28-('Credit issuance TYA'!$H$21*'Credit issuance TYA'!$B$2)))</f>
        <v>0</v>
      </c>
      <c r="BN28" s="281">
        <f>IF(ISBLANK('Hoja De Calculo'!BO$13),'Credit issuance TYA'!BN28-('Credit issuance TYA'!$H$21*'Credit issuance TYA'!$B$2),IF('Hoja De Calculo'!BO$16&lt;'Hoja De Calculo'!BN$16,0,'Credit issuance TYA'!BN28-('Credit issuance TYA'!$H$21*'Credit issuance TYA'!$B$2)))</f>
        <v>0</v>
      </c>
      <c r="BO28" s="281">
        <f>IF(ISBLANK('Hoja De Calculo'!BP$13),'Credit issuance TYA'!BO28-('Credit issuance TYA'!$H$21*'Credit issuance TYA'!$B$2),IF('Hoja De Calculo'!BP$16&lt;'Hoja De Calculo'!BO$16,0,'Credit issuance TYA'!BO28-('Credit issuance TYA'!$H$21*'Credit issuance TYA'!$B$2)))</f>
        <v>0</v>
      </c>
      <c r="BP28" s="281">
        <f>IF(ISBLANK('Hoja De Calculo'!BQ$13),'Credit issuance TYA'!BP28-('Credit issuance TYA'!$H$21*'Credit issuance TYA'!$B$2),IF('Hoja De Calculo'!BQ$16&lt;'Hoja De Calculo'!BP$16,0,'Credit issuance TYA'!BP28-('Credit issuance TYA'!$H$21*'Credit issuance TYA'!$B$2)))</f>
        <v>0</v>
      </c>
      <c r="BQ28" s="281">
        <f>IF(ISBLANK('Hoja De Calculo'!BR$13),'Credit issuance TYA'!BQ28-('Credit issuance TYA'!$H$21*'Credit issuance TYA'!$B$2),IF('Hoja De Calculo'!BR$16&lt;'Hoja De Calculo'!BQ$16,0,'Credit issuance TYA'!BQ28-('Credit issuance TYA'!$H$21*'Credit issuance TYA'!$B$2)))</f>
        <v>0</v>
      </c>
      <c r="BR28" s="281">
        <f>IF(ISBLANK('Hoja De Calculo'!BS$13),'Credit issuance TYA'!BR28-('Credit issuance TYA'!$H$21*'Credit issuance TYA'!$B$2),IF('Hoja De Calculo'!BS$16&lt;'Hoja De Calculo'!BR$16,0,'Credit issuance TYA'!BR28-('Credit issuance TYA'!$H$21*'Credit issuance TYA'!$B$2)))</f>
        <v>0</v>
      </c>
      <c r="BS28" s="281">
        <f>IF(ISBLANK('Hoja De Calculo'!BT$13),'Credit issuance TYA'!BS28-('Credit issuance TYA'!$H$21*'Credit issuance TYA'!$B$2),IF('Hoja De Calculo'!BT$16&lt;'Hoja De Calculo'!BS$16,0,'Credit issuance TYA'!BS28-('Credit issuance TYA'!$H$21*'Credit issuance TYA'!$B$2)))</f>
        <v>0</v>
      </c>
      <c r="BT28" s="281">
        <f>IF(ISBLANK('Hoja De Calculo'!BU$13),'Credit issuance TYA'!BT28-('Credit issuance TYA'!$H$21*'Credit issuance TYA'!$B$2),IF('Hoja De Calculo'!BU$16&lt;'Hoja De Calculo'!BT$16,0,'Credit issuance TYA'!BT28-('Credit issuance TYA'!$H$21*'Credit issuance TYA'!$B$2)))</f>
        <v>0</v>
      </c>
      <c r="BU28" s="281">
        <f>IF(ISBLANK('Hoja De Calculo'!BV$13),'Credit issuance TYA'!BU28-('Credit issuance TYA'!$H$21*'Credit issuance TYA'!$B$2),IF('Hoja De Calculo'!BV$16&lt;'Hoja De Calculo'!BU$16,0,'Credit issuance TYA'!BU28-('Credit issuance TYA'!$H$21*'Credit issuance TYA'!$B$2)))</f>
        <v>0</v>
      </c>
      <c r="BV28" s="281">
        <f>IF(ISBLANK('Hoja De Calculo'!BW$13),'Credit issuance TYA'!BV28-('Credit issuance TYA'!$H$21*'Credit issuance TYA'!$B$2),IF('Hoja De Calculo'!BW$16&lt;'Hoja De Calculo'!BV$16,0,'Credit issuance TYA'!BV28-('Credit issuance TYA'!$H$21*'Credit issuance TYA'!$B$2)))</f>
        <v>0</v>
      </c>
      <c r="BW28" s="281">
        <f>IF(ISBLANK('Hoja De Calculo'!BX$13),'Credit issuance TYA'!BW28-('Credit issuance TYA'!$H$21*'Credit issuance TYA'!$B$2),IF('Hoja De Calculo'!BX$16&lt;'Hoja De Calculo'!BW$16,0,'Credit issuance TYA'!BW28-('Credit issuance TYA'!$H$21*'Credit issuance TYA'!$B$2)))</f>
        <v>0</v>
      </c>
      <c r="BX28" s="281">
        <f>IF(ISBLANK('Hoja De Calculo'!BY$13),'Credit issuance TYA'!BX28-('Credit issuance TYA'!$H$21*'Credit issuance TYA'!$B$2),IF('Hoja De Calculo'!BY$16&lt;'Hoja De Calculo'!BX$16,0,'Credit issuance TYA'!BX28-('Credit issuance TYA'!$H$21*'Credit issuance TYA'!$B$2)))</f>
        <v>0</v>
      </c>
      <c r="BY28" s="281">
        <f>IF(ISBLANK('Hoja De Calculo'!BZ$13),'Credit issuance TYA'!BY28-('Credit issuance TYA'!$H$21*'Credit issuance TYA'!$B$2),IF('Hoja De Calculo'!BZ$16&lt;'Hoja De Calculo'!BY$16,0,'Credit issuance TYA'!BY28-('Credit issuance TYA'!$H$21*'Credit issuance TYA'!$B$2)))</f>
        <v>0</v>
      </c>
      <c r="BZ28" s="281">
        <f>IF(ISBLANK('Hoja De Calculo'!CA$13),'Credit issuance TYA'!BZ28-('Credit issuance TYA'!$H$21*'Credit issuance TYA'!$B$2),IF('Hoja De Calculo'!CA$16&lt;'Hoja De Calculo'!BZ$16,0,'Credit issuance TYA'!BZ28-('Credit issuance TYA'!$H$21*'Credit issuance TYA'!$B$2)))</f>
        <v>0</v>
      </c>
      <c r="CA28" s="281">
        <f>IF(ISBLANK('Hoja De Calculo'!CB$13),'Credit issuance TYA'!CA28-('Credit issuance TYA'!$H$21*'Credit issuance TYA'!$B$2),IF('Hoja De Calculo'!CB$16&lt;'Hoja De Calculo'!CA$16,0,'Credit issuance TYA'!CA28-('Credit issuance TYA'!$H$21*'Credit issuance TYA'!$B$2)))</f>
        <v>0</v>
      </c>
      <c r="CB28" s="281">
        <f>IF(ISBLANK('Hoja De Calculo'!CC$13),'Credit issuance TYA'!CB28-('Credit issuance TYA'!$H$21*'Credit issuance TYA'!$B$2),IF('Hoja De Calculo'!CC$16&lt;'Hoja De Calculo'!CB$16,0,'Credit issuance TYA'!CB28-('Credit issuance TYA'!$H$21*'Credit issuance TYA'!$B$2)))</f>
        <v>0</v>
      </c>
      <c r="CC28" s="281">
        <f>IF(ISBLANK('Hoja De Calculo'!CD$13),'Credit issuance TYA'!CC28-('Credit issuance TYA'!$H$21*'Credit issuance TYA'!$B$2),IF('Hoja De Calculo'!CD$16&lt;'Hoja De Calculo'!CC$16,0,'Credit issuance TYA'!CC28-('Credit issuance TYA'!$H$21*'Credit issuance TYA'!$B$2)))</f>
        <v>0</v>
      </c>
      <c r="CD28" s="281">
        <f>IF(ISBLANK('Hoja De Calculo'!CE$13),'Credit issuance TYA'!CD28-('Credit issuance TYA'!$H$21*'Credit issuance TYA'!$B$2),IF('Hoja De Calculo'!CE$16&lt;'Hoja De Calculo'!CD$16,0,'Credit issuance TYA'!CD28-('Credit issuance TYA'!$H$21*'Credit issuance TYA'!$B$2)))</f>
        <v>0</v>
      </c>
      <c r="CE28" s="281">
        <f>IF(ISBLANK('Hoja De Calculo'!CF$13),'Credit issuance TYA'!CE28-('Credit issuance TYA'!$H$21*'Credit issuance TYA'!$B$2),IF('Hoja De Calculo'!CF$16&lt;'Hoja De Calculo'!CE$16,0,'Credit issuance TYA'!CE28-('Credit issuance TYA'!$H$21*'Credit issuance TYA'!$B$2)))</f>
        <v>0</v>
      </c>
      <c r="CF28" s="281">
        <f>IF(ISBLANK('Hoja De Calculo'!CG$13),'Credit issuance TYA'!CF28-('Credit issuance TYA'!$H$21*'Credit issuance TYA'!$B$2),IF('Hoja De Calculo'!CG$16&lt;'Hoja De Calculo'!CF$16,0,'Credit issuance TYA'!CF28-('Credit issuance TYA'!$H$21*'Credit issuance TYA'!$B$2)))</f>
        <v>0</v>
      </c>
      <c r="CG28" s="281">
        <f>IF(ISBLANK('Hoja De Calculo'!CH$13),'Credit issuance TYA'!CG28-('Credit issuance TYA'!$H$21*'Credit issuance TYA'!$B$2),IF('Hoja De Calculo'!CH$16&lt;'Hoja De Calculo'!CG$16,0,'Credit issuance TYA'!CG28-('Credit issuance TYA'!$H$21*'Credit issuance TYA'!$B$2)))</f>
        <v>0</v>
      </c>
      <c r="CH28" s="281">
        <f>IF(ISBLANK('Hoja De Calculo'!CI$13),'Credit issuance TYA'!CH28-('Credit issuance TYA'!$H$21*'Credit issuance TYA'!$B$2),IF('Hoja De Calculo'!CI$16&lt;'Hoja De Calculo'!CH$16,0,'Credit issuance TYA'!CH28-('Credit issuance TYA'!$H$21*'Credit issuance TYA'!$B$2)))</f>
        <v>0</v>
      </c>
      <c r="CI28" s="281">
        <f>IF(ISBLANK('Hoja De Calculo'!CJ$13),'Credit issuance TYA'!CI28-('Credit issuance TYA'!$H$21*'Credit issuance TYA'!$B$2),IF('Hoja De Calculo'!CJ$16&lt;'Hoja De Calculo'!CI$16,0,'Credit issuance TYA'!CI28-('Credit issuance TYA'!$H$21*'Credit issuance TYA'!$B$2)))</f>
        <v>0</v>
      </c>
      <c r="CJ28" s="281">
        <f>IF(ISBLANK('Hoja De Calculo'!CK$13),'Credit issuance TYA'!CJ28-('Credit issuance TYA'!$H$21*'Credit issuance TYA'!$B$2),IF('Hoja De Calculo'!CK$16&lt;'Hoja De Calculo'!CJ$16,0,'Credit issuance TYA'!CJ28-('Credit issuance TYA'!$H$21*'Credit issuance TYA'!$B$2)))</f>
        <v>0</v>
      </c>
      <c r="CK28" s="281">
        <f>IF(ISBLANK('Hoja De Calculo'!CL$13),'Credit issuance TYA'!CK28-('Credit issuance TYA'!$H$21*'Credit issuance TYA'!$B$2),IF('Hoja De Calculo'!CL$16&lt;'Hoja De Calculo'!CK$16,0,'Credit issuance TYA'!CK28-('Credit issuance TYA'!$H$21*'Credit issuance TYA'!$B$2)))</f>
        <v>0</v>
      </c>
      <c r="CL28" s="281">
        <f>IF(ISBLANK('Hoja De Calculo'!CM$13),'Credit issuance TYA'!CL28-('Credit issuance TYA'!$H$21*'Credit issuance TYA'!$B$2),IF('Hoja De Calculo'!CM$16&lt;'Hoja De Calculo'!CL$16,0,'Credit issuance TYA'!CL28-('Credit issuance TYA'!$H$21*'Credit issuance TYA'!$B$2)))</f>
        <v>0</v>
      </c>
      <c r="CM28" s="281">
        <f>IF(ISBLANK('Hoja De Calculo'!CN$13),'Credit issuance TYA'!CM28-('Credit issuance TYA'!$H$21*'Credit issuance TYA'!$B$2),IF('Hoja De Calculo'!CN$16&lt;'Hoja De Calculo'!CM$16,0,'Credit issuance TYA'!CM28-('Credit issuance TYA'!$H$21*'Credit issuance TYA'!$B$2)))</f>
        <v>0</v>
      </c>
      <c r="CN28" s="281">
        <f>IF(ISBLANK('Hoja De Calculo'!CO$13),'Credit issuance TYA'!CN28-('Credit issuance TYA'!$H$21*'Credit issuance TYA'!$B$2),IF('Hoja De Calculo'!CO$16&lt;'Hoja De Calculo'!CN$16,0,'Credit issuance TYA'!CN28-('Credit issuance TYA'!$H$21*'Credit issuance TYA'!$B$2)))</f>
        <v>0</v>
      </c>
      <c r="CO28" s="281">
        <f>IF(ISBLANK('Hoja De Calculo'!CP$13),'Credit issuance TYA'!CO28-('Credit issuance TYA'!$H$21*'Credit issuance TYA'!$B$2),IF('Hoja De Calculo'!CP$16&lt;'Hoja De Calculo'!CO$16,0,'Credit issuance TYA'!CO28-('Credit issuance TYA'!$H$21*'Credit issuance TYA'!$B$2)))</f>
        <v>0</v>
      </c>
      <c r="CP28" s="281">
        <f>IF(ISBLANK('Hoja De Calculo'!CQ$13),'Credit issuance TYA'!CP28-('Credit issuance TYA'!$H$21*'Credit issuance TYA'!$B$2),IF('Hoja De Calculo'!CQ$16&lt;'Hoja De Calculo'!CP$16,0,'Credit issuance TYA'!CP28-('Credit issuance TYA'!$H$21*'Credit issuance TYA'!$B$2)))</f>
        <v>0</v>
      </c>
      <c r="CQ28" s="281">
        <f>IF(ISBLANK('Hoja De Calculo'!CR$13),'Credit issuance TYA'!CQ28-('Credit issuance TYA'!$H$21*'Credit issuance TYA'!$B$2),IF('Hoja De Calculo'!CR$16&lt;'Hoja De Calculo'!CQ$16,0,'Credit issuance TYA'!CQ28-('Credit issuance TYA'!$H$21*'Credit issuance TYA'!$B$2)))</f>
        <v>0</v>
      </c>
      <c r="CR28" s="281">
        <f>IF(ISBLANK('Hoja De Calculo'!CS$13),'Credit issuance TYA'!CR28-('Credit issuance TYA'!$H$21*'Credit issuance TYA'!$B$2),IF('Hoja De Calculo'!CS$16&lt;'Hoja De Calculo'!CR$16,0,'Credit issuance TYA'!CR28-('Credit issuance TYA'!$H$21*'Credit issuance TYA'!$B$2)))</f>
        <v>0</v>
      </c>
      <c r="CS28" s="281">
        <f>IF(ISBLANK('Hoja De Calculo'!CT$13),'Credit issuance TYA'!CS28-('Credit issuance TYA'!$H$21*'Credit issuance TYA'!$B$2),IF('Hoja De Calculo'!CT$16&lt;'Hoja De Calculo'!CS$16,0,'Credit issuance TYA'!CS28-('Credit issuance TYA'!$H$21*'Credit issuance TYA'!$B$2)))</f>
        <v>0</v>
      </c>
      <c r="CT28" s="281">
        <f>IF(ISBLANK('Hoja De Calculo'!CU$13),'Credit issuance TYA'!CT28-('Credit issuance TYA'!$H$21*'Credit issuance TYA'!$B$2),IF('Hoja De Calculo'!CU$16&lt;'Hoja De Calculo'!CT$16,0,'Credit issuance TYA'!CT28-('Credit issuance TYA'!$H$21*'Credit issuance TYA'!$B$2)))</f>
        <v>0</v>
      </c>
      <c r="CU28" s="281">
        <f>IF(ISBLANK('Hoja De Calculo'!CV$13),'Credit issuance TYA'!CU28-('Credit issuance TYA'!$H$21*'Credit issuance TYA'!$B$2),IF('Hoja De Calculo'!CV$16&lt;'Hoja De Calculo'!CU$16,0,'Credit issuance TYA'!CU28-('Credit issuance TYA'!$H$21*'Credit issuance TYA'!$B$2)))</f>
        <v>0</v>
      </c>
      <c r="CV28" s="281">
        <f>IF(ISBLANK('Hoja De Calculo'!CW$13),'Credit issuance TYA'!CV28-('Credit issuance TYA'!$H$21*'Credit issuance TYA'!$B$2),IF('Hoja De Calculo'!CW$16&lt;'Hoja De Calculo'!CV$16,0,'Credit issuance TYA'!CV28-('Credit issuance TYA'!$H$21*'Credit issuance TYA'!$B$2)))</f>
        <v>0</v>
      </c>
      <c r="CW28" s="281">
        <f>IF(ISBLANK('Hoja De Calculo'!CX$13),'Credit issuance TYA'!CW28-('Credit issuance TYA'!$H$21*'Credit issuance TYA'!$B$2),IF('Hoja De Calculo'!CX$16&lt;'Hoja De Calculo'!CW$16,0,'Credit issuance TYA'!CW28-('Credit issuance TYA'!$H$21*'Credit issuance TYA'!$B$2)))</f>
        <v>0</v>
      </c>
    </row>
    <row r="29" spans="1:101" x14ac:dyDescent="0.3">
      <c r="A29" t="s">
        <v>166</v>
      </c>
      <c r="C29" s="259"/>
      <c r="D29" s="259"/>
      <c r="E29" s="259"/>
      <c r="F29" s="259"/>
      <c r="G29" s="259"/>
      <c r="H29" s="267"/>
      <c r="I29" s="281">
        <f>'Credit issuance TYA'!I29-('Credit issuance TYA'!$I21*'Credit issuance TYA'!$B$2)</f>
        <v>0</v>
      </c>
      <c r="J29" s="281">
        <f>IF(ISBLANK('Hoja De Calculo'!K$13),'Credit issuance TYA'!J29-('Credit issuance TYA'!$I$21*'Credit issuance TYA'!$B$2),IF('Hoja De Calculo'!K$16&lt;'Hoja De Calculo'!J$16,0,'Credit issuance TYA'!J29-('Credit issuance TYA'!$I$21*'Credit issuance TYA'!$B$2)))</f>
        <v>0</v>
      </c>
      <c r="K29" s="281">
        <f>IF(ISBLANK('Hoja De Calculo'!L$13),'Credit issuance TYA'!K29-('Credit issuance TYA'!$I$21*'Credit issuance TYA'!$B$2),IF('Hoja De Calculo'!L$16&lt;'Hoja De Calculo'!K$16,0,'Credit issuance TYA'!K29-('Credit issuance TYA'!$I$21*'Credit issuance TYA'!$B$2)))</f>
        <v>0</v>
      </c>
      <c r="L29" s="281">
        <f>IF(ISBLANK('Hoja De Calculo'!M$13),'Credit issuance TYA'!L29-('Credit issuance TYA'!$I$21*'Credit issuance TYA'!$B$2),IF('Hoja De Calculo'!M$16&lt;'Hoja De Calculo'!L$16,0,'Credit issuance TYA'!L29-('Credit issuance TYA'!$I$21*'Credit issuance TYA'!$B$2)))</f>
        <v>0</v>
      </c>
      <c r="M29" s="281">
        <f>IF(ISBLANK('Hoja De Calculo'!N$13),'Credit issuance TYA'!M29-('Credit issuance TYA'!$I$21*'Credit issuance TYA'!$B$2),IF('Hoja De Calculo'!N$16&lt;'Hoja De Calculo'!M$16,0,'Credit issuance TYA'!M29-('Credit issuance TYA'!$I$21*'Credit issuance TYA'!$B$2)))</f>
        <v>0</v>
      </c>
      <c r="N29" s="281">
        <f>IF(ISBLANK('Hoja De Calculo'!O$13),'Credit issuance TYA'!N29-('Credit issuance TYA'!$I$21*'Credit issuance TYA'!$B$2),IF('Hoja De Calculo'!O$16&lt;'Hoja De Calculo'!N$16,0,'Credit issuance TYA'!N29-('Credit issuance TYA'!$I$21*'Credit issuance TYA'!$B$2)))</f>
        <v>0</v>
      </c>
      <c r="O29" s="281">
        <f>IF(ISBLANK('Hoja De Calculo'!P$13),'Credit issuance TYA'!O29-('Credit issuance TYA'!$I$21*'Credit issuance TYA'!$B$2),IF('Hoja De Calculo'!P$16&lt;'Hoja De Calculo'!O$16,0,'Credit issuance TYA'!O29-('Credit issuance TYA'!$I$21*'Credit issuance TYA'!$B$2)))</f>
        <v>0</v>
      </c>
      <c r="P29" s="281">
        <f>IF(ISBLANK('Hoja De Calculo'!Q$13),'Credit issuance TYA'!P29-('Credit issuance TYA'!$I$21*'Credit issuance TYA'!$B$2),IF('Hoja De Calculo'!Q$16&lt;'Hoja De Calculo'!P$16,0,'Credit issuance TYA'!P29-('Credit issuance TYA'!$I$21*'Credit issuance TYA'!$B$2)))</f>
        <v>0</v>
      </c>
      <c r="Q29" s="281">
        <f>IF(ISBLANK('Hoja De Calculo'!R$13),'Credit issuance TYA'!Q29-('Credit issuance TYA'!$I$21*'Credit issuance TYA'!$B$2),IF('Hoja De Calculo'!R$16&lt;'Hoja De Calculo'!Q$16,0,'Credit issuance TYA'!Q29-('Credit issuance TYA'!$I$21*'Credit issuance TYA'!$B$2)))</f>
        <v>0</v>
      </c>
      <c r="R29" s="281">
        <f>IF(ISBLANK('Hoja De Calculo'!S$13),'Credit issuance TYA'!R29-('Credit issuance TYA'!$I$21*'Credit issuance TYA'!$B$2),IF('Hoja De Calculo'!S$16&lt;'Hoja De Calculo'!R$16,0,'Credit issuance TYA'!R29-('Credit issuance TYA'!$I$21*'Credit issuance TYA'!$B$2)))</f>
        <v>0</v>
      </c>
      <c r="S29" s="281">
        <f>IF(ISBLANK('Hoja De Calculo'!T$13),'Credit issuance TYA'!S29-('Credit issuance TYA'!$I$21*'Credit issuance TYA'!$B$2),IF('Hoja De Calculo'!T$16&lt;'Hoja De Calculo'!S$16,0,'Credit issuance TYA'!S29-('Credit issuance TYA'!$I$21*'Credit issuance TYA'!$B$2)))</f>
        <v>0</v>
      </c>
      <c r="T29" s="281">
        <f>IF(ISBLANK('Hoja De Calculo'!U$13),'Credit issuance TYA'!T29-('Credit issuance TYA'!$I$21*'Credit issuance TYA'!$B$2),IF('Hoja De Calculo'!U$16&lt;'Hoja De Calculo'!T$16,0,'Credit issuance TYA'!T29-('Credit issuance TYA'!$I$21*'Credit issuance TYA'!$B$2)))</f>
        <v>0</v>
      </c>
      <c r="U29" s="281">
        <f>IF(ISBLANK('Hoja De Calculo'!V$13),'Credit issuance TYA'!U29-('Credit issuance TYA'!$I$21*'Credit issuance TYA'!$B$2),IF('Hoja De Calculo'!V$16&lt;'Hoja De Calculo'!U$16,0,'Credit issuance TYA'!U29-('Credit issuance TYA'!$I$21*'Credit issuance TYA'!$B$2)))</f>
        <v>0</v>
      </c>
      <c r="V29" s="281">
        <f>IF(ISBLANK('Hoja De Calculo'!W$13),'Credit issuance TYA'!V29-('Credit issuance TYA'!$I$21*'Credit issuance TYA'!$B$2),IF('Hoja De Calculo'!W$16&lt;'Hoja De Calculo'!V$16,0,'Credit issuance TYA'!V29-('Credit issuance TYA'!$I$21*'Credit issuance TYA'!$B$2)))</f>
        <v>0</v>
      </c>
      <c r="W29" s="281">
        <f>IF(ISBLANK('Hoja De Calculo'!X$13),'Credit issuance TYA'!W29-('Credit issuance TYA'!$I$21*'Credit issuance TYA'!$B$2),IF('Hoja De Calculo'!X$16&lt;'Hoja De Calculo'!W$16,0,'Credit issuance TYA'!W29-('Credit issuance TYA'!$I$21*'Credit issuance TYA'!$B$2)))</f>
        <v>0</v>
      </c>
      <c r="X29" s="281">
        <f>IF(ISBLANK('Hoja De Calculo'!Y$13),'Credit issuance TYA'!X29-('Credit issuance TYA'!$I$21*'Credit issuance TYA'!$B$2),IF('Hoja De Calculo'!Y$16&lt;'Hoja De Calculo'!X$16,0,'Credit issuance TYA'!X29-('Credit issuance TYA'!$I$21*'Credit issuance TYA'!$B$2)))</f>
        <v>0</v>
      </c>
      <c r="Y29" s="281">
        <f>IF(ISBLANK('Hoja De Calculo'!Z$13),'Credit issuance TYA'!Y29-('Credit issuance TYA'!$I$21*'Credit issuance TYA'!$B$2),IF('Hoja De Calculo'!Z$16&lt;'Hoja De Calculo'!Y$16,0,'Credit issuance TYA'!Y29-('Credit issuance TYA'!$I$21*'Credit issuance TYA'!$B$2)))</f>
        <v>0</v>
      </c>
      <c r="Z29" s="281">
        <f>IF(ISBLANK('Hoja De Calculo'!AA$13),'Credit issuance TYA'!Z29-('Credit issuance TYA'!$I$21*'Credit issuance TYA'!$B$2),IF('Hoja De Calculo'!AA$16&lt;'Hoja De Calculo'!Z$16,0,'Credit issuance TYA'!Z29-('Credit issuance TYA'!$I$21*'Credit issuance TYA'!$B$2)))</f>
        <v>0</v>
      </c>
      <c r="AA29" s="281">
        <f>IF(ISBLANK('Hoja De Calculo'!AB$13),'Credit issuance TYA'!AA29-('Credit issuance TYA'!$I$21*'Credit issuance TYA'!$B$2),IF('Hoja De Calculo'!AB$16&lt;'Hoja De Calculo'!AA$16,0,'Credit issuance TYA'!AA29-('Credit issuance TYA'!$I$21*'Credit issuance TYA'!$B$2)))</f>
        <v>0</v>
      </c>
      <c r="AB29" s="281">
        <f>IF(ISBLANK('Hoja De Calculo'!AC$13),'Credit issuance TYA'!AB29-('Credit issuance TYA'!$I$21*'Credit issuance TYA'!$B$2),IF('Hoja De Calculo'!AC$16&lt;'Hoja De Calculo'!AB$16,0,'Credit issuance TYA'!AB29-('Credit issuance TYA'!$I$21*'Credit issuance TYA'!$B$2)))</f>
        <v>0</v>
      </c>
      <c r="AC29" s="281">
        <f>IF(ISBLANK('Hoja De Calculo'!AD$13),'Credit issuance TYA'!AC29-('Credit issuance TYA'!$I$21*'Credit issuance TYA'!$B$2),IF('Hoja De Calculo'!AD$16&lt;'Hoja De Calculo'!AC$16,0,'Credit issuance TYA'!AC29-('Credit issuance TYA'!$I$21*'Credit issuance TYA'!$B$2)))</f>
        <v>0</v>
      </c>
      <c r="AD29" s="281">
        <f>IF(ISBLANK('Hoja De Calculo'!AE$13),'Credit issuance TYA'!AD29-('Credit issuance TYA'!$I$21*'Credit issuance TYA'!$B$2),IF('Hoja De Calculo'!AE$16&lt;'Hoja De Calculo'!AD$16,0,'Credit issuance TYA'!AD29-('Credit issuance TYA'!$I$21*'Credit issuance TYA'!$B$2)))</f>
        <v>0</v>
      </c>
      <c r="AE29" s="281">
        <f>IF(ISBLANK('Hoja De Calculo'!AF$13),'Credit issuance TYA'!AE29-('Credit issuance TYA'!$I$21*'Credit issuance TYA'!$B$2),IF('Hoja De Calculo'!AF$16&lt;'Hoja De Calculo'!AE$16,0,'Credit issuance TYA'!AE29-('Credit issuance TYA'!$I$21*'Credit issuance TYA'!$B$2)))</f>
        <v>0</v>
      </c>
      <c r="AF29" s="281">
        <f>IF(ISBLANK('Hoja De Calculo'!AG$13),'Credit issuance TYA'!AF29-('Credit issuance TYA'!$I$21*'Credit issuance TYA'!$B$2),IF('Hoja De Calculo'!AG$16&lt;'Hoja De Calculo'!AF$16,0,'Credit issuance TYA'!AF29-('Credit issuance TYA'!$I$21*'Credit issuance TYA'!$B$2)))</f>
        <v>0</v>
      </c>
      <c r="AG29" s="281">
        <f>IF(ISBLANK('Hoja De Calculo'!AH$13),'Credit issuance TYA'!AG29-('Credit issuance TYA'!$I$21*'Credit issuance TYA'!$B$2),IF('Hoja De Calculo'!AH$16&lt;'Hoja De Calculo'!AG$16,0,'Credit issuance TYA'!AG29-('Credit issuance TYA'!$I$21*'Credit issuance TYA'!$B$2)))</f>
        <v>0</v>
      </c>
      <c r="AH29" s="281">
        <f>IF(ISBLANK('Hoja De Calculo'!AI$13),'Credit issuance TYA'!AH29-('Credit issuance TYA'!$I$21*'Credit issuance TYA'!$B$2),IF('Hoja De Calculo'!AI$16&lt;'Hoja De Calculo'!AH$16,0,'Credit issuance TYA'!AH29-('Credit issuance TYA'!$I$21*'Credit issuance TYA'!$B$2)))</f>
        <v>0</v>
      </c>
      <c r="AI29" s="281">
        <f>IF(ISBLANK('Hoja De Calculo'!AJ$13),'Credit issuance TYA'!AI29-('Credit issuance TYA'!$I$21*'Credit issuance TYA'!$B$2),IF('Hoja De Calculo'!AJ$16&lt;'Hoja De Calculo'!AI$16,0,'Credit issuance TYA'!AI29-('Credit issuance TYA'!$I$21*'Credit issuance TYA'!$B$2)))</f>
        <v>0</v>
      </c>
      <c r="AJ29" s="281">
        <f>IF(ISBLANK('Hoja De Calculo'!AK$13),'Credit issuance TYA'!AJ29-('Credit issuance TYA'!$I$21*'Credit issuance TYA'!$B$2),IF('Hoja De Calculo'!AK$16&lt;'Hoja De Calculo'!AJ$16,0,'Credit issuance TYA'!AJ29-('Credit issuance TYA'!$I$21*'Credit issuance TYA'!$B$2)))</f>
        <v>0</v>
      </c>
      <c r="AK29" s="281">
        <f>IF(ISBLANK('Hoja De Calculo'!AL$13),'Credit issuance TYA'!AK29-('Credit issuance TYA'!$I$21*'Credit issuance TYA'!$B$2),IF('Hoja De Calculo'!AL$16&lt;'Hoja De Calculo'!AK$16,0,'Credit issuance TYA'!AK29-('Credit issuance TYA'!$I$21*'Credit issuance TYA'!$B$2)))</f>
        <v>0</v>
      </c>
      <c r="AL29" s="281">
        <f>IF(ISBLANK('Hoja De Calculo'!AM$13),'Credit issuance TYA'!AL29-('Credit issuance TYA'!$I$21*'Credit issuance TYA'!$B$2),IF('Hoja De Calculo'!AM$16&lt;'Hoja De Calculo'!AL$16,0,'Credit issuance TYA'!AL29-('Credit issuance TYA'!$I$21*'Credit issuance TYA'!$B$2)))</f>
        <v>0</v>
      </c>
      <c r="AM29" s="281">
        <f>IF(ISBLANK('Hoja De Calculo'!AN$13),'Credit issuance TYA'!AM29-('Credit issuance TYA'!$I$21*'Credit issuance TYA'!$B$2),IF('Hoja De Calculo'!AN$16&lt;'Hoja De Calculo'!AM$16,0,'Credit issuance TYA'!AM29-('Credit issuance TYA'!$I$21*'Credit issuance TYA'!$B$2)))</f>
        <v>0</v>
      </c>
      <c r="AN29" s="281">
        <f>IF(ISBLANK('Hoja De Calculo'!AO$13),'Credit issuance TYA'!AN29-('Credit issuance TYA'!$I$21*'Credit issuance TYA'!$B$2),IF('Hoja De Calculo'!AO$16&lt;'Hoja De Calculo'!AN$16,0,'Credit issuance TYA'!AN29-('Credit issuance TYA'!$I$21*'Credit issuance TYA'!$B$2)))</f>
        <v>0</v>
      </c>
      <c r="AO29" s="281">
        <f>IF(ISBLANK('Hoja De Calculo'!AP$13),'Credit issuance TYA'!AO29-('Credit issuance TYA'!$I$21*'Credit issuance TYA'!$B$2),IF('Hoja De Calculo'!AP$16&lt;'Hoja De Calculo'!AO$16,0,'Credit issuance TYA'!AO29-('Credit issuance TYA'!$I$21*'Credit issuance TYA'!$B$2)))</f>
        <v>0</v>
      </c>
      <c r="AP29" s="281">
        <f>IF(ISBLANK('Hoja De Calculo'!AQ$13),'Credit issuance TYA'!AP29-('Credit issuance TYA'!$I$21*'Credit issuance TYA'!$B$2),IF('Hoja De Calculo'!AQ$16&lt;'Hoja De Calculo'!AP$16,0,'Credit issuance TYA'!AP29-('Credit issuance TYA'!$I$21*'Credit issuance TYA'!$B$2)))</f>
        <v>0</v>
      </c>
      <c r="AQ29" s="281">
        <f>IF(ISBLANK('Hoja De Calculo'!AR$13),'Credit issuance TYA'!AQ29-('Credit issuance TYA'!$I$21*'Credit issuance TYA'!$B$2),IF('Hoja De Calculo'!AR$16&lt;'Hoja De Calculo'!AQ$16,0,'Credit issuance TYA'!AQ29-('Credit issuance TYA'!$I$21*'Credit issuance TYA'!$B$2)))</f>
        <v>0</v>
      </c>
      <c r="AR29" s="281">
        <f>IF(ISBLANK('Hoja De Calculo'!AS$13),'Credit issuance TYA'!AR29-('Credit issuance TYA'!$I$21*'Credit issuance TYA'!$B$2),IF('Hoja De Calculo'!AS$16&lt;'Hoja De Calculo'!AR$16,0,'Credit issuance TYA'!AR29-('Credit issuance TYA'!$I$21*'Credit issuance TYA'!$B$2)))</f>
        <v>0</v>
      </c>
      <c r="AS29" s="281">
        <f>IF(ISBLANK('Hoja De Calculo'!AT$13),'Credit issuance TYA'!AS29-('Credit issuance TYA'!$I$21*'Credit issuance TYA'!$B$2),IF('Hoja De Calculo'!AT$16&lt;'Hoja De Calculo'!AS$16,0,'Credit issuance TYA'!AS29-('Credit issuance TYA'!$I$21*'Credit issuance TYA'!$B$2)))</f>
        <v>0</v>
      </c>
      <c r="AT29" s="281">
        <f>IF(ISBLANK('Hoja De Calculo'!AU$13),'Credit issuance TYA'!AT29-('Credit issuance TYA'!$I$21*'Credit issuance TYA'!$B$2),IF('Hoja De Calculo'!AU$16&lt;'Hoja De Calculo'!AT$16,0,'Credit issuance TYA'!AT29-('Credit issuance TYA'!$I$21*'Credit issuance TYA'!$B$2)))</f>
        <v>0</v>
      </c>
      <c r="AU29" s="281">
        <f>IF(ISBLANK('Hoja De Calculo'!AV$13),'Credit issuance TYA'!AU29-('Credit issuance TYA'!$I$21*'Credit issuance TYA'!$B$2),IF('Hoja De Calculo'!AV$16&lt;'Hoja De Calculo'!AU$16,0,'Credit issuance TYA'!AU29-('Credit issuance TYA'!$I$21*'Credit issuance TYA'!$B$2)))</f>
        <v>0</v>
      </c>
      <c r="AV29" s="281">
        <f>IF(ISBLANK('Hoja De Calculo'!AW$13),'Credit issuance TYA'!AV29-('Credit issuance TYA'!$I$21*'Credit issuance TYA'!$B$2),IF('Hoja De Calculo'!AW$16&lt;'Hoja De Calculo'!AV$16,0,'Credit issuance TYA'!AV29-('Credit issuance TYA'!$I$21*'Credit issuance TYA'!$B$2)))</f>
        <v>0</v>
      </c>
      <c r="AW29" s="281">
        <f>IF(ISBLANK('Hoja De Calculo'!AX$13),'Credit issuance TYA'!AW29-('Credit issuance TYA'!$I$21*'Credit issuance TYA'!$B$2),IF('Hoja De Calculo'!AX$16&lt;'Hoja De Calculo'!AW$16,0,'Credit issuance TYA'!AW29-('Credit issuance TYA'!$I$21*'Credit issuance TYA'!$B$2)))</f>
        <v>0</v>
      </c>
      <c r="AX29" s="281">
        <f>IF(ISBLANK('Hoja De Calculo'!AY$13),'Credit issuance TYA'!AX29-('Credit issuance TYA'!$I$21*'Credit issuance TYA'!$B$2),IF('Hoja De Calculo'!AY$16&lt;'Hoja De Calculo'!AX$16,0,'Credit issuance TYA'!AX29-('Credit issuance TYA'!$I$21*'Credit issuance TYA'!$B$2)))</f>
        <v>0</v>
      </c>
      <c r="AY29" s="281">
        <f>IF(ISBLANK('Hoja De Calculo'!AZ$13),'Credit issuance TYA'!AY29-('Credit issuance TYA'!$I$21*'Credit issuance TYA'!$B$2),IF('Hoja De Calculo'!AZ$16&lt;'Hoja De Calculo'!AY$16,0,'Credit issuance TYA'!AY29-('Credit issuance TYA'!$I$21*'Credit issuance TYA'!$B$2)))</f>
        <v>0</v>
      </c>
      <c r="AZ29" s="281">
        <f>IF(ISBLANK('Hoja De Calculo'!BA$13),'Credit issuance TYA'!AZ29-('Credit issuance TYA'!$I$21*'Credit issuance TYA'!$B$2),IF('Hoja De Calculo'!BA$16&lt;'Hoja De Calculo'!AZ$16,0,'Credit issuance TYA'!AZ29-('Credit issuance TYA'!$I$21*'Credit issuance TYA'!$B$2)))</f>
        <v>0</v>
      </c>
      <c r="BA29" s="281">
        <f>IF(ISBLANK('Hoja De Calculo'!BB$13),'Credit issuance TYA'!BA29-('Credit issuance TYA'!$I$21*'Credit issuance TYA'!$B$2),IF('Hoja De Calculo'!BB$16&lt;'Hoja De Calculo'!BA$16,0,'Credit issuance TYA'!BA29-('Credit issuance TYA'!$I$21*'Credit issuance TYA'!$B$2)))</f>
        <v>0</v>
      </c>
      <c r="BB29" s="281">
        <f>IF(ISBLANK('Hoja De Calculo'!BC$13),'Credit issuance TYA'!BB29-('Credit issuance TYA'!$I$21*'Credit issuance TYA'!$B$2),IF('Hoja De Calculo'!BC$16&lt;'Hoja De Calculo'!BB$16,0,'Credit issuance TYA'!BB29-('Credit issuance TYA'!$I$21*'Credit issuance TYA'!$B$2)))</f>
        <v>0</v>
      </c>
      <c r="BC29" s="281">
        <f>IF(ISBLANK('Hoja De Calculo'!BD$13),'Credit issuance TYA'!BC29-('Credit issuance TYA'!$I$21*'Credit issuance TYA'!$B$2),IF('Hoja De Calculo'!BD$16&lt;'Hoja De Calculo'!BC$16,0,'Credit issuance TYA'!BC29-('Credit issuance TYA'!$I$21*'Credit issuance TYA'!$B$2)))</f>
        <v>0</v>
      </c>
      <c r="BD29" s="281">
        <f>IF(ISBLANK('Hoja De Calculo'!BE$13),'Credit issuance TYA'!BD29-('Credit issuance TYA'!$I$21*'Credit issuance TYA'!$B$2),IF('Hoja De Calculo'!BE$16&lt;'Hoja De Calculo'!BD$16,0,'Credit issuance TYA'!BD29-('Credit issuance TYA'!$I$21*'Credit issuance TYA'!$B$2)))</f>
        <v>0</v>
      </c>
      <c r="BE29" s="281">
        <f>IF(ISBLANK('Hoja De Calculo'!BF$13),'Credit issuance TYA'!BE29-('Credit issuance TYA'!$I$21*'Credit issuance TYA'!$B$2),IF('Hoja De Calculo'!BF$16&lt;'Hoja De Calculo'!BE$16,0,'Credit issuance TYA'!BE29-('Credit issuance TYA'!$I$21*'Credit issuance TYA'!$B$2)))</f>
        <v>0</v>
      </c>
      <c r="BF29" s="281">
        <f>IF(ISBLANK('Hoja De Calculo'!BG$13),'Credit issuance TYA'!BF29-('Credit issuance TYA'!$I$21*'Credit issuance TYA'!$B$2),IF('Hoja De Calculo'!BG$16&lt;'Hoja De Calculo'!BF$16,0,'Credit issuance TYA'!BF29-('Credit issuance TYA'!$I$21*'Credit issuance TYA'!$B$2)))</f>
        <v>0</v>
      </c>
      <c r="BG29" s="281">
        <f>IF(ISBLANK('Hoja De Calculo'!BH$13),'Credit issuance TYA'!BG29-('Credit issuance TYA'!$I$21*'Credit issuance TYA'!$B$2),IF('Hoja De Calculo'!BH$16&lt;'Hoja De Calculo'!BG$16,0,'Credit issuance TYA'!BG29-('Credit issuance TYA'!$I$21*'Credit issuance TYA'!$B$2)))</f>
        <v>0</v>
      </c>
      <c r="BH29" s="281">
        <f>IF(ISBLANK('Hoja De Calculo'!BI$13),'Credit issuance TYA'!BH29-('Credit issuance TYA'!$I$21*'Credit issuance TYA'!$B$2),IF('Hoja De Calculo'!BI$16&lt;'Hoja De Calculo'!BH$16,0,'Credit issuance TYA'!BH29-('Credit issuance TYA'!$I$21*'Credit issuance TYA'!$B$2)))</f>
        <v>0</v>
      </c>
      <c r="BI29" s="281">
        <f>IF(ISBLANK('Hoja De Calculo'!BJ$13),'Credit issuance TYA'!BI29-('Credit issuance TYA'!$I$21*'Credit issuance TYA'!$B$2),IF('Hoja De Calculo'!BJ$16&lt;'Hoja De Calculo'!BI$16,0,'Credit issuance TYA'!BI29-('Credit issuance TYA'!$I$21*'Credit issuance TYA'!$B$2)))</f>
        <v>0</v>
      </c>
      <c r="BJ29" s="281">
        <f>IF(ISBLANK('Hoja De Calculo'!BK$13),'Credit issuance TYA'!BJ29-('Credit issuance TYA'!$I$21*'Credit issuance TYA'!$B$2),IF('Hoja De Calculo'!BK$16&lt;'Hoja De Calculo'!BJ$16,0,'Credit issuance TYA'!BJ29-('Credit issuance TYA'!$I$21*'Credit issuance TYA'!$B$2)))</f>
        <v>0</v>
      </c>
      <c r="BK29" s="281">
        <f>IF(ISBLANK('Hoja De Calculo'!BL$13),'Credit issuance TYA'!BK29-('Credit issuance TYA'!$I$21*'Credit issuance TYA'!$B$2),IF('Hoja De Calculo'!BL$16&lt;'Hoja De Calculo'!BK$16,0,'Credit issuance TYA'!BK29-('Credit issuance TYA'!$I$21*'Credit issuance TYA'!$B$2)))</f>
        <v>0</v>
      </c>
      <c r="BL29" s="281">
        <f>IF(ISBLANK('Hoja De Calculo'!BM$13),'Credit issuance TYA'!BL29-('Credit issuance TYA'!$I$21*'Credit issuance TYA'!$B$2),IF('Hoja De Calculo'!BM$16&lt;'Hoja De Calculo'!BL$16,0,'Credit issuance TYA'!BL29-('Credit issuance TYA'!$I$21*'Credit issuance TYA'!$B$2)))</f>
        <v>0</v>
      </c>
      <c r="BM29" s="281">
        <f>IF(ISBLANK('Hoja De Calculo'!BN$13),'Credit issuance TYA'!BM29-('Credit issuance TYA'!$I$21*'Credit issuance TYA'!$B$2),IF('Hoja De Calculo'!BN$16&lt;'Hoja De Calculo'!BM$16,0,'Credit issuance TYA'!BM29-('Credit issuance TYA'!$I$21*'Credit issuance TYA'!$B$2)))</f>
        <v>0</v>
      </c>
      <c r="BN29" s="281">
        <f>IF(ISBLANK('Hoja De Calculo'!BO$13),'Credit issuance TYA'!BN29-('Credit issuance TYA'!$I$21*'Credit issuance TYA'!$B$2),IF('Hoja De Calculo'!BO$16&lt;'Hoja De Calculo'!BN$16,0,'Credit issuance TYA'!BN29-('Credit issuance TYA'!$I$21*'Credit issuance TYA'!$B$2)))</f>
        <v>0</v>
      </c>
      <c r="BO29" s="281">
        <f>IF(ISBLANK('Hoja De Calculo'!BP$13),'Credit issuance TYA'!BO29-('Credit issuance TYA'!$I$21*'Credit issuance TYA'!$B$2),IF('Hoja De Calculo'!BP$16&lt;'Hoja De Calculo'!BO$16,0,'Credit issuance TYA'!BO29-('Credit issuance TYA'!$I$21*'Credit issuance TYA'!$B$2)))</f>
        <v>0</v>
      </c>
      <c r="BP29" s="281">
        <f>IF(ISBLANK('Hoja De Calculo'!BQ$13),'Credit issuance TYA'!BP29-('Credit issuance TYA'!$I$21*'Credit issuance TYA'!$B$2),IF('Hoja De Calculo'!BQ$16&lt;'Hoja De Calculo'!BP$16,0,'Credit issuance TYA'!BP29-('Credit issuance TYA'!$I$21*'Credit issuance TYA'!$B$2)))</f>
        <v>0</v>
      </c>
      <c r="BQ29" s="281">
        <f>IF(ISBLANK('Hoja De Calculo'!BR$13),'Credit issuance TYA'!BQ29-('Credit issuance TYA'!$I$21*'Credit issuance TYA'!$B$2),IF('Hoja De Calculo'!BR$16&lt;'Hoja De Calculo'!BQ$16,0,'Credit issuance TYA'!BQ29-('Credit issuance TYA'!$I$21*'Credit issuance TYA'!$B$2)))</f>
        <v>0</v>
      </c>
      <c r="BR29" s="281">
        <f>IF(ISBLANK('Hoja De Calculo'!BS$13),'Credit issuance TYA'!BR29-('Credit issuance TYA'!$I$21*'Credit issuance TYA'!$B$2),IF('Hoja De Calculo'!BS$16&lt;'Hoja De Calculo'!BR$16,0,'Credit issuance TYA'!BR29-('Credit issuance TYA'!$I$21*'Credit issuance TYA'!$B$2)))</f>
        <v>0</v>
      </c>
      <c r="BS29" s="281">
        <f>IF(ISBLANK('Hoja De Calculo'!BT$13),'Credit issuance TYA'!BS29-('Credit issuance TYA'!$I$21*'Credit issuance TYA'!$B$2),IF('Hoja De Calculo'!BT$16&lt;'Hoja De Calculo'!BS$16,0,'Credit issuance TYA'!BS29-('Credit issuance TYA'!$I$21*'Credit issuance TYA'!$B$2)))</f>
        <v>0</v>
      </c>
      <c r="BT29" s="281">
        <f>IF(ISBLANK('Hoja De Calculo'!BU$13),'Credit issuance TYA'!BT29-('Credit issuance TYA'!$I$21*'Credit issuance TYA'!$B$2),IF('Hoja De Calculo'!BU$16&lt;'Hoja De Calculo'!BT$16,0,'Credit issuance TYA'!BT29-('Credit issuance TYA'!$I$21*'Credit issuance TYA'!$B$2)))</f>
        <v>0</v>
      </c>
      <c r="BU29" s="281">
        <f>IF(ISBLANK('Hoja De Calculo'!BV$13),'Credit issuance TYA'!BU29-('Credit issuance TYA'!$I$21*'Credit issuance TYA'!$B$2),IF('Hoja De Calculo'!BV$16&lt;'Hoja De Calculo'!BU$16,0,'Credit issuance TYA'!BU29-('Credit issuance TYA'!$I$21*'Credit issuance TYA'!$B$2)))</f>
        <v>0</v>
      </c>
      <c r="BV29" s="281">
        <f>IF(ISBLANK('Hoja De Calculo'!BW$13),'Credit issuance TYA'!BV29-('Credit issuance TYA'!$I$21*'Credit issuance TYA'!$B$2),IF('Hoja De Calculo'!BW$16&lt;'Hoja De Calculo'!BV$16,0,'Credit issuance TYA'!BV29-('Credit issuance TYA'!$I$21*'Credit issuance TYA'!$B$2)))</f>
        <v>0</v>
      </c>
      <c r="BW29" s="281">
        <f>IF(ISBLANK('Hoja De Calculo'!BX$13),'Credit issuance TYA'!BW29-('Credit issuance TYA'!$I$21*'Credit issuance TYA'!$B$2),IF('Hoja De Calculo'!BX$16&lt;'Hoja De Calculo'!BW$16,0,'Credit issuance TYA'!BW29-('Credit issuance TYA'!$I$21*'Credit issuance TYA'!$B$2)))</f>
        <v>0</v>
      </c>
      <c r="BX29" s="281">
        <f>IF(ISBLANK('Hoja De Calculo'!BY$13),'Credit issuance TYA'!BX29-('Credit issuance TYA'!$I$21*'Credit issuance TYA'!$B$2),IF('Hoja De Calculo'!BY$16&lt;'Hoja De Calculo'!BX$16,0,'Credit issuance TYA'!BX29-('Credit issuance TYA'!$I$21*'Credit issuance TYA'!$B$2)))</f>
        <v>0</v>
      </c>
      <c r="BY29" s="281">
        <f>IF(ISBLANK('Hoja De Calculo'!BZ$13),'Credit issuance TYA'!BY29-('Credit issuance TYA'!$I$21*'Credit issuance TYA'!$B$2),IF('Hoja De Calculo'!BZ$16&lt;'Hoja De Calculo'!BY$16,0,'Credit issuance TYA'!BY29-('Credit issuance TYA'!$I$21*'Credit issuance TYA'!$B$2)))</f>
        <v>0</v>
      </c>
      <c r="BZ29" s="281">
        <f>IF(ISBLANK('Hoja De Calculo'!CA$13),'Credit issuance TYA'!BZ29-('Credit issuance TYA'!$I$21*'Credit issuance TYA'!$B$2),IF('Hoja De Calculo'!CA$16&lt;'Hoja De Calculo'!BZ$16,0,'Credit issuance TYA'!BZ29-('Credit issuance TYA'!$I$21*'Credit issuance TYA'!$B$2)))</f>
        <v>0</v>
      </c>
      <c r="CA29" s="281">
        <f>IF(ISBLANK('Hoja De Calculo'!CB$13),'Credit issuance TYA'!CA29-('Credit issuance TYA'!$I$21*'Credit issuance TYA'!$B$2),IF('Hoja De Calculo'!CB$16&lt;'Hoja De Calculo'!CA$16,0,'Credit issuance TYA'!CA29-('Credit issuance TYA'!$I$21*'Credit issuance TYA'!$B$2)))</f>
        <v>0</v>
      </c>
      <c r="CB29" s="281">
        <f>IF(ISBLANK('Hoja De Calculo'!CC$13),'Credit issuance TYA'!CB29-('Credit issuance TYA'!$I$21*'Credit issuance TYA'!$B$2),IF('Hoja De Calculo'!CC$16&lt;'Hoja De Calculo'!CB$16,0,'Credit issuance TYA'!CB29-('Credit issuance TYA'!$I$21*'Credit issuance TYA'!$B$2)))</f>
        <v>0</v>
      </c>
      <c r="CC29" s="281">
        <f>IF(ISBLANK('Hoja De Calculo'!CD$13),'Credit issuance TYA'!CC29-('Credit issuance TYA'!$I$21*'Credit issuance TYA'!$B$2),IF('Hoja De Calculo'!CD$16&lt;'Hoja De Calculo'!CC$16,0,'Credit issuance TYA'!CC29-('Credit issuance TYA'!$I$21*'Credit issuance TYA'!$B$2)))</f>
        <v>0</v>
      </c>
      <c r="CD29" s="281">
        <f>IF(ISBLANK('Hoja De Calculo'!CE$13),'Credit issuance TYA'!CD29-('Credit issuance TYA'!$I$21*'Credit issuance TYA'!$B$2),IF('Hoja De Calculo'!CE$16&lt;'Hoja De Calculo'!CD$16,0,'Credit issuance TYA'!CD29-('Credit issuance TYA'!$I$21*'Credit issuance TYA'!$B$2)))</f>
        <v>0</v>
      </c>
      <c r="CE29" s="281">
        <f>IF(ISBLANK('Hoja De Calculo'!CF$13),'Credit issuance TYA'!CE29-('Credit issuance TYA'!$I$21*'Credit issuance TYA'!$B$2),IF('Hoja De Calculo'!CF$16&lt;'Hoja De Calculo'!CE$16,0,'Credit issuance TYA'!CE29-('Credit issuance TYA'!$I$21*'Credit issuance TYA'!$B$2)))</f>
        <v>0</v>
      </c>
      <c r="CF29" s="281">
        <f>IF(ISBLANK('Hoja De Calculo'!CG$13),'Credit issuance TYA'!CF29-('Credit issuance TYA'!$I$21*'Credit issuance TYA'!$B$2),IF('Hoja De Calculo'!CG$16&lt;'Hoja De Calculo'!CF$16,0,'Credit issuance TYA'!CF29-('Credit issuance TYA'!$I$21*'Credit issuance TYA'!$B$2)))</f>
        <v>0</v>
      </c>
      <c r="CG29" s="281">
        <f>IF(ISBLANK('Hoja De Calculo'!CH$13),'Credit issuance TYA'!CG29-('Credit issuance TYA'!$I$21*'Credit issuance TYA'!$B$2),IF('Hoja De Calculo'!CH$16&lt;'Hoja De Calculo'!CG$16,0,'Credit issuance TYA'!CG29-('Credit issuance TYA'!$I$21*'Credit issuance TYA'!$B$2)))</f>
        <v>0</v>
      </c>
      <c r="CH29" s="281">
        <f>IF(ISBLANK('Hoja De Calculo'!CI$13),'Credit issuance TYA'!CH29-('Credit issuance TYA'!$I$21*'Credit issuance TYA'!$B$2),IF('Hoja De Calculo'!CI$16&lt;'Hoja De Calculo'!CH$16,0,'Credit issuance TYA'!CH29-('Credit issuance TYA'!$I$21*'Credit issuance TYA'!$B$2)))</f>
        <v>0</v>
      </c>
      <c r="CI29" s="281">
        <f>IF(ISBLANK('Hoja De Calculo'!CJ$13),'Credit issuance TYA'!CI29-('Credit issuance TYA'!$I$21*'Credit issuance TYA'!$B$2),IF('Hoja De Calculo'!CJ$16&lt;'Hoja De Calculo'!CI$16,0,'Credit issuance TYA'!CI29-('Credit issuance TYA'!$I$21*'Credit issuance TYA'!$B$2)))</f>
        <v>0</v>
      </c>
      <c r="CJ29" s="281">
        <f>IF(ISBLANK('Hoja De Calculo'!CK$13),'Credit issuance TYA'!CJ29-('Credit issuance TYA'!$I$21*'Credit issuance TYA'!$B$2),IF('Hoja De Calculo'!CK$16&lt;'Hoja De Calculo'!CJ$16,0,'Credit issuance TYA'!CJ29-('Credit issuance TYA'!$I$21*'Credit issuance TYA'!$B$2)))</f>
        <v>0</v>
      </c>
      <c r="CK29" s="281">
        <f>IF(ISBLANK('Hoja De Calculo'!CL$13),'Credit issuance TYA'!CK29-('Credit issuance TYA'!$I$21*'Credit issuance TYA'!$B$2),IF('Hoja De Calculo'!CL$16&lt;'Hoja De Calculo'!CK$16,0,'Credit issuance TYA'!CK29-('Credit issuance TYA'!$I$21*'Credit issuance TYA'!$B$2)))</f>
        <v>0</v>
      </c>
      <c r="CL29" s="281">
        <f>IF(ISBLANK('Hoja De Calculo'!CM$13),'Credit issuance TYA'!CL29-('Credit issuance TYA'!$I$21*'Credit issuance TYA'!$B$2),IF('Hoja De Calculo'!CM$16&lt;'Hoja De Calculo'!CL$16,0,'Credit issuance TYA'!CL29-('Credit issuance TYA'!$I$21*'Credit issuance TYA'!$B$2)))</f>
        <v>0</v>
      </c>
      <c r="CM29" s="281">
        <f>IF(ISBLANK('Hoja De Calculo'!CN$13),'Credit issuance TYA'!CM29-('Credit issuance TYA'!$I$21*'Credit issuance TYA'!$B$2),IF('Hoja De Calculo'!CN$16&lt;'Hoja De Calculo'!CM$16,0,'Credit issuance TYA'!CM29-('Credit issuance TYA'!$I$21*'Credit issuance TYA'!$B$2)))</f>
        <v>0</v>
      </c>
      <c r="CN29" s="281">
        <f>IF(ISBLANK('Hoja De Calculo'!CO$13),'Credit issuance TYA'!CN29-('Credit issuance TYA'!$I$21*'Credit issuance TYA'!$B$2),IF('Hoja De Calculo'!CO$16&lt;'Hoja De Calculo'!CN$16,0,'Credit issuance TYA'!CN29-('Credit issuance TYA'!$I$21*'Credit issuance TYA'!$B$2)))</f>
        <v>0</v>
      </c>
      <c r="CO29" s="281">
        <f>IF(ISBLANK('Hoja De Calculo'!CP$13),'Credit issuance TYA'!CO29-('Credit issuance TYA'!$I$21*'Credit issuance TYA'!$B$2),IF('Hoja De Calculo'!CP$16&lt;'Hoja De Calculo'!CO$16,0,'Credit issuance TYA'!CO29-('Credit issuance TYA'!$I$21*'Credit issuance TYA'!$B$2)))</f>
        <v>0</v>
      </c>
      <c r="CP29" s="281">
        <f>IF(ISBLANK('Hoja De Calculo'!CQ$13),'Credit issuance TYA'!CP29-('Credit issuance TYA'!$I$21*'Credit issuance TYA'!$B$2),IF('Hoja De Calculo'!CQ$16&lt;'Hoja De Calculo'!CP$16,0,'Credit issuance TYA'!CP29-('Credit issuance TYA'!$I$21*'Credit issuance TYA'!$B$2)))</f>
        <v>0</v>
      </c>
      <c r="CQ29" s="281">
        <f>IF(ISBLANK('Hoja De Calculo'!CR$13),'Credit issuance TYA'!CQ29-('Credit issuance TYA'!$I$21*'Credit issuance TYA'!$B$2),IF('Hoja De Calculo'!CR$16&lt;'Hoja De Calculo'!CQ$16,0,'Credit issuance TYA'!CQ29-('Credit issuance TYA'!$I$21*'Credit issuance TYA'!$B$2)))</f>
        <v>0</v>
      </c>
      <c r="CR29" s="281">
        <f>IF(ISBLANK('Hoja De Calculo'!CS$13),'Credit issuance TYA'!CR29-('Credit issuance TYA'!$I$21*'Credit issuance TYA'!$B$2),IF('Hoja De Calculo'!CS$16&lt;'Hoja De Calculo'!CR$16,0,'Credit issuance TYA'!CR29-('Credit issuance TYA'!$I$21*'Credit issuance TYA'!$B$2)))</f>
        <v>0</v>
      </c>
      <c r="CS29" s="281">
        <f>IF(ISBLANK('Hoja De Calculo'!CT$13),'Credit issuance TYA'!CS29-('Credit issuance TYA'!$I$21*'Credit issuance TYA'!$B$2),IF('Hoja De Calculo'!CT$16&lt;'Hoja De Calculo'!CS$16,0,'Credit issuance TYA'!CS29-('Credit issuance TYA'!$I$21*'Credit issuance TYA'!$B$2)))</f>
        <v>0</v>
      </c>
      <c r="CT29" s="281">
        <f>IF(ISBLANK('Hoja De Calculo'!CU$13),'Credit issuance TYA'!CT29-('Credit issuance TYA'!$I$21*'Credit issuance TYA'!$B$2),IF('Hoja De Calculo'!CU$16&lt;'Hoja De Calculo'!CT$16,0,'Credit issuance TYA'!CT29-('Credit issuance TYA'!$I$21*'Credit issuance TYA'!$B$2)))</f>
        <v>0</v>
      </c>
      <c r="CU29" s="281">
        <f>IF(ISBLANK('Hoja De Calculo'!CV$13),'Credit issuance TYA'!CU29-('Credit issuance TYA'!$I$21*'Credit issuance TYA'!$B$2),IF('Hoja De Calculo'!CV$16&lt;'Hoja De Calculo'!CU$16,0,'Credit issuance TYA'!CU29-('Credit issuance TYA'!$I$21*'Credit issuance TYA'!$B$2)))</f>
        <v>0</v>
      </c>
      <c r="CV29" s="281">
        <f>IF(ISBLANK('Hoja De Calculo'!CW$13),'Credit issuance TYA'!CV29-('Credit issuance TYA'!$I$21*'Credit issuance TYA'!$B$2),IF('Hoja De Calculo'!CW$16&lt;'Hoja De Calculo'!CV$16,0,'Credit issuance TYA'!CV29-('Credit issuance TYA'!$I$21*'Credit issuance TYA'!$B$2)))</f>
        <v>0</v>
      </c>
      <c r="CW29" s="281">
        <f>IF(ISBLANK('Hoja De Calculo'!CX$13),'Credit issuance TYA'!CW29-('Credit issuance TYA'!$I$21*'Credit issuance TYA'!$B$2),IF('Hoja De Calculo'!CX$16&lt;'Hoja De Calculo'!CW$16,0,'Credit issuance TYA'!CW29-('Credit issuance TYA'!$I$21*'Credit issuance TYA'!$B$2)))</f>
        <v>0</v>
      </c>
    </row>
    <row r="30" spans="1:101" x14ac:dyDescent="0.3">
      <c r="A30" t="s">
        <v>167</v>
      </c>
      <c r="C30" s="259"/>
      <c r="D30" s="259"/>
      <c r="E30" s="259"/>
      <c r="F30" s="259"/>
      <c r="G30" s="259"/>
      <c r="H30" s="267"/>
      <c r="I30" s="274"/>
      <c r="J30" s="281">
        <f>'Credit issuance TYA'!J30-('Credit issuance TYA'!$J21*'Credit issuance TYA'!$B$2)</f>
        <v>0</v>
      </c>
      <c r="K30" s="281">
        <f>IF(ISBLANK('Hoja De Calculo'!L$13),'Credit issuance TYA'!K30-('Credit issuance TYA'!$J$21*'Credit issuance TYA'!$B$2),IF('Hoja De Calculo'!L$16&lt;'Hoja De Calculo'!K$16,0,'Credit issuance TYA'!K30-('Credit issuance TYA'!$J$21*'Credit issuance TYA'!$B$2)))</f>
        <v>0</v>
      </c>
      <c r="L30" s="281">
        <f>IF(ISBLANK('Hoja De Calculo'!M$13),'Credit issuance TYA'!L30-('Credit issuance TYA'!$J$21*'Credit issuance TYA'!$B$2),IF('Hoja De Calculo'!M$16&lt;'Hoja De Calculo'!L$16,0,'Credit issuance TYA'!L30-('Credit issuance TYA'!$J$21*'Credit issuance TYA'!$B$2)))</f>
        <v>0</v>
      </c>
      <c r="M30" s="281">
        <f>IF(ISBLANK('Hoja De Calculo'!N$13),'Credit issuance TYA'!M30-('Credit issuance TYA'!$J$21*'Credit issuance TYA'!$B$2),IF('Hoja De Calculo'!N$16&lt;'Hoja De Calculo'!M$16,0,'Credit issuance TYA'!M30-('Credit issuance TYA'!$J$21*'Credit issuance TYA'!$B$2)))</f>
        <v>0</v>
      </c>
      <c r="N30" s="281">
        <f>IF(ISBLANK('Hoja De Calculo'!O$13),'Credit issuance TYA'!N30-('Credit issuance TYA'!$J$21*'Credit issuance TYA'!$B$2),IF('Hoja De Calculo'!O$16&lt;'Hoja De Calculo'!N$16,0,'Credit issuance TYA'!N30-('Credit issuance TYA'!$J$21*'Credit issuance TYA'!$B$2)))</f>
        <v>0</v>
      </c>
      <c r="O30" s="281">
        <f>IF(ISBLANK('Hoja De Calculo'!P$13),'Credit issuance TYA'!O30-('Credit issuance TYA'!$J$21*'Credit issuance TYA'!$B$2),IF('Hoja De Calculo'!P$16&lt;'Hoja De Calculo'!O$16,0,'Credit issuance TYA'!O30-('Credit issuance TYA'!$J$21*'Credit issuance TYA'!$B$2)))</f>
        <v>0</v>
      </c>
      <c r="P30" s="281">
        <f>IF(ISBLANK('Hoja De Calculo'!Q$13),'Credit issuance TYA'!P30-('Credit issuance TYA'!$J$21*'Credit issuance TYA'!$B$2),IF('Hoja De Calculo'!Q$16&lt;'Hoja De Calculo'!P$16,0,'Credit issuance TYA'!P30-('Credit issuance TYA'!$J$21*'Credit issuance TYA'!$B$2)))</f>
        <v>0</v>
      </c>
      <c r="Q30" s="281">
        <f>IF(ISBLANK('Hoja De Calculo'!R$13),'Credit issuance TYA'!Q30-('Credit issuance TYA'!$J$21*'Credit issuance TYA'!$B$2),IF('Hoja De Calculo'!R$16&lt;'Hoja De Calculo'!Q$16,0,'Credit issuance TYA'!Q30-('Credit issuance TYA'!$J$21*'Credit issuance TYA'!$B$2)))</f>
        <v>0</v>
      </c>
      <c r="R30" s="281">
        <f>IF(ISBLANK('Hoja De Calculo'!S$13),'Credit issuance TYA'!R30-('Credit issuance TYA'!$J$21*'Credit issuance TYA'!$B$2),IF('Hoja De Calculo'!S$16&lt;'Hoja De Calculo'!R$16,0,'Credit issuance TYA'!R30-('Credit issuance TYA'!$J$21*'Credit issuance TYA'!$B$2)))</f>
        <v>0</v>
      </c>
      <c r="S30" s="281">
        <f>IF(ISBLANK('Hoja De Calculo'!T$13),'Credit issuance TYA'!S30-('Credit issuance TYA'!$J$21*'Credit issuance TYA'!$B$2),IF('Hoja De Calculo'!T$16&lt;'Hoja De Calculo'!S$16,0,'Credit issuance TYA'!S30-('Credit issuance TYA'!$J$21*'Credit issuance TYA'!$B$2)))</f>
        <v>0</v>
      </c>
      <c r="T30" s="281">
        <f>IF(ISBLANK('Hoja De Calculo'!U$13),'Credit issuance TYA'!T30-('Credit issuance TYA'!$J$21*'Credit issuance TYA'!$B$2),IF('Hoja De Calculo'!U$16&lt;'Hoja De Calculo'!T$16,0,'Credit issuance TYA'!T30-('Credit issuance TYA'!$J$21*'Credit issuance TYA'!$B$2)))</f>
        <v>0</v>
      </c>
      <c r="U30" s="281">
        <f>IF(ISBLANK('Hoja De Calculo'!V$13),'Credit issuance TYA'!U30-('Credit issuance TYA'!$J$21*'Credit issuance TYA'!$B$2),IF('Hoja De Calculo'!V$16&lt;'Hoja De Calculo'!U$16,0,'Credit issuance TYA'!U30-('Credit issuance TYA'!$J$21*'Credit issuance TYA'!$B$2)))</f>
        <v>0</v>
      </c>
      <c r="V30" s="281">
        <f>IF(ISBLANK('Hoja De Calculo'!W$13),'Credit issuance TYA'!V30-('Credit issuance TYA'!$J$21*'Credit issuance TYA'!$B$2),IF('Hoja De Calculo'!W$16&lt;'Hoja De Calculo'!V$16,0,'Credit issuance TYA'!V30-('Credit issuance TYA'!$J$21*'Credit issuance TYA'!$B$2)))</f>
        <v>0</v>
      </c>
      <c r="W30" s="281">
        <f>IF(ISBLANK('Hoja De Calculo'!X$13),'Credit issuance TYA'!W30-('Credit issuance TYA'!$J$21*'Credit issuance TYA'!$B$2),IF('Hoja De Calculo'!X$16&lt;'Hoja De Calculo'!W$16,0,'Credit issuance TYA'!W30-('Credit issuance TYA'!$J$21*'Credit issuance TYA'!$B$2)))</f>
        <v>0</v>
      </c>
      <c r="X30" s="281">
        <f>IF(ISBLANK('Hoja De Calculo'!Y$13),'Credit issuance TYA'!X30-('Credit issuance TYA'!$J$21*'Credit issuance TYA'!$B$2),IF('Hoja De Calculo'!Y$16&lt;'Hoja De Calculo'!X$16,0,'Credit issuance TYA'!X30-('Credit issuance TYA'!$J$21*'Credit issuance TYA'!$B$2)))</f>
        <v>0</v>
      </c>
      <c r="Y30" s="281">
        <f>IF(ISBLANK('Hoja De Calculo'!Z$13),'Credit issuance TYA'!Y30-('Credit issuance TYA'!$J$21*'Credit issuance TYA'!$B$2),IF('Hoja De Calculo'!Z$16&lt;'Hoja De Calculo'!Y$16,0,'Credit issuance TYA'!Y30-('Credit issuance TYA'!$J$21*'Credit issuance TYA'!$B$2)))</f>
        <v>0</v>
      </c>
      <c r="Z30" s="281">
        <f>IF(ISBLANK('Hoja De Calculo'!AA$13),'Credit issuance TYA'!Z30-('Credit issuance TYA'!$J$21*'Credit issuance TYA'!$B$2),IF('Hoja De Calculo'!AA$16&lt;'Hoja De Calculo'!Z$16,0,'Credit issuance TYA'!Z30-('Credit issuance TYA'!$J$21*'Credit issuance TYA'!$B$2)))</f>
        <v>0</v>
      </c>
      <c r="AA30" s="281">
        <f>IF(ISBLANK('Hoja De Calculo'!AB$13),'Credit issuance TYA'!AA30-('Credit issuance TYA'!$J$21*'Credit issuance TYA'!$B$2),IF('Hoja De Calculo'!AB$16&lt;'Hoja De Calculo'!AA$16,0,'Credit issuance TYA'!AA30-('Credit issuance TYA'!$J$21*'Credit issuance TYA'!$B$2)))</f>
        <v>0</v>
      </c>
      <c r="AB30" s="281">
        <f>IF(ISBLANK('Hoja De Calculo'!AC$13),'Credit issuance TYA'!AB30-('Credit issuance TYA'!$J$21*'Credit issuance TYA'!$B$2),IF('Hoja De Calculo'!AC$16&lt;'Hoja De Calculo'!AB$16,0,'Credit issuance TYA'!AB30-('Credit issuance TYA'!$J$21*'Credit issuance TYA'!$B$2)))</f>
        <v>0</v>
      </c>
      <c r="AC30" s="281">
        <f>IF(ISBLANK('Hoja De Calculo'!AD$13),'Credit issuance TYA'!AC30-('Credit issuance TYA'!$J$21*'Credit issuance TYA'!$B$2),IF('Hoja De Calculo'!AD$16&lt;'Hoja De Calculo'!AC$16,0,'Credit issuance TYA'!AC30-('Credit issuance TYA'!$J$21*'Credit issuance TYA'!$B$2)))</f>
        <v>0</v>
      </c>
      <c r="AD30" s="281">
        <f>IF(ISBLANK('Hoja De Calculo'!AE$13),'Credit issuance TYA'!AD30-('Credit issuance TYA'!$J$21*'Credit issuance TYA'!$B$2),IF('Hoja De Calculo'!AE$16&lt;'Hoja De Calculo'!AD$16,0,'Credit issuance TYA'!AD30-('Credit issuance TYA'!$J$21*'Credit issuance TYA'!$B$2)))</f>
        <v>0</v>
      </c>
      <c r="AE30" s="281">
        <f>IF(ISBLANK('Hoja De Calculo'!AF$13),'Credit issuance TYA'!AE30-('Credit issuance TYA'!$J$21*'Credit issuance TYA'!$B$2),IF('Hoja De Calculo'!AF$16&lt;'Hoja De Calculo'!AE$16,0,'Credit issuance TYA'!AE30-('Credit issuance TYA'!$J$21*'Credit issuance TYA'!$B$2)))</f>
        <v>0</v>
      </c>
      <c r="AF30" s="281">
        <f>IF(ISBLANK('Hoja De Calculo'!AG$13),'Credit issuance TYA'!AF30-('Credit issuance TYA'!$J$21*'Credit issuance TYA'!$B$2),IF('Hoja De Calculo'!AG$16&lt;'Hoja De Calculo'!AF$16,0,'Credit issuance TYA'!AF30-('Credit issuance TYA'!$J$21*'Credit issuance TYA'!$B$2)))</f>
        <v>0</v>
      </c>
      <c r="AG30" s="281">
        <f>IF(ISBLANK('Hoja De Calculo'!AH$13),'Credit issuance TYA'!AG30-('Credit issuance TYA'!$J$21*'Credit issuance TYA'!$B$2),IF('Hoja De Calculo'!AH$16&lt;'Hoja De Calculo'!AG$16,0,'Credit issuance TYA'!AG30-('Credit issuance TYA'!$J$21*'Credit issuance TYA'!$B$2)))</f>
        <v>0</v>
      </c>
      <c r="AH30" s="281">
        <f>IF(ISBLANK('Hoja De Calculo'!AI$13),'Credit issuance TYA'!AH30-('Credit issuance TYA'!$J$21*'Credit issuance TYA'!$B$2),IF('Hoja De Calculo'!AI$16&lt;'Hoja De Calculo'!AH$16,0,'Credit issuance TYA'!AH30-('Credit issuance TYA'!$J$21*'Credit issuance TYA'!$B$2)))</f>
        <v>0</v>
      </c>
      <c r="AI30" s="281">
        <f>IF(ISBLANK('Hoja De Calculo'!AJ$13),'Credit issuance TYA'!AI30-('Credit issuance TYA'!$J$21*'Credit issuance TYA'!$B$2),IF('Hoja De Calculo'!AJ$16&lt;'Hoja De Calculo'!AI$16,0,'Credit issuance TYA'!AI30-('Credit issuance TYA'!$J$21*'Credit issuance TYA'!$B$2)))</f>
        <v>0</v>
      </c>
      <c r="AJ30" s="281">
        <f>IF(ISBLANK('Hoja De Calculo'!AK$13),'Credit issuance TYA'!AJ30-('Credit issuance TYA'!$J$21*'Credit issuance TYA'!$B$2),IF('Hoja De Calculo'!AK$16&lt;'Hoja De Calculo'!AJ$16,0,'Credit issuance TYA'!AJ30-('Credit issuance TYA'!$J$21*'Credit issuance TYA'!$B$2)))</f>
        <v>0</v>
      </c>
      <c r="AK30" s="281">
        <f>IF(ISBLANK('Hoja De Calculo'!AL$13),'Credit issuance TYA'!AK30-('Credit issuance TYA'!$J$21*'Credit issuance TYA'!$B$2),IF('Hoja De Calculo'!AL$16&lt;'Hoja De Calculo'!AK$16,0,'Credit issuance TYA'!AK30-('Credit issuance TYA'!$J$21*'Credit issuance TYA'!$B$2)))</f>
        <v>0</v>
      </c>
      <c r="AL30" s="281">
        <f>IF(ISBLANK('Hoja De Calculo'!AM$13),'Credit issuance TYA'!AL30-('Credit issuance TYA'!$J$21*'Credit issuance TYA'!$B$2),IF('Hoja De Calculo'!AM$16&lt;'Hoja De Calculo'!AL$16,0,'Credit issuance TYA'!AL30-('Credit issuance TYA'!$J$21*'Credit issuance TYA'!$B$2)))</f>
        <v>0</v>
      </c>
      <c r="AM30" s="281">
        <f>IF(ISBLANK('Hoja De Calculo'!AN$13),'Credit issuance TYA'!AM30-('Credit issuance TYA'!$J$21*'Credit issuance TYA'!$B$2),IF('Hoja De Calculo'!AN$16&lt;'Hoja De Calculo'!AM$16,0,'Credit issuance TYA'!AM30-('Credit issuance TYA'!$J$21*'Credit issuance TYA'!$B$2)))</f>
        <v>0</v>
      </c>
      <c r="AN30" s="281">
        <f>IF(ISBLANK('Hoja De Calculo'!AO$13),'Credit issuance TYA'!AN30-('Credit issuance TYA'!$J$21*'Credit issuance TYA'!$B$2),IF('Hoja De Calculo'!AO$16&lt;'Hoja De Calculo'!AN$16,0,'Credit issuance TYA'!AN30-('Credit issuance TYA'!$J$21*'Credit issuance TYA'!$B$2)))</f>
        <v>0</v>
      </c>
      <c r="AO30" s="281">
        <f>IF(ISBLANK('Hoja De Calculo'!AP$13),'Credit issuance TYA'!AO30-('Credit issuance TYA'!$J$21*'Credit issuance TYA'!$B$2),IF('Hoja De Calculo'!AP$16&lt;'Hoja De Calculo'!AO$16,0,'Credit issuance TYA'!AO30-('Credit issuance TYA'!$J$21*'Credit issuance TYA'!$B$2)))</f>
        <v>0</v>
      </c>
      <c r="AP30" s="281">
        <f>IF(ISBLANK('Hoja De Calculo'!AQ$13),'Credit issuance TYA'!AP30-('Credit issuance TYA'!$J$21*'Credit issuance TYA'!$B$2),IF('Hoja De Calculo'!AQ$16&lt;'Hoja De Calculo'!AP$16,0,'Credit issuance TYA'!AP30-('Credit issuance TYA'!$J$21*'Credit issuance TYA'!$B$2)))</f>
        <v>0</v>
      </c>
      <c r="AQ30" s="281">
        <f>IF(ISBLANK('Hoja De Calculo'!AR$13),'Credit issuance TYA'!AQ30-('Credit issuance TYA'!$J$21*'Credit issuance TYA'!$B$2),IF('Hoja De Calculo'!AR$16&lt;'Hoja De Calculo'!AQ$16,0,'Credit issuance TYA'!AQ30-('Credit issuance TYA'!$J$21*'Credit issuance TYA'!$B$2)))</f>
        <v>0</v>
      </c>
      <c r="AR30" s="281">
        <f>IF(ISBLANK('Hoja De Calculo'!AS$13),'Credit issuance TYA'!AR30-('Credit issuance TYA'!$J$21*'Credit issuance TYA'!$B$2),IF('Hoja De Calculo'!AS$16&lt;'Hoja De Calculo'!AR$16,0,'Credit issuance TYA'!AR30-('Credit issuance TYA'!$J$21*'Credit issuance TYA'!$B$2)))</f>
        <v>0</v>
      </c>
      <c r="AS30" s="281">
        <f>IF(ISBLANK('Hoja De Calculo'!AT$13),'Credit issuance TYA'!AS30-('Credit issuance TYA'!$J$21*'Credit issuance TYA'!$B$2),IF('Hoja De Calculo'!AT$16&lt;'Hoja De Calculo'!AS$16,0,'Credit issuance TYA'!AS30-('Credit issuance TYA'!$J$21*'Credit issuance TYA'!$B$2)))</f>
        <v>0</v>
      </c>
      <c r="AT30" s="281">
        <f>IF(ISBLANK('Hoja De Calculo'!AU$13),'Credit issuance TYA'!AT30-('Credit issuance TYA'!$J$21*'Credit issuance TYA'!$B$2),IF('Hoja De Calculo'!AU$16&lt;'Hoja De Calculo'!AT$16,0,'Credit issuance TYA'!AT30-('Credit issuance TYA'!$J$21*'Credit issuance TYA'!$B$2)))</f>
        <v>0</v>
      </c>
      <c r="AU30" s="281">
        <f>IF(ISBLANK('Hoja De Calculo'!AV$13),'Credit issuance TYA'!AU30-('Credit issuance TYA'!$J$21*'Credit issuance TYA'!$B$2),IF('Hoja De Calculo'!AV$16&lt;'Hoja De Calculo'!AU$16,0,'Credit issuance TYA'!AU30-('Credit issuance TYA'!$J$21*'Credit issuance TYA'!$B$2)))</f>
        <v>0</v>
      </c>
      <c r="AV30" s="281">
        <f>IF(ISBLANK('Hoja De Calculo'!AW$13),'Credit issuance TYA'!AV30-('Credit issuance TYA'!$J$21*'Credit issuance TYA'!$B$2),IF('Hoja De Calculo'!AW$16&lt;'Hoja De Calculo'!AV$16,0,'Credit issuance TYA'!AV30-('Credit issuance TYA'!$J$21*'Credit issuance TYA'!$B$2)))</f>
        <v>0</v>
      </c>
      <c r="AW30" s="281">
        <f>IF(ISBLANK('Hoja De Calculo'!AX$13),'Credit issuance TYA'!AW30-('Credit issuance TYA'!$J$21*'Credit issuance TYA'!$B$2),IF('Hoja De Calculo'!AX$16&lt;'Hoja De Calculo'!AW$16,0,'Credit issuance TYA'!AW30-('Credit issuance TYA'!$J$21*'Credit issuance TYA'!$B$2)))</f>
        <v>0</v>
      </c>
      <c r="AX30" s="281">
        <f>IF(ISBLANK('Hoja De Calculo'!AY$13),'Credit issuance TYA'!AX30-('Credit issuance TYA'!$J$21*'Credit issuance TYA'!$B$2),IF('Hoja De Calculo'!AY$16&lt;'Hoja De Calculo'!AX$16,0,'Credit issuance TYA'!AX30-('Credit issuance TYA'!$J$21*'Credit issuance TYA'!$B$2)))</f>
        <v>0</v>
      </c>
      <c r="AY30" s="281">
        <f>IF(ISBLANK('Hoja De Calculo'!AZ$13),'Credit issuance TYA'!AY30-('Credit issuance TYA'!$J$21*'Credit issuance TYA'!$B$2),IF('Hoja De Calculo'!AZ$16&lt;'Hoja De Calculo'!AY$16,0,'Credit issuance TYA'!AY30-('Credit issuance TYA'!$J$21*'Credit issuance TYA'!$B$2)))</f>
        <v>0</v>
      </c>
      <c r="AZ30" s="281">
        <f>IF(ISBLANK('Hoja De Calculo'!BA$13),'Credit issuance TYA'!AZ30-('Credit issuance TYA'!$J$21*'Credit issuance TYA'!$B$2),IF('Hoja De Calculo'!BA$16&lt;'Hoja De Calculo'!AZ$16,0,'Credit issuance TYA'!AZ30-('Credit issuance TYA'!$J$21*'Credit issuance TYA'!$B$2)))</f>
        <v>0</v>
      </c>
      <c r="BA30" s="281">
        <f>IF(ISBLANK('Hoja De Calculo'!BB$13),'Credit issuance TYA'!BA30-('Credit issuance TYA'!$J$21*'Credit issuance TYA'!$B$2),IF('Hoja De Calculo'!BB$16&lt;'Hoja De Calculo'!BA$16,0,'Credit issuance TYA'!BA30-('Credit issuance TYA'!$J$21*'Credit issuance TYA'!$B$2)))</f>
        <v>0</v>
      </c>
      <c r="BB30" s="281">
        <f>IF(ISBLANK('Hoja De Calculo'!BC$13),'Credit issuance TYA'!BB30-('Credit issuance TYA'!$J$21*'Credit issuance TYA'!$B$2),IF('Hoja De Calculo'!BC$16&lt;'Hoja De Calculo'!BB$16,0,'Credit issuance TYA'!BB30-('Credit issuance TYA'!$J$21*'Credit issuance TYA'!$B$2)))</f>
        <v>0</v>
      </c>
      <c r="BC30" s="281">
        <f>IF(ISBLANK('Hoja De Calculo'!BD$13),'Credit issuance TYA'!BC30-('Credit issuance TYA'!$J$21*'Credit issuance TYA'!$B$2),IF('Hoja De Calculo'!BD$16&lt;'Hoja De Calculo'!BC$16,0,'Credit issuance TYA'!BC30-('Credit issuance TYA'!$J$21*'Credit issuance TYA'!$B$2)))</f>
        <v>0</v>
      </c>
      <c r="BD30" s="281">
        <f>IF(ISBLANK('Hoja De Calculo'!BE$13),'Credit issuance TYA'!BD30-('Credit issuance TYA'!$J$21*'Credit issuance TYA'!$B$2),IF('Hoja De Calculo'!BE$16&lt;'Hoja De Calculo'!BD$16,0,'Credit issuance TYA'!BD30-('Credit issuance TYA'!$J$21*'Credit issuance TYA'!$B$2)))</f>
        <v>0</v>
      </c>
      <c r="BE30" s="281">
        <f>IF(ISBLANK('Hoja De Calculo'!BF$13),'Credit issuance TYA'!BE30-('Credit issuance TYA'!$J$21*'Credit issuance TYA'!$B$2),IF('Hoja De Calculo'!BF$16&lt;'Hoja De Calculo'!BE$16,0,'Credit issuance TYA'!BE30-('Credit issuance TYA'!$J$21*'Credit issuance TYA'!$B$2)))</f>
        <v>0</v>
      </c>
      <c r="BF30" s="281">
        <f>IF(ISBLANK('Hoja De Calculo'!BG$13),'Credit issuance TYA'!BF30-('Credit issuance TYA'!$J$21*'Credit issuance TYA'!$B$2),IF('Hoja De Calculo'!BG$16&lt;'Hoja De Calculo'!BF$16,0,'Credit issuance TYA'!BF30-('Credit issuance TYA'!$J$21*'Credit issuance TYA'!$B$2)))</f>
        <v>0</v>
      </c>
      <c r="BG30" s="281">
        <f>IF(ISBLANK('Hoja De Calculo'!BH$13),'Credit issuance TYA'!BG30-('Credit issuance TYA'!$J$21*'Credit issuance TYA'!$B$2),IF('Hoja De Calculo'!BH$16&lt;'Hoja De Calculo'!BG$16,0,'Credit issuance TYA'!BG30-('Credit issuance TYA'!$J$21*'Credit issuance TYA'!$B$2)))</f>
        <v>0</v>
      </c>
      <c r="BH30" s="281">
        <f>IF(ISBLANK('Hoja De Calculo'!BI$13),'Credit issuance TYA'!BH30-('Credit issuance TYA'!$J$21*'Credit issuance TYA'!$B$2),IF('Hoja De Calculo'!BI$16&lt;'Hoja De Calculo'!BH$16,0,'Credit issuance TYA'!BH30-('Credit issuance TYA'!$J$21*'Credit issuance TYA'!$B$2)))</f>
        <v>0</v>
      </c>
      <c r="BI30" s="281">
        <f>IF(ISBLANK('Hoja De Calculo'!BJ$13),'Credit issuance TYA'!BI30-('Credit issuance TYA'!$J$21*'Credit issuance TYA'!$B$2),IF('Hoja De Calculo'!BJ$16&lt;'Hoja De Calculo'!BI$16,0,'Credit issuance TYA'!BI30-('Credit issuance TYA'!$J$21*'Credit issuance TYA'!$B$2)))</f>
        <v>0</v>
      </c>
      <c r="BJ30" s="281">
        <f>IF(ISBLANK('Hoja De Calculo'!BK$13),'Credit issuance TYA'!BJ30-('Credit issuance TYA'!$J$21*'Credit issuance TYA'!$B$2),IF('Hoja De Calculo'!BK$16&lt;'Hoja De Calculo'!BJ$16,0,'Credit issuance TYA'!BJ30-('Credit issuance TYA'!$J$21*'Credit issuance TYA'!$B$2)))</f>
        <v>0</v>
      </c>
      <c r="BK30" s="281">
        <f>IF(ISBLANK('Hoja De Calculo'!BL$13),'Credit issuance TYA'!BK30-('Credit issuance TYA'!$J$21*'Credit issuance TYA'!$B$2),IF('Hoja De Calculo'!BL$16&lt;'Hoja De Calculo'!BK$16,0,'Credit issuance TYA'!BK30-('Credit issuance TYA'!$J$21*'Credit issuance TYA'!$B$2)))</f>
        <v>0</v>
      </c>
      <c r="BL30" s="281">
        <f>IF(ISBLANK('Hoja De Calculo'!BM$13),'Credit issuance TYA'!BL30-('Credit issuance TYA'!$J$21*'Credit issuance TYA'!$B$2),IF('Hoja De Calculo'!BM$16&lt;'Hoja De Calculo'!BL$16,0,'Credit issuance TYA'!BL30-('Credit issuance TYA'!$J$21*'Credit issuance TYA'!$B$2)))</f>
        <v>0</v>
      </c>
      <c r="BM30" s="281">
        <f>IF(ISBLANK('Hoja De Calculo'!BN$13),'Credit issuance TYA'!BM30-('Credit issuance TYA'!$J$21*'Credit issuance TYA'!$B$2),IF('Hoja De Calculo'!BN$16&lt;'Hoja De Calculo'!BM$16,0,'Credit issuance TYA'!BM30-('Credit issuance TYA'!$J$21*'Credit issuance TYA'!$B$2)))</f>
        <v>0</v>
      </c>
      <c r="BN30" s="281">
        <f>IF(ISBLANK('Hoja De Calculo'!BO$13),'Credit issuance TYA'!BN30-('Credit issuance TYA'!$J$21*'Credit issuance TYA'!$B$2),IF('Hoja De Calculo'!BO$16&lt;'Hoja De Calculo'!BN$16,0,'Credit issuance TYA'!BN30-('Credit issuance TYA'!$J$21*'Credit issuance TYA'!$B$2)))</f>
        <v>0</v>
      </c>
      <c r="BO30" s="281">
        <f>IF(ISBLANK('Hoja De Calculo'!BP$13),'Credit issuance TYA'!BO30-('Credit issuance TYA'!$J$21*'Credit issuance TYA'!$B$2),IF('Hoja De Calculo'!BP$16&lt;'Hoja De Calculo'!BO$16,0,'Credit issuance TYA'!BO30-('Credit issuance TYA'!$J$21*'Credit issuance TYA'!$B$2)))</f>
        <v>0</v>
      </c>
      <c r="BP30" s="281">
        <f>IF(ISBLANK('Hoja De Calculo'!BQ$13),'Credit issuance TYA'!BP30-('Credit issuance TYA'!$J$21*'Credit issuance TYA'!$B$2),IF('Hoja De Calculo'!BQ$16&lt;'Hoja De Calculo'!BP$16,0,'Credit issuance TYA'!BP30-('Credit issuance TYA'!$J$21*'Credit issuance TYA'!$B$2)))</f>
        <v>0</v>
      </c>
      <c r="BQ30" s="281">
        <f>IF(ISBLANK('Hoja De Calculo'!BR$13),'Credit issuance TYA'!BQ30-('Credit issuance TYA'!$J$21*'Credit issuance TYA'!$B$2),IF('Hoja De Calculo'!BR$16&lt;'Hoja De Calculo'!BQ$16,0,'Credit issuance TYA'!BQ30-('Credit issuance TYA'!$J$21*'Credit issuance TYA'!$B$2)))</f>
        <v>0</v>
      </c>
      <c r="BR30" s="281">
        <f>IF(ISBLANK('Hoja De Calculo'!BS$13),'Credit issuance TYA'!BR30-('Credit issuance TYA'!$J$21*'Credit issuance TYA'!$B$2),IF('Hoja De Calculo'!BS$16&lt;'Hoja De Calculo'!BR$16,0,'Credit issuance TYA'!BR30-('Credit issuance TYA'!$J$21*'Credit issuance TYA'!$B$2)))</f>
        <v>0</v>
      </c>
      <c r="BS30" s="281">
        <f>IF(ISBLANK('Hoja De Calculo'!BT$13),'Credit issuance TYA'!BS30-('Credit issuance TYA'!$J$21*'Credit issuance TYA'!$B$2),IF('Hoja De Calculo'!BT$16&lt;'Hoja De Calculo'!BS$16,0,'Credit issuance TYA'!BS30-('Credit issuance TYA'!$J$21*'Credit issuance TYA'!$B$2)))</f>
        <v>0</v>
      </c>
      <c r="BT30" s="281">
        <f>IF(ISBLANK('Hoja De Calculo'!BU$13),'Credit issuance TYA'!BT30-('Credit issuance TYA'!$J$21*'Credit issuance TYA'!$B$2),IF('Hoja De Calculo'!BU$16&lt;'Hoja De Calculo'!BT$16,0,'Credit issuance TYA'!BT30-('Credit issuance TYA'!$J$21*'Credit issuance TYA'!$B$2)))</f>
        <v>0</v>
      </c>
      <c r="BU30" s="281">
        <f>IF(ISBLANK('Hoja De Calculo'!BV$13),'Credit issuance TYA'!BU30-('Credit issuance TYA'!$J$21*'Credit issuance TYA'!$B$2),IF('Hoja De Calculo'!BV$16&lt;'Hoja De Calculo'!BU$16,0,'Credit issuance TYA'!BU30-('Credit issuance TYA'!$J$21*'Credit issuance TYA'!$B$2)))</f>
        <v>0</v>
      </c>
      <c r="BV30" s="281">
        <f>IF(ISBLANK('Hoja De Calculo'!BW$13),'Credit issuance TYA'!BV30-('Credit issuance TYA'!$J$21*'Credit issuance TYA'!$B$2),IF('Hoja De Calculo'!BW$16&lt;'Hoja De Calculo'!BV$16,0,'Credit issuance TYA'!BV30-('Credit issuance TYA'!$J$21*'Credit issuance TYA'!$B$2)))</f>
        <v>0</v>
      </c>
      <c r="BW30" s="281">
        <f>IF(ISBLANK('Hoja De Calculo'!BX$13),'Credit issuance TYA'!BW30-('Credit issuance TYA'!$J$21*'Credit issuance TYA'!$B$2),IF('Hoja De Calculo'!BX$16&lt;'Hoja De Calculo'!BW$16,0,'Credit issuance TYA'!BW30-('Credit issuance TYA'!$J$21*'Credit issuance TYA'!$B$2)))</f>
        <v>0</v>
      </c>
      <c r="BX30" s="281">
        <f>IF(ISBLANK('Hoja De Calculo'!BY$13),'Credit issuance TYA'!BX30-('Credit issuance TYA'!$J$21*'Credit issuance TYA'!$B$2),IF('Hoja De Calculo'!BY$16&lt;'Hoja De Calculo'!BX$16,0,'Credit issuance TYA'!BX30-('Credit issuance TYA'!$J$21*'Credit issuance TYA'!$B$2)))</f>
        <v>0</v>
      </c>
      <c r="BY30" s="281">
        <f>IF(ISBLANK('Hoja De Calculo'!BZ$13),'Credit issuance TYA'!BY30-('Credit issuance TYA'!$J$21*'Credit issuance TYA'!$B$2),IF('Hoja De Calculo'!BZ$16&lt;'Hoja De Calculo'!BY$16,0,'Credit issuance TYA'!BY30-('Credit issuance TYA'!$J$21*'Credit issuance TYA'!$B$2)))</f>
        <v>0</v>
      </c>
      <c r="BZ30" s="281">
        <f>IF(ISBLANK('Hoja De Calculo'!CA$13),'Credit issuance TYA'!BZ30-('Credit issuance TYA'!$J$21*'Credit issuance TYA'!$B$2),IF('Hoja De Calculo'!CA$16&lt;'Hoja De Calculo'!BZ$16,0,'Credit issuance TYA'!BZ30-('Credit issuance TYA'!$J$21*'Credit issuance TYA'!$B$2)))</f>
        <v>0</v>
      </c>
      <c r="CA30" s="281">
        <f>IF(ISBLANK('Hoja De Calculo'!CB$13),'Credit issuance TYA'!CA30-('Credit issuance TYA'!$J$21*'Credit issuance TYA'!$B$2),IF('Hoja De Calculo'!CB$16&lt;'Hoja De Calculo'!CA$16,0,'Credit issuance TYA'!CA30-('Credit issuance TYA'!$J$21*'Credit issuance TYA'!$B$2)))</f>
        <v>0</v>
      </c>
      <c r="CB30" s="281">
        <f>IF(ISBLANK('Hoja De Calculo'!CC$13),'Credit issuance TYA'!CB30-('Credit issuance TYA'!$J$21*'Credit issuance TYA'!$B$2),IF('Hoja De Calculo'!CC$16&lt;'Hoja De Calculo'!CB$16,0,'Credit issuance TYA'!CB30-('Credit issuance TYA'!$J$21*'Credit issuance TYA'!$B$2)))</f>
        <v>0</v>
      </c>
      <c r="CC30" s="281">
        <f>IF(ISBLANK('Hoja De Calculo'!CD$13),'Credit issuance TYA'!CC30-('Credit issuance TYA'!$J$21*'Credit issuance TYA'!$B$2),IF('Hoja De Calculo'!CD$16&lt;'Hoja De Calculo'!CC$16,0,'Credit issuance TYA'!CC30-('Credit issuance TYA'!$J$21*'Credit issuance TYA'!$B$2)))</f>
        <v>0</v>
      </c>
      <c r="CD30" s="281">
        <f>IF(ISBLANK('Hoja De Calculo'!CE$13),'Credit issuance TYA'!CD30-('Credit issuance TYA'!$J$21*'Credit issuance TYA'!$B$2),IF('Hoja De Calculo'!CE$16&lt;'Hoja De Calculo'!CD$16,0,'Credit issuance TYA'!CD30-('Credit issuance TYA'!$J$21*'Credit issuance TYA'!$B$2)))</f>
        <v>0</v>
      </c>
      <c r="CE30" s="281">
        <f>IF(ISBLANK('Hoja De Calculo'!CF$13),'Credit issuance TYA'!CE30-('Credit issuance TYA'!$J$21*'Credit issuance TYA'!$B$2),IF('Hoja De Calculo'!CF$16&lt;'Hoja De Calculo'!CE$16,0,'Credit issuance TYA'!CE30-('Credit issuance TYA'!$J$21*'Credit issuance TYA'!$B$2)))</f>
        <v>0</v>
      </c>
      <c r="CF30" s="281">
        <f>IF(ISBLANK('Hoja De Calculo'!CG$13),'Credit issuance TYA'!CF30-('Credit issuance TYA'!$J$21*'Credit issuance TYA'!$B$2),IF('Hoja De Calculo'!CG$16&lt;'Hoja De Calculo'!CF$16,0,'Credit issuance TYA'!CF30-('Credit issuance TYA'!$J$21*'Credit issuance TYA'!$B$2)))</f>
        <v>0</v>
      </c>
      <c r="CG30" s="281">
        <f>IF(ISBLANK('Hoja De Calculo'!CH$13),'Credit issuance TYA'!CG30-('Credit issuance TYA'!$J$21*'Credit issuance TYA'!$B$2),IF('Hoja De Calculo'!CH$16&lt;'Hoja De Calculo'!CG$16,0,'Credit issuance TYA'!CG30-('Credit issuance TYA'!$J$21*'Credit issuance TYA'!$B$2)))</f>
        <v>0</v>
      </c>
      <c r="CH30" s="281">
        <f>IF(ISBLANK('Hoja De Calculo'!CI$13),'Credit issuance TYA'!CH30-('Credit issuance TYA'!$J$21*'Credit issuance TYA'!$B$2),IF('Hoja De Calculo'!CI$16&lt;'Hoja De Calculo'!CH$16,0,'Credit issuance TYA'!CH30-('Credit issuance TYA'!$J$21*'Credit issuance TYA'!$B$2)))</f>
        <v>0</v>
      </c>
      <c r="CI30" s="281">
        <f>IF(ISBLANK('Hoja De Calculo'!CJ$13),'Credit issuance TYA'!CI30-('Credit issuance TYA'!$J$21*'Credit issuance TYA'!$B$2),IF('Hoja De Calculo'!CJ$16&lt;'Hoja De Calculo'!CI$16,0,'Credit issuance TYA'!CI30-('Credit issuance TYA'!$J$21*'Credit issuance TYA'!$B$2)))</f>
        <v>0</v>
      </c>
      <c r="CJ30" s="281">
        <f>IF(ISBLANK('Hoja De Calculo'!CK$13),'Credit issuance TYA'!CJ30-('Credit issuance TYA'!$J$21*'Credit issuance TYA'!$B$2),IF('Hoja De Calculo'!CK$16&lt;'Hoja De Calculo'!CJ$16,0,'Credit issuance TYA'!CJ30-('Credit issuance TYA'!$J$21*'Credit issuance TYA'!$B$2)))</f>
        <v>0</v>
      </c>
      <c r="CK30" s="281">
        <f>IF(ISBLANK('Hoja De Calculo'!CL$13),'Credit issuance TYA'!CK30-('Credit issuance TYA'!$J$21*'Credit issuance TYA'!$B$2),IF('Hoja De Calculo'!CL$16&lt;'Hoja De Calculo'!CK$16,0,'Credit issuance TYA'!CK30-('Credit issuance TYA'!$J$21*'Credit issuance TYA'!$B$2)))</f>
        <v>0</v>
      </c>
      <c r="CL30" s="281">
        <f>IF(ISBLANK('Hoja De Calculo'!CM$13),'Credit issuance TYA'!CL30-('Credit issuance TYA'!$J$21*'Credit issuance TYA'!$B$2),IF('Hoja De Calculo'!CM$16&lt;'Hoja De Calculo'!CL$16,0,'Credit issuance TYA'!CL30-('Credit issuance TYA'!$J$21*'Credit issuance TYA'!$B$2)))</f>
        <v>0</v>
      </c>
      <c r="CM30" s="281">
        <f>IF(ISBLANK('Hoja De Calculo'!CN$13),'Credit issuance TYA'!CM30-('Credit issuance TYA'!$J$21*'Credit issuance TYA'!$B$2),IF('Hoja De Calculo'!CN$16&lt;'Hoja De Calculo'!CM$16,0,'Credit issuance TYA'!CM30-('Credit issuance TYA'!$J$21*'Credit issuance TYA'!$B$2)))</f>
        <v>0</v>
      </c>
      <c r="CN30" s="281">
        <f>IF(ISBLANK('Hoja De Calculo'!CO$13),'Credit issuance TYA'!CN30-('Credit issuance TYA'!$J$21*'Credit issuance TYA'!$B$2),IF('Hoja De Calculo'!CO$16&lt;'Hoja De Calculo'!CN$16,0,'Credit issuance TYA'!CN30-('Credit issuance TYA'!$J$21*'Credit issuance TYA'!$B$2)))</f>
        <v>0</v>
      </c>
      <c r="CO30" s="281">
        <f>IF(ISBLANK('Hoja De Calculo'!CP$13),'Credit issuance TYA'!CO30-('Credit issuance TYA'!$J$21*'Credit issuance TYA'!$B$2),IF('Hoja De Calculo'!CP$16&lt;'Hoja De Calculo'!CO$16,0,'Credit issuance TYA'!CO30-('Credit issuance TYA'!$J$21*'Credit issuance TYA'!$B$2)))</f>
        <v>0</v>
      </c>
      <c r="CP30" s="281">
        <f>IF(ISBLANK('Hoja De Calculo'!CQ$13),'Credit issuance TYA'!CP30-('Credit issuance TYA'!$J$21*'Credit issuance TYA'!$B$2),IF('Hoja De Calculo'!CQ$16&lt;'Hoja De Calculo'!CP$16,0,'Credit issuance TYA'!CP30-('Credit issuance TYA'!$J$21*'Credit issuance TYA'!$B$2)))</f>
        <v>0</v>
      </c>
      <c r="CQ30" s="281">
        <f>IF(ISBLANK('Hoja De Calculo'!CR$13),'Credit issuance TYA'!CQ30-('Credit issuance TYA'!$J$21*'Credit issuance TYA'!$B$2),IF('Hoja De Calculo'!CR$16&lt;'Hoja De Calculo'!CQ$16,0,'Credit issuance TYA'!CQ30-('Credit issuance TYA'!$J$21*'Credit issuance TYA'!$B$2)))</f>
        <v>0</v>
      </c>
      <c r="CR30" s="281">
        <f>IF(ISBLANK('Hoja De Calculo'!CS$13),'Credit issuance TYA'!CR30-('Credit issuance TYA'!$J$21*'Credit issuance TYA'!$B$2),IF('Hoja De Calculo'!CS$16&lt;'Hoja De Calculo'!CR$16,0,'Credit issuance TYA'!CR30-('Credit issuance TYA'!$J$21*'Credit issuance TYA'!$B$2)))</f>
        <v>0</v>
      </c>
      <c r="CS30" s="281">
        <f>IF(ISBLANK('Hoja De Calculo'!CT$13),'Credit issuance TYA'!CS30-('Credit issuance TYA'!$J$21*'Credit issuance TYA'!$B$2),IF('Hoja De Calculo'!CT$16&lt;'Hoja De Calculo'!CS$16,0,'Credit issuance TYA'!CS30-('Credit issuance TYA'!$J$21*'Credit issuance TYA'!$B$2)))</f>
        <v>0</v>
      </c>
      <c r="CT30" s="281">
        <f>IF(ISBLANK('Hoja De Calculo'!CU$13),'Credit issuance TYA'!CT30-('Credit issuance TYA'!$J$21*'Credit issuance TYA'!$B$2),IF('Hoja De Calculo'!CU$16&lt;'Hoja De Calculo'!CT$16,0,'Credit issuance TYA'!CT30-('Credit issuance TYA'!$J$21*'Credit issuance TYA'!$B$2)))</f>
        <v>0</v>
      </c>
      <c r="CU30" s="281">
        <f>IF(ISBLANK('Hoja De Calculo'!CV$13),'Credit issuance TYA'!CU30-('Credit issuance TYA'!$J$21*'Credit issuance TYA'!$B$2),IF('Hoja De Calculo'!CV$16&lt;'Hoja De Calculo'!CU$16,0,'Credit issuance TYA'!CU30-('Credit issuance TYA'!$J$21*'Credit issuance TYA'!$B$2)))</f>
        <v>0</v>
      </c>
      <c r="CV30" s="281">
        <f>IF(ISBLANK('Hoja De Calculo'!CW$13),'Credit issuance TYA'!CV30-('Credit issuance TYA'!$J$21*'Credit issuance TYA'!$B$2),IF('Hoja De Calculo'!CW$16&lt;'Hoja De Calculo'!CV$16,0,'Credit issuance TYA'!CV30-('Credit issuance TYA'!$J$21*'Credit issuance TYA'!$B$2)))</f>
        <v>0</v>
      </c>
      <c r="CW30" s="281">
        <f>IF(ISBLANK('Hoja De Calculo'!CX$13),'Credit issuance TYA'!CW30-('Credit issuance TYA'!$J$21*'Credit issuance TYA'!$B$2),IF('Hoja De Calculo'!CX$16&lt;'Hoja De Calculo'!CW$16,0,'Credit issuance TYA'!CW30-('Credit issuance TYA'!$J$21*'Credit issuance TYA'!$B$2)))</f>
        <v>0</v>
      </c>
    </row>
    <row r="31" spans="1:101" x14ac:dyDescent="0.3">
      <c r="A31" t="s">
        <v>168</v>
      </c>
      <c r="C31" s="259"/>
      <c r="D31" s="259"/>
      <c r="E31" s="259"/>
      <c r="F31" s="259"/>
      <c r="G31" s="259"/>
      <c r="H31" s="267"/>
      <c r="I31" s="274"/>
      <c r="J31" s="274"/>
      <c r="K31" s="281">
        <f>'Credit issuance TYA'!K31-('Credit issuance TYA'!$K21*'Credit issuance TYA'!$B$2)</f>
        <v>0</v>
      </c>
      <c r="L31" s="281">
        <f>IF(ISBLANK('Hoja De Calculo'!M$13),'Credit issuance TYA'!L31-('Credit issuance TYA'!$K$21*'Credit issuance TYA'!$B$2),IF('Hoja De Calculo'!M$16&lt;'Hoja De Calculo'!L$16,0,'Credit issuance TYA'!L31-('Credit issuance TYA'!$K$21*'Credit issuance TYA'!$B$2)))</f>
        <v>0</v>
      </c>
      <c r="M31" s="281">
        <f>IF(ISBLANK('Hoja De Calculo'!N$13),'Credit issuance TYA'!M31-('Credit issuance TYA'!$K$21*'Credit issuance TYA'!$B$2),IF('Hoja De Calculo'!N$16&lt;'Hoja De Calculo'!M$16,0,'Credit issuance TYA'!M31-('Credit issuance TYA'!$K$21*'Credit issuance TYA'!$B$2)))</f>
        <v>0</v>
      </c>
      <c r="N31" s="281">
        <f>IF(ISBLANK('Hoja De Calculo'!O$13),'Credit issuance TYA'!N31-('Credit issuance TYA'!$K$21*'Credit issuance TYA'!$B$2),IF('Hoja De Calculo'!O$16&lt;'Hoja De Calculo'!N$16,0,'Credit issuance TYA'!N31-('Credit issuance TYA'!$K$21*'Credit issuance TYA'!$B$2)))</f>
        <v>0</v>
      </c>
      <c r="O31" s="281">
        <f>IF(ISBLANK('Hoja De Calculo'!P$13),'Credit issuance TYA'!O31-('Credit issuance TYA'!$K$21*'Credit issuance TYA'!$B$2),IF('Hoja De Calculo'!P$16&lt;'Hoja De Calculo'!O$16,0,'Credit issuance TYA'!O31-('Credit issuance TYA'!$K$21*'Credit issuance TYA'!$B$2)))</f>
        <v>0</v>
      </c>
      <c r="P31" s="281">
        <f>IF(ISBLANK('Hoja De Calculo'!Q$13),'Credit issuance TYA'!P31-('Credit issuance TYA'!$K$21*'Credit issuance TYA'!$B$2),IF('Hoja De Calculo'!Q$16&lt;'Hoja De Calculo'!P$16,0,'Credit issuance TYA'!P31-('Credit issuance TYA'!$K$21*'Credit issuance TYA'!$B$2)))</f>
        <v>0</v>
      </c>
      <c r="Q31" s="281">
        <f>IF(ISBLANK('Hoja De Calculo'!R$13),'Credit issuance TYA'!Q31-('Credit issuance TYA'!$K$21*'Credit issuance TYA'!$B$2),IF('Hoja De Calculo'!R$16&lt;'Hoja De Calculo'!Q$16,0,'Credit issuance TYA'!Q31-('Credit issuance TYA'!$K$21*'Credit issuance TYA'!$B$2)))</f>
        <v>0</v>
      </c>
      <c r="R31" s="281">
        <f>IF(ISBLANK('Hoja De Calculo'!S$13),'Credit issuance TYA'!R31-('Credit issuance TYA'!$K$21*'Credit issuance TYA'!$B$2),IF('Hoja De Calculo'!S$16&lt;'Hoja De Calculo'!R$16,0,'Credit issuance TYA'!R31-('Credit issuance TYA'!$K$21*'Credit issuance TYA'!$B$2)))</f>
        <v>0</v>
      </c>
      <c r="S31" s="281">
        <f>IF(ISBLANK('Hoja De Calculo'!T$13),'Credit issuance TYA'!S31-('Credit issuance TYA'!$K$21*'Credit issuance TYA'!$B$2),IF('Hoja De Calculo'!T$16&lt;'Hoja De Calculo'!S$16,0,'Credit issuance TYA'!S31-('Credit issuance TYA'!$K$21*'Credit issuance TYA'!$B$2)))</f>
        <v>0</v>
      </c>
      <c r="T31" s="281">
        <f>IF(ISBLANK('Hoja De Calculo'!U$13),'Credit issuance TYA'!T31-('Credit issuance TYA'!$K$21*'Credit issuance TYA'!$B$2),IF('Hoja De Calculo'!U$16&lt;'Hoja De Calculo'!T$16,0,'Credit issuance TYA'!T31-('Credit issuance TYA'!$K$21*'Credit issuance TYA'!$B$2)))</f>
        <v>0</v>
      </c>
      <c r="U31" s="281">
        <f>IF(ISBLANK('Hoja De Calculo'!V$13),'Credit issuance TYA'!U31-('Credit issuance TYA'!$K$21*'Credit issuance TYA'!$B$2),IF('Hoja De Calculo'!V$16&lt;'Hoja De Calculo'!U$16,0,'Credit issuance TYA'!U31-('Credit issuance TYA'!$K$21*'Credit issuance TYA'!$B$2)))</f>
        <v>0</v>
      </c>
      <c r="V31" s="281">
        <f>IF(ISBLANK('Hoja De Calculo'!W$13),'Credit issuance TYA'!V31-('Credit issuance TYA'!$K$21*'Credit issuance TYA'!$B$2),IF('Hoja De Calculo'!W$16&lt;'Hoja De Calculo'!V$16,0,'Credit issuance TYA'!V31-('Credit issuance TYA'!$K$21*'Credit issuance TYA'!$B$2)))</f>
        <v>0</v>
      </c>
      <c r="W31" s="281">
        <f>IF(ISBLANK('Hoja De Calculo'!X$13),'Credit issuance TYA'!W31-('Credit issuance TYA'!$K$21*'Credit issuance TYA'!$B$2),IF('Hoja De Calculo'!X$16&lt;'Hoja De Calculo'!W$16,0,'Credit issuance TYA'!W31-('Credit issuance TYA'!$K$21*'Credit issuance TYA'!$B$2)))</f>
        <v>0</v>
      </c>
      <c r="X31" s="281">
        <f>IF(ISBLANK('Hoja De Calculo'!Y$13),'Credit issuance TYA'!X31-('Credit issuance TYA'!$K$21*'Credit issuance TYA'!$B$2),IF('Hoja De Calculo'!Y$16&lt;'Hoja De Calculo'!X$16,0,'Credit issuance TYA'!X31-('Credit issuance TYA'!$K$21*'Credit issuance TYA'!$B$2)))</f>
        <v>0</v>
      </c>
      <c r="Y31" s="281">
        <f>IF(ISBLANK('Hoja De Calculo'!Z$13),'Credit issuance TYA'!Y31-('Credit issuance TYA'!$K$21*'Credit issuance TYA'!$B$2),IF('Hoja De Calculo'!Z$16&lt;'Hoja De Calculo'!Y$16,0,'Credit issuance TYA'!Y31-('Credit issuance TYA'!$K$21*'Credit issuance TYA'!$B$2)))</f>
        <v>0</v>
      </c>
      <c r="Z31" s="281">
        <f>IF(ISBLANK('Hoja De Calculo'!AA$13),'Credit issuance TYA'!Z31-('Credit issuance TYA'!$K$21*'Credit issuance TYA'!$B$2),IF('Hoja De Calculo'!AA$16&lt;'Hoja De Calculo'!Z$16,0,'Credit issuance TYA'!Z31-('Credit issuance TYA'!$K$21*'Credit issuance TYA'!$B$2)))</f>
        <v>0</v>
      </c>
      <c r="AA31" s="281">
        <f>IF(ISBLANK('Hoja De Calculo'!AB$13),'Credit issuance TYA'!AA31-('Credit issuance TYA'!$K$21*'Credit issuance TYA'!$B$2),IF('Hoja De Calculo'!AB$16&lt;'Hoja De Calculo'!AA$16,0,'Credit issuance TYA'!AA31-('Credit issuance TYA'!$K$21*'Credit issuance TYA'!$B$2)))</f>
        <v>0</v>
      </c>
      <c r="AB31" s="281">
        <f>IF(ISBLANK('Hoja De Calculo'!AC$13),'Credit issuance TYA'!AB31-('Credit issuance TYA'!$K$21*'Credit issuance TYA'!$B$2),IF('Hoja De Calculo'!AC$16&lt;'Hoja De Calculo'!AB$16,0,'Credit issuance TYA'!AB31-('Credit issuance TYA'!$K$21*'Credit issuance TYA'!$B$2)))</f>
        <v>0</v>
      </c>
      <c r="AC31" s="281">
        <f>IF(ISBLANK('Hoja De Calculo'!AD$13),'Credit issuance TYA'!AC31-('Credit issuance TYA'!$K$21*'Credit issuance TYA'!$B$2),IF('Hoja De Calculo'!AD$16&lt;'Hoja De Calculo'!AC$16,0,'Credit issuance TYA'!AC31-('Credit issuance TYA'!$K$21*'Credit issuance TYA'!$B$2)))</f>
        <v>0</v>
      </c>
      <c r="AD31" s="281">
        <f>IF(ISBLANK('Hoja De Calculo'!AE$13),'Credit issuance TYA'!AD31-('Credit issuance TYA'!$K$21*'Credit issuance TYA'!$B$2),IF('Hoja De Calculo'!AE$16&lt;'Hoja De Calculo'!AD$16,0,'Credit issuance TYA'!AD31-('Credit issuance TYA'!$K$21*'Credit issuance TYA'!$B$2)))</f>
        <v>0</v>
      </c>
      <c r="AE31" s="281">
        <f>IF(ISBLANK('Hoja De Calculo'!AF$13),'Credit issuance TYA'!AE31-('Credit issuance TYA'!$K$21*'Credit issuance TYA'!$B$2),IF('Hoja De Calculo'!AF$16&lt;'Hoja De Calculo'!AE$16,0,'Credit issuance TYA'!AE31-('Credit issuance TYA'!$K$21*'Credit issuance TYA'!$B$2)))</f>
        <v>0</v>
      </c>
      <c r="AF31" s="281">
        <f>IF(ISBLANK('Hoja De Calculo'!AG$13),'Credit issuance TYA'!AF31-('Credit issuance TYA'!$K$21*'Credit issuance TYA'!$B$2),IF('Hoja De Calculo'!AG$16&lt;'Hoja De Calculo'!AF$16,0,'Credit issuance TYA'!AF31-('Credit issuance TYA'!$K$21*'Credit issuance TYA'!$B$2)))</f>
        <v>0</v>
      </c>
      <c r="AG31" s="281">
        <f>IF(ISBLANK('Hoja De Calculo'!AH$13),'Credit issuance TYA'!AG31-('Credit issuance TYA'!$K$21*'Credit issuance TYA'!$B$2),IF('Hoja De Calculo'!AH$16&lt;'Hoja De Calculo'!AG$16,0,'Credit issuance TYA'!AG31-('Credit issuance TYA'!$K$21*'Credit issuance TYA'!$B$2)))</f>
        <v>0</v>
      </c>
      <c r="AH31" s="281">
        <f>IF(ISBLANK('Hoja De Calculo'!AI$13),'Credit issuance TYA'!AH31-('Credit issuance TYA'!$K$21*'Credit issuance TYA'!$B$2),IF('Hoja De Calculo'!AI$16&lt;'Hoja De Calculo'!AH$16,0,'Credit issuance TYA'!AH31-('Credit issuance TYA'!$K$21*'Credit issuance TYA'!$B$2)))</f>
        <v>0</v>
      </c>
      <c r="AI31" s="281">
        <f>IF(ISBLANK('Hoja De Calculo'!AJ$13),'Credit issuance TYA'!AI31-('Credit issuance TYA'!$K$21*'Credit issuance TYA'!$B$2),IF('Hoja De Calculo'!AJ$16&lt;'Hoja De Calculo'!AI$16,0,'Credit issuance TYA'!AI31-('Credit issuance TYA'!$K$21*'Credit issuance TYA'!$B$2)))</f>
        <v>0</v>
      </c>
      <c r="AJ31" s="281">
        <f>IF(ISBLANK('Hoja De Calculo'!AK$13),'Credit issuance TYA'!AJ31-('Credit issuance TYA'!$K$21*'Credit issuance TYA'!$B$2),IF('Hoja De Calculo'!AK$16&lt;'Hoja De Calculo'!AJ$16,0,'Credit issuance TYA'!AJ31-('Credit issuance TYA'!$K$21*'Credit issuance TYA'!$B$2)))</f>
        <v>0</v>
      </c>
      <c r="AK31" s="281">
        <f>IF(ISBLANK('Hoja De Calculo'!AL$13),'Credit issuance TYA'!AK31-('Credit issuance TYA'!$K$21*'Credit issuance TYA'!$B$2),IF('Hoja De Calculo'!AL$16&lt;'Hoja De Calculo'!AK$16,0,'Credit issuance TYA'!AK31-('Credit issuance TYA'!$K$21*'Credit issuance TYA'!$B$2)))</f>
        <v>0</v>
      </c>
      <c r="AL31" s="281">
        <f>IF(ISBLANK('Hoja De Calculo'!AM$13),'Credit issuance TYA'!AL31-('Credit issuance TYA'!$K$21*'Credit issuance TYA'!$B$2),IF('Hoja De Calculo'!AM$16&lt;'Hoja De Calculo'!AL$16,0,'Credit issuance TYA'!AL31-('Credit issuance TYA'!$K$21*'Credit issuance TYA'!$B$2)))</f>
        <v>0</v>
      </c>
      <c r="AM31" s="281">
        <f>IF(ISBLANK('Hoja De Calculo'!AN$13),'Credit issuance TYA'!AM31-('Credit issuance TYA'!$K$21*'Credit issuance TYA'!$B$2),IF('Hoja De Calculo'!AN$16&lt;'Hoja De Calculo'!AM$16,0,'Credit issuance TYA'!AM31-('Credit issuance TYA'!$K$21*'Credit issuance TYA'!$B$2)))</f>
        <v>0</v>
      </c>
      <c r="AN31" s="281">
        <f>IF(ISBLANK('Hoja De Calculo'!AO$13),'Credit issuance TYA'!AN31-('Credit issuance TYA'!$K$21*'Credit issuance TYA'!$B$2),IF('Hoja De Calculo'!AO$16&lt;'Hoja De Calculo'!AN$16,0,'Credit issuance TYA'!AN31-('Credit issuance TYA'!$K$21*'Credit issuance TYA'!$B$2)))</f>
        <v>0</v>
      </c>
      <c r="AO31" s="281">
        <f>IF(ISBLANK('Hoja De Calculo'!AP$13),'Credit issuance TYA'!AO31-('Credit issuance TYA'!$K$21*'Credit issuance TYA'!$B$2),IF('Hoja De Calculo'!AP$16&lt;'Hoja De Calculo'!AO$16,0,'Credit issuance TYA'!AO31-('Credit issuance TYA'!$K$21*'Credit issuance TYA'!$B$2)))</f>
        <v>0</v>
      </c>
      <c r="AP31" s="281">
        <f>IF(ISBLANK('Hoja De Calculo'!AQ$13),'Credit issuance TYA'!AP31-('Credit issuance TYA'!$K$21*'Credit issuance TYA'!$B$2),IF('Hoja De Calculo'!AQ$16&lt;'Hoja De Calculo'!AP$16,0,'Credit issuance TYA'!AP31-('Credit issuance TYA'!$K$21*'Credit issuance TYA'!$B$2)))</f>
        <v>0</v>
      </c>
      <c r="AQ31" s="281">
        <f>IF(ISBLANK('Hoja De Calculo'!AR$13),'Credit issuance TYA'!AQ31-('Credit issuance TYA'!$K$21*'Credit issuance TYA'!$B$2),IF('Hoja De Calculo'!AR$16&lt;'Hoja De Calculo'!AQ$16,0,'Credit issuance TYA'!AQ31-('Credit issuance TYA'!$K$21*'Credit issuance TYA'!$B$2)))</f>
        <v>0</v>
      </c>
      <c r="AR31" s="281">
        <f>IF(ISBLANK('Hoja De Calculo'!AS$13),'Credit issuance TYA'!AR31-('Credit issuance TYA'!$K$21*'Credit issuance TYA'!$B$2),IF('Hoja De Calculo'!AS$16&lt;'Hoja De Calculo'!AR$16,0,'Credit issuance TYA'!AR31-('Credit issuance TYA'!$K$21*'Credit issuance TYA'!$B$2)))</f>
        <v>0</v>
      </c>
      <c r="AS31" s="281">
        <f>IF(ISBLANK('Hoja De Calculo'!AT$13),'Credit issuance TYA'!AS31-('Credit issuance TYA'!$K$21*'Credit issuance TYA'!$B$2),IF('Hoja De Calculo'!AT$16&lt;'Hoja De Calculo'!AS$16,0,'Credit issuance TYA'!AS31-('Credit issuance TYA'!$K$21*'Credit issuance TYA'!$B$2)))</f>
        <v>0</v>
      </c>
      <c r="AT31" s="281">
        <f>IF(ISBLANK('Hoja De Calculo'!AU$13),'Credit issuance TYA'!AT31-('Credit issuance TYA'!$K$21*'Credit issuance TYA'!$B$2),IF('Hoja De Calculo'!AU$16&lt;'Hoja De Calculo'!AT$16,0,'Credit issuance TYA'!AT31-('Credit issuance TYA'!$K$21*'Credit issuance TYA'!$B$2)))</f>
        <v>0</v>
      </c>
      <c r="AU31" s="281">
        <f>IF(ISBLANK('Hoja De Calculo'!AV$13),'Credit issuance TYA'!AU31-('Credit issuance TYA'!$K$21*'Credit issuance TYA'!$B$2),IF('Hoja De Calculo'!AV$16&lt;'Hoja De Calculo'!AU$16,0,'Credit issuance TYA'!AU31-('Credit issuance TYA'!$K$21*'Credit issuance TYA'!$B$2)))</f>
        <v>0</v>
      </c>
      <c r="AV31" s="281">
        <f>IF(ISBLANK('Hoja De Calculo'!AW$13),'Credit issuance TYA'!AV31-('Credit issuance TYA'!$K$21*'Credit issuance TYA'!$B$2),IF('Hoja De Calculo'!AW$16&lt;'Hoja De Calculo'!AV$16,0,'Credit issuance TYA'!AV31-('Credit issuance TYA'!$K$21*'Credit issuance TYA'!$B$2)))</f>
        <v>0</v>
      </c>
      <c r="AW31" s="281">
        <f>IF(ISBLANK('Hoja De Calculo'!AX$13),'Credit issuance TYA'!AW31-('Credit issuance TYA'!$K$21*'Credit issuance TYA'!$B$2),IF('Hoja De Calculo'!AX$16&lt;'Hoja De Calculo'!AW$16,0,'Credit issuance TYA'!AW31-('Credit issuance TYA'!$K$21*'Credit issuance TYA'!$B$2)))</f>
        <v>0</v>
      </c>
      <c r="AX31" s="281">
        <f>IF(ISBLANK('Hoja De Calculo'!AY$13),'Credit issuance TYA'!AX31-('Credit issuance TYA'!$K$21*'Credit issuance TYA'!$B$2),IF('Hoja De Calculo'!AY$16&lt;'Hoja De Calculo'!AX$16,0,'Credit issuance TYA'!AX31-('Credit issuance TYA'!$K$21*'Credit issuance TYA'!$B$2)))</f>
        <v>0</v>
      </c>
      <c r="AY31" s="281">
        <f>IF(ISBLANK('Hoja De Calculo'!AZ$13),'Credit issuance TYA'!AY31-('Credit issuance TYA'!$K$21*'Credit issuance TYA'!$B$2),IF('Hoja De Calculo'!AZ$16&lt;'Hoja De Calculo'!AY$16,0,'Credit issuance TYA'!AY31-('Credit issuance TYA'!$K$21*'Credit issuance TYA'!$B$2)))</f>
        <v>0</v>
      </c>
      <c r="AZ31" s="281">
        <f>IF(ISBLANK('Hoja De Calculo'!BA$13),'Credit issuance TYA'!AZ31-('Credit issuance TYA'!$K$21*'Credit issuance TYA'!$B$2),IF('Hoja De Calculo'!BA$16&lt;'Hoja De Calculo'!AZ$16,0,'Credit issuance TYA'!AZ31-('Credit issuance TYA'!$K$21*'Credit issuance TYA'!$B$2)))</f>
        <v>0</v>
      </c>
      <c r="BA31" s="281">
        <f>IF(ISBLANK('Hoja De Calculo'!BB$13),'Credit issuance TYA'!BA31-('Credit issuance TYA'!$K$21*'Credit issuance TYA'!$B$2),IF('Hoja De Calculo'!BB$16&lt;'Hoja De Calculo'!BA$16,0,'Credit issuance TYA'!BA31-('Credit issuance TYA'!$K$21*'Credit issuance TYA'!$B$2)))</f>
        <v>0</v>
      </c>
      <c r="BB31" s="281">
        <f>IF(ISBLANK('Hoja De Calculo'!BC$13),'Credit issuance TYA'!BB31-('Credit issuance TYA'!$K$21*'Credit issuance TYA'!$B$2),IF('Hoja De Calculo'!BC$16&lt;'Hoja De Calculo'!BB$16,0,'Credit issuance TYA'!BB31-('Credit issuance TYA'!$K$21*'Credit issuance TYA'!$B$2)))</f>
        <v>0</v>
      </c>
      <c r="BC31" s="281">
        <f>IF(ISBLANK('Hoja De Calculo'!BD$13),'Credit issuance TYA'!BC31-('Credit issuance TYA'!$K$21*'Credit issuance TYA'!$B$2),IF('Hoja De Calculo'!BD$16&lt;'Hoja De Calculo'!BC$16,0,'Credit issuance TYA'!BC31-('Credit issuance TYA'!$K$21*'Credit issuance TYA'!$B$2)))</f>
        <v>0</v>
      </c>
      <c r="BD31" s="281">
        <f>IF(ISBLANK('Hoja De Calculo'!BE$13),'Credit issuance TYA'!BD31-('Credit issuance TYA'!$K$21*'Credit issuance TYA'!$B$2),IF('Hoja De Calculo'!BE$16&lt;'Hoja De Calculo'!BD$16,0,'Credit issuance TYA'!BD31-('Credit issuance TYA'!$K$21*'Credit issuance TYA'!$B$2)))</f>
        <v>0</v>
      </c>
      <c r="BE31" s="281">
        <f>IF(ISBLANK('Hoja De Calculo'!BF$13),'Credit issuance TYA'!BE31-('Credit issuance TYA'!$K$21*'Credit issuance TYA'!$B$2),IF('Hoja De Calculo'!BF$16&lt;'Hoja De Calculo'!BE$16,0,'Credit issuance TYA'!BE31-('Credit issuance TYA'!$K$21*'Credit issuance TYA'!$B$2)))</f>
        <v>0</v>
      </c>
      <c r="BF31" s="281">
        <f>IF(ISBLANK('Hoja De Calculo'!BG$13),'Credit issuance TYA'!BF31-('Credit issuance TYA'!$K$21*'Credit issuance TYA'!$B$2),IF('Hoja De Calculo'!BG$16&lt;'Hoja De Calculo'!BF$16,0,'Credit issuance TYA'!BF31-('Credit issuance TYA'!$K$21*'Credit issuance TYA'!$B$2)))</f>
        <v>0</v>
      </c>
      <c r="BG31" s="281">
        <f>IF(ISBLANK('Hoja De Calculo'!BH$13),'Credit issuance TYA'!BG31-('Credit issuance TYA'!$K$21*'Credit issuance TYA'!$B$2),IF('Hoja De Calculo'!BH$16&lt;'Hoja De Calculo'!BG$16,0,'Credit issuance TYA'!BG31-('Credit issuance TYA'!$K$21*'Credit issuance TYA'!$B$2)))</f>
        <v>0</v>
      </c>
      <c r="BH31" s="281">
        <f>IF(ISBLANK('Hoja De Calculo'!BI$13),'Credit issuance TYA'!BH31-('Credit issuance TYA'!$K$21*'Credit issuance TYA'!$B$2),IF('Hoja De Calculo'!BI$16&lt;'Hoja De Calculo'!BH$16,0,'Credit issuance TYA'!BH31-('Credit issuance TYA'!$K$21*'Credit issuance TYA'!$B$2)))</f>
        <v>0</v>
      </c>
      <c r="BI31" s="281">
        <f>IF(ISBLANK('Hoja De Calculo'!BJ$13),'Credit issuance TYA'!BI31-('Credit issuance TYA'!$K$21*'Credit issuance TYA'!$B$2),IF('Hoja De Calculo'!BJ$16&lt;'Hoja De Calculo'!BI$16,0,'Credit issuance TYA'!BI31-('Credit issuance TYA'!$K$21*'Credit issuance TYA'!$B$2)))</f>
        <v>0</v>
      </c>
      <c r="BJ31" s="281">
        <f>IF(ISBLANK('Hoja De Calculo'!BK$13),'Credit issuance TYA'!BJ31-('Credit issuance TYA'!$K$21*'Credit issuance TYA'!$B$2),IF('Hoja De Calculo'!BK$16&lt;'Hoja De Calculo'!BJ$16,0,'Credit issuance TYA'!BJ31-('Credit issuance TYA'!$K$21*'Credit issuance TYA'!$B$2)))</f>
        <v>0</v>
      </c>
      <c r="BK31" s="281">
        <f>IF(ISBLANK('Hoja De Calculo'!BL$13),'Credit issuance TYA'!BK31-('Credit issuance TYA'!$K$21*'Credit issuance TYA'!$B$2),IF('Hoja De Calculo'!BL$16&lt;'Hoja De Calculo'!BK$16,0,'Credit issuance TYA'!BK31-('Credit issuance TYA'!$K$21*'Credit issuance TYA'!$B$2)))</f>
        <v>0</v>
      </c>
      <c r="BL31" s="281">
        <f>IF(ISBLANK('Hoja De Calculo'!BM$13),'Credit issuance TYA'!BL31-('Credit issuance TYA'!$K$21*'Credit issuance TYA'!$B$2),IF('Hoja De Calculo'!BM$16&lt;'Hoja De Calculo'!BL$16,0,'Credit issuance TYA'!BL31-('Credit issuance TYA'!$K$21*'Credit issuance TYA'!$B$2)))</f>
        <v>0</v>
      </c>
      <c r="BM31" s="281">
        <f>IF(ISBLANK('Hoja De Calculo'!BN$13),'Credit issuance TYA'!BM31-('Credit issuance TYA'!$K$21*'Credit issuance TYA'!$B$2),IF('Hoja De Calculo'!BN$16&lt;'Hoja De Calculo'!BM$16,0,'Credit issuance TYA'!BM31-('Credit issuance TYA'!$K$21*'Credit issuance TYA'!$B$2)))</f>
        <v>0</v>
      </c>
      <c r="BN31" s="281">
        <f>IF(ISBLANK('Hoja De Calculo'!BO$13),'Credit issuance TYA'!BN31-('Credit issuance TYA'!$K$21*'Credit issuance TYA'!$B$2),IF('Hoja De Calculo'!BO$16&lt;'Hoja De Calculo'!BN$16,0,'Credit issuance TYA'!BN31-('Credit issuance TYA'!$K$21*'Credit issuance TYA'!$B$2)))</f>
        <v>0</v>
      </c>
      <c r="BO31" s="281">
        <f>IF(ISBLANK('Hoja De Calculo'!BP$13),'Credit issuance TYA'!BO31-('Credit issuance TYA'!$K$21*'Credit issuance TYA'!$B$2),IF('Hoja De Calculo'!BP$16&lt;'Hoja De Calculo'!BO$16,0,'Credit issuance TYA'!BO31-('Credit issuance TYA'!$K$21*'Credit issuance TYA'!$B$2)))</f>
        <v>0</v>
      </c>
      <c r="BP31" s="281">
        <f>IF(ISBLANK('Hoja De Calculo'!BQ$13),'Credit issuance TYA'!BP31-('Credit issuance TYA'!$K$21*'Credit issuance TYA'!$B$2),IF('Hoja De Calculo'!BQ$16&lt;'Hoja De Calculo'!BP$16,0,'Credit issuance TYA'!BP31-('Credit issuance TYA'!$K$21*'Credit issuance TYA'!$B$2)))</f>
        <v>0</v>
      </c>
      <c r="BQ31" s="281">
        <f>IF(ISBLANK('Hoja De Calculo'!BR$13),'Credit issuance TYA'!BQ31-('Credit issuance TYA'!$K$21*'Credit issuance TYA'!$B$2),IF('Hoja De Calculo'!BR$16&lt;'Hoja De Calculo'!BQ$16,0,'Credit issuance TYA'!BQ31-('Credit issuance TYA'!$K$21*'Credit issuance TYA'!$B$2)))</f>
        <v>0</v>
      </c>
      <c r="BR31" s="281">
        <f>IF(ISBLANK('Hoja De Calculo'!BS$13),'Credit issuance TYA'!BR31-('Credit issuance TYA'!$K$21*'Credit issuance TYA'!$B$2),IF('Hoja De Calculo'!BS$16&lt;'Hoja De Calculo'!BR$16,0,'Credit issuance TYA'!BR31-('Credit issuance TYA'!$K$21*'Credit issuance TYA'!$B$2)))</f>
        <v>0</v>
      </c>
      <c r="BS31" s="281">
        <f>IF(ISBLANK('Hoja De Calculo'!BT$13),'Credit issuance TYA'!BS31-('Credit issuance TYA'!$K$21*'Credit issuance TYA'!$B$2),IF('Hoja De Calculo'!BT$16&lt;'Hoja De Calculo'!BS$16,0,'Credit issuance TYA'!BS31-('Credit issuance TYA'!$K$21*'Credit issuance TYA'!$B$2)))</f>
        <v>0</v>
      </c>
      <c r="BT31" s="281">
        <f>IF(ISBLANK('Hoja De Calculo'!BU$13),'Credit issuance TYA'!BT31-('Credit issuance TYA'!$K$21*'Credit issuance TYA'!$B$2),IF('Hoja De Calculo'!BU$16&lt;'Hoja De Calculo'!BT$16,0,'Credit issuance TYA'!BT31-('Credit issuance TYA'!$K$21*'Credit issuance TYA'!$B$2)))</f>
        <v>0</v>
      </c>
      <c r="BU31" s="281">
        <f>IF(ISBLANK('Hoja De Calculo'!BV$13),'Credit issuance TYA'!BU31-('Credit issuance TYA'!$K$21*'Credit issuance TYA'!$B$2),IF('Hoja De Calculo'!BV$16&lt;'Hoja De Calculo'!BU$16,0,'Credit issuance TYA'!BU31-('Credit issuance TYA'!$K$21*'Credit issuance TYA'!$B$2)))</f>
        <v>0</v>
      </c>
      <c r="BV31" s="281">
        <f>IF(ISBLANK('Hoja De Calculo'!BW$13),'Credit issuance TYA'!BV31-('Credit issuance TYA'!$K$21*'Credit issuance TYA'!$B$2),IF('Hoja De Calculo'!BW$16&lt;'Hoja De Calculo'!BV$16,0,'Credit issuance TYA'!BV31-('Credit issuance TYA'!$K$21*'Credit issuance TYA'!$B$2)))</f>
        <v>0</v>
      </c>
      <c r="BW31" s="281">
        <f>IF(ISBLANK('Hoja De Calculo'!BX$13),'Credit issuance TYA'!BW31-('Credit issuance TYA'!$K$21*'Credit issuance TYA'!$B$2),IF('Hoja De Calculo'!BX$16&lt;'Hoja De Calculo'!BW$16,0,'Credit issuance TYA'!BW31-('Credit issuance TYA'!$K$21*'Credit issuance TYA'!$B$2)))</f>
        <v>0</v>
      </c>
      <c r="BX31" s="281">
        <f>IF(ISBLANK('Hoja De Calculo'!BY$13),'Credit issuance TYA'!BX31-('Credit issuance TYA'!$K$21*'Credit issuance TYA'!$B$2),IF('Hoja De Calculo'!BY$16&lt;'Hoja De Calculo'!BX$16,0,'Credit issuance TYA'!BX31-('Credit issuance TYA'!$K$21*'Credit issuance TYA'!$B$2)))</f>
        <v>0</v>
      </c>
      <c r="BY31" s="281">
        <f>IF(ISBLANK('Hoja De Calculo'!BZ$13),'Credit issuance TYA'!BY31-('Credit issuance TYA'!$K$21*'Credit issuance TYA'!$B$2),IF('Hoja De Calculo'!BZ$16&lt;'Hoja De Calculo'!BY$16,0,'Credit issuance TYA'!BY31-('Credit issuance TYA'!$K$21*'Credit issuance TYA'!$B$2)))</f>
        <v>0</v>
      </c>
      <c r="BZ31" s="281">
        <f>IF(ISBLANK('Hoja De Calculo'!CA$13),'Credit issuance TYA'!BZ31-('Credit issuance TYA'!$K$21*'Credit issuance TYA'!$B$2),IF('Hoja De Calculo'!CA$16&lt;'Hoja De Calculo'!BZ$16,0,'Credit issuance TYA'!BZ31-('Credit issuance TYA'!$K$21*'Credit issuance TYA'!$B$2)))</f>
        <v>0</v>
      </c>
      <c r="CA31" s="281">
        <f>IF(ISBLANK('Hoja De Calculo'!CB$13),'Credit issuance TYA'!CA31-('Credit issuance TYA'!$K$21*'Credit issuance TYA'!$B$2),IF('Hoja De Calculo'!CB$16&lt;'Hoja De Calculo'!CA$16,0,'Credit issuance TYA'!CA31-('Credit issuance TYA'!$K$21*'Credit issuance TYA'!$B$2)))</f>
        <v>0</v>
      </c>
      <c r="CB31" s="281">
        <f>IF(ISBLANK('Hoja De Calculo'!CC$13),'Credit issuance TYA'!CB31-('Credit issuance TYA'!$K$21*'Credit issuance TYA'!$B$2),IF('Hoja De Calculo'!CC$16&lt;'Hoja De Calculo'!CB$16,0,'Credit issuance TYA'!CB31-('Credit issuance TYA'!$K$21*'Credit issuance TYA'!$B$2)))</f>
        <v>0</v>
      </c>
      <c r="CC31" s="281">
        <f>IF(ISBLANK('Hoja De Calculo'!CD$13),'Credit issuance TYA'!CC31-('Credit issuance TYA'!$K$21*'Credit issuance TYA'!$B$2),IF('Hoja De Calculo'!CD$16&lt;'Hoja De Calculo'!CC$16,0,'Credit issuance TYA'!CC31-('Credit issuance TYA'!$K$21*'Credit issuance TYA'!$B$2)))</f>
        <v>0</v>
      </c>
      <c r="CD31" s="281">
        <f>IF(ISBLANK('Hoja De Calculo'!CE$13),'Credit issuance TYA'!CD31-('Credit issuance TYA'!$K$21*'Credit issuance TYA'!$B$2),IF('Hoja De Calculo'!CE$16&lt;'Hoja De Calculo'!CD$16,0,'Credit issuance TYA'!CD31-('Credit issuance TYA'!$K$21*'Credit issuance TYA'!$B$2)))</f>
        <v>0</v>
      </c>
      <c r="CE31" s="281">
        <f>IF(ISBLANK('Hoja De Calculo'!CF$13),'Credit issuance TYA'!CE31-('Credit issuance TYA'!$K$21*'Credit issuance TYA'!$B$2),IF('Hoja De Calculo'!CF$16&lt;'Hoja De Calculo'!CE$16,0,'Credit issuance TYA'!CE31-('Credit issuance TYA'!$K$21*'Credit issuance TYA'!$B$2)))</f>
        <v>0</v>
      </c>
      <c r="CF31" s="281">
        <f>IF(ISBLANK('Hoja De Calculo'!CG$13),'Credit issuance TYA'!CF31-('Credit issuance TYA'!$K$21*'Credit issuance TYA'!$B$2),IF('Hoja De Calculo'!CG$16&lt;'Hoja De Calculo'!CF$16,0,'Credit issuance TYA'!CF31-('Credit issuance TYA'!$K$21*'Credit issuance TYA'!$B$2)))</f>
        <v>0</v>
      </c>
      <c r="CG31" s="281">
        <f>IF(ISBLANK('Hoja De Calculo'!CH$13),'Credit issuance TYA'!CG31-('Credit issuance TYA'!$K$21*'Credit issuance TYA'!$B$2),IF('Hoja De Calculo'!CH$16&lt;'Hoja De Calculo'!CG$16,0,'Credit issuance TYA'!CG31-('Credit issuance TYA'!$K$21*'Credit issuance TYA'!$B$2)))</f>
        <v>0</v>
      </c>
      <c r="CH31" s="281">
        <f>IF(ISBLANK('Hoja De Calculo'!CI$13),'Credit issuance TYA'!CH31-('Credit issuance TYA'!$K$21*'Credit issuance TYA'!$B$2),IF('Hoja De Calculo'!CI$16&lt;'Hoja De Calculo'!CH$16,0,'Credit issuance TYA'!CH31-('Credit issuance TYA'!$K$21*'Credit issuance TYA'!$B$2)))</f>
        <v>0</v>
      </c>
      <c r="CI31" s="281">
        <f>IF(ISBLANK('Hoja De Calculo'!CJ$13),'Credit issuance TYA'!CI31-('Credit issuance TYA'!$K$21*'Credit issuance TYA'!$B$2),IF('Hoja De Calculo'!CJ$16&lt;'Hoja De Calculo'!CI$16,0,'Credit issuance TYA'!CI31-('Credit issuance TYA'!$K$21*'Credit issuance TYA'!$B$2)))</f>
        <v>0</v>
      </c>
      <c r="CJ31" s="281">
        <f>IF(ISBLANK('Hoja De Calculo'!CK$13),'Credit issuance TYA'!CJ31-('Credit issuance TYA'!$K$21*'Credit issuance TYA'!$B$2),IF('Hoja De Calculo'!CK$16&lt;'Hoja De Calculo'!CJ$16,0,'Credit issuance TYA'!CJ31-('Credit issuance TYA'!$K$21*'Credit issuance TYA'!$B$2)))</f>
        <v>0</v>
      </c>
      <c r="CK31" s="281">
        <f>IF(ISBLANK('Hoja De Calculo'!CL$13),'Credit issuance TYA'!CK31-('Credit issuance TYA'!$K$21*'Credit issuance TYA'!$B$2),IF('Hoja De Calculo'!CL$16&lt;'Hoja De Calculo'!CK$16,0,'Credit issuance TYA'!CK31-('Credit issuance TYA'!$K$21*'Credit issuance TYA'!$B$2)))</f>
        <v>0</v>
      </c>
      <c r="CL31" s="281">
        <f>IF(ISBLANK('Hoja De Calculo'!CM$13),'Credit issuance TYA'!CL31-('Credit issuance TYA'!$K$21*'Credit issuance TYA'!$B$2),IF('Hoja De Calculo'!CM$16&lt;'Hoja De Calculo'!CL$16,0,'Credit issuance TYA'!CL31-('Credit issuance TYA'!$K$21*'Credit issuance TYA'!$B$2)))</f>
        <v>0</v>
      </c>
      <c r="CM31" s="281">
        <f>IF(ISBLANK('Hoja De Calculo'!CN$13),'Credit issuance TYA'!CM31-('Credit issuance TYA'!$K$21*'Credit issuance TYA'!$B$2),IF('Hoja De Calculo'!CN$16&lt;'Hoja De Calculo'!CM$16,0,'Credit issuance TYA'!CM31-('Credit issuance TYA'!$K$21*'Credit issuance TYA'!$B$2)))</f>
        <v>0</v>
      </c>
      <c r="CN31" s="281">
        <f>IF(ISBLANK('Hoja De Calculo'!CO$13),'Credit issuance TYA'!CN31-('Credit issuance TYA'!$K$21*'Credit issuance TYA'!$B$2),IF('Hoja De Calculo'!CO$16&lt;'Hoja De Calculo'!CN$16,0,'Credit issuance TYA'!CN31-('Credit issuance TYA'!$K$21*'Credit issuance TYA'!$B$2)))</f>
        <v>0</v>
      </c>
      <c r="CO31" s="281">
        <f>IF(ISBLANK('Hoja De Calculo'!CP$13),'Credit issuance TYA'!CO31-('Credit issuance TYA'!$K$21*'Credit issuance TYA'!$B$2),IF('Hoja De Calculo'!CP$16&lt;'Hoja De Calculo'!CO$16,0,'Credit issuance TYA'!CO31-('Credit issuance TYA'!$K$21*'Credit issuance TYA'!$B$2)))</f>
        <v>0</v>
      </c>
      <c r="CP31" s="281">
        <f>IF(ISBLANK('Hoja De Calculo'!CQ$13),'Credit issuance TYA'!CP31-('Credit issuance TYA'!$K$21*'Credit issuance TYA'!$B$2),IF('Hoja De Calculo'!CQ$16&lt;'Hoja De Calculo'!CP$16,0,'Credit issuance TYA'!CP31-('Credit issuance TYA'!$K$21*'Credit issuance TYA'!$B$2)))</f>
        <v>0</v>
      </c>
      <c r="CQ31" s="281">
        <f>IF(ISBLANK('Hoja De Calculo'!CR$13),'Credit issuance TYA'!CQ31-('Credit issuance TYA'!$K$21*'Credit issuance TYA'!$B$2),IF('Hoja De Calculo'!CR$16&lt;'Hoja De Calculo'!CQ$16,0,'Credit issuance TYA'!CQ31-('Credit issuance TYA'!$K$21*'Credit issuance TYA'!$B$2)))</f>
        <v>0</v>
      </c>
      <c r="CR31" s="281">
        <f>IF(ISBLANK('Hoja De Calculo'!CS$13),'Credit issuance TYA'!CR31-('Credit issuance TYA'!$K$21*'Credit issuance TYA'!$B$2),IF('Hoja De Calculo'!CS$16&lt;'Hoja De Calculo'!CR$16,0,'Credit issuance TYA'!CR31-('Credit issuance TYA'!$K$21*'Credit issuance TYA'!$B$2)))</f>
        <v>0</v>
      </c>
      <c r="CS31" s="281">
        <f>IF(ISBLANK('Hoja De Calculo'!CT$13),'Credit issuance TYA'!CS31-('Credit issuance TYA'!$K$21*'Credit issuance TYA'!$B$2),IF('Hoja De Calculo'!CT$16&lt;'Hoja De Calculo'!CS$16,0,'Credit issuance TYA'!CS31-('Credit issuance TYA'!$K$21*'Credit issuance TYA'!$B$2)))</f>
        <v>0</v>
      </c>
      <c r="CT31" s="281">
        <f>IF(ISBLANK('Hoja De Calculo'!CU$13),'Credit issuance TYA'!CT31-('Credit issuance TYA'!$K$21*'Credit issuance TYA'!$B$2),IF('Hoja De Calculo'!CU$16&lt;'Hoja De Calculo'!CT$16,0,'Credit issuance TYA'!CT31-('Credit issuance TYA'!$K$21*'Credit issuance TYA'!$B$2)))</f>
        <v>0</v>
      </c>
      <c r="CU31" s="281">
        <f>IF(ISBLANK('Hoja De Calculo'!CV$13),'Credit issuance TYA'!CU31-('Credit issuance TYA'!$K$21*'Credit issuance TYA'!$B$2),IF('Hoja De Calculo'!CV$16&lt;'Hoja De Calculo'!CU$16,0,'Credit issuance TYA'!CU31-('Credit issuance TYA'!$K$21*'Credit issuance TYA'!$B$2)))</f>
        <v>0</v>
      </c>
      <c r="CV31" s="281">
        <f>IF(ISBLANK('Hoja De Calculo'!CW$13),'Credit issuance TYA'!CV31-('Credit issuance TYA'!$K$21*'Credit issuance TYA'!$B$2),IF('Hoja De Calculo'!CW$16&lt;'Hoja De Calculo'!CV$16,0,'Credit issuance TYA'!CV31-('Credit issuance TYA'!$K$21*'Credit issuance TYA'!$B$2)))</f>
        <v>0</v>
      </c>
      <c r="CW31" s="281">
        <f>IF(ISBLANK('Hoja De Calculo'!CX$13),'Credit issuance TYA'!CW31-('Credit issuance TYA'!$K$21*'Credit issuance TYA'!$B$2),IF('Hoja De Calculo'!CX$16&lt;'Hoja De Calculo'!CW$16,0,'Credit issuance TYA'!CW31-('Credit issuance TYA'!$K$21*'Credit issuance TYA'!$B$2)))</f>
        <v>0</v>
      </c>
    </row>
    <row r="32" spans="1:101" x14ac:dyDescent="0.3">
      <c r="A32" t="s">
        <v>169</v>
      </c>
      <c r="C32" s="259"/>
      <c r="D32" s="259"/>
      <c r="E32" s="259"/>
      <c r="F32" s="259"/>
      <c r="G32" s="259"/>
      <c r="H32" s="267"/>
      <c r="I32" s="274"/>
      <c r="J32" s="274"/>
      <c r="K32" s="274"/>
      <c r="L32" s="281">
        <f>'Credit issuance TYA'!L32-('Credit issuance TYA'!$L21*'Credit issuance TYA'!$B$2)</f>
        <v>0</v>
      </c>
      <c r="M32" s="281">
        <f>IF(ISBLANK('Hoja De Calculo'!N$13),'Credit issuance TYA'!M32-('Credit issuance TYA'!$L$21*'Credit issuance TYA'!$B$2),IF('Hoja De Calculo'!N$16&lt;'Hoja De Calculo'!M$16,0,'Credit issuance TYA'!M32-('Credit issuance TYA'!$L$21*'Credit issuance TYA'!$B$2)))</f>
        <v>0</v>
      </c>
      <c r="N32" s="281">
        <f>IF(ISBLANK('Hoja De Calculo'!O$13),'Credit issuance TYA'!N32-('Credit issuance TYA'!$L$21*'Credit issuance TYA'!$B$2),IF('Hoja De Calculo'!O$16&lt;'Hoja De Calculo'!N$16,0,'Credit issuance TYA'!N32-('Credit issuance TYA'!$L$21*'Credit issuance TYA'!$B$2)))</f>
        <v>0</v>
      </c>
      <c r="O32" s="281">
        <f>IF(ISBLANK('Hoja De Calculo'!P$13),'Credit issuance TYA'!O32-('Credit issuance TYA'!$L$21*'Credit issuance TYA'!$B$2),IF('Hoja De Calculo'!P$16&lt;'Hoja De Calculo'!O$16,0,'Credit issuance TYA'!O32-('Credit issuance TYA'!$L$21*'Credit issuance TYA'!$B$2)))</f>
        <v>0</v>
      </c>
      <c r="P32" s="281">
        <f>IF(ISBLANK('Hoja De Calculo'!Q$13),'Credit issuance TYA'!P32-('Credit issuance TYA'!$L$21*'Credit issuance TYA'!$B$2),IF('Hoja De Calculo'!Q$16&lt;'Hoja De Calculo'!P$16,0,'Credit issuance TYA'!P32-('Credit issuance TYA'!$L$21*'Credit issuance TYA'!$B$2)))</f>
        <v>0</v>
      </c>
      <c r="Q32" s="281">
        <f>IF(ISBLANK('Hoja De Calculo'!R$13),'Credit issuance TYA'!Q32-('Credit issuance TYA'!$L$21*'Credit issuance TYA'!$B$2),IF('Hoja De Calculo'!R$16&lt;'Hoja De Calculo'!Q$16,0,'Credit issuance TYA'!Q32-('Credit issuance TYA'!$L$21*'Credit issuance TYA'!$B$2)))</f>
        <v>0</v>
      </c>
      <c r="R32" s="281">
        <f>IF(ISBLANK('Hoja De Calculo'!S$13),'Credit issuance TYA'!R32-('Credit issuance TYA'!$L$21*'Credit issuance TYA'!$B$2),IF('Hoja De Calculo'!S$16&lt;'Hoja De Calculo'!R$16,0,'Credit issuance TYA'!R32-('Credit issuance TYA'!$L$21*'Credit issuance TYA'!$B$2)))</f>
        <v>0</v>
      </c>
      <c r="S32" s="281">
        <f>IF(ISBLANK('Hoja De Calculo'!T$13),'Credit issuance TYA'!S32-('Credit issuance TYA'!$L$21*'Credit issuance TYA'!$B$2),IF('Hoja De Calculo'!T$16&lt;'Hoja De Calculo'!S$16,0,'Credit issuance TYA'!S32-('Credit issuance TYA'!$L$21*'Credit issuance TYA'!$B$2)))</f>
        <v>0</v>
      </c>
      <c r="T32" s="281">
        <f>IF(ISBLANK('Hoja De Calculo'!U$13),'Credit issuance TYA'!T32-('Credit issuance TYA'!$L$21*'Credit issuance TYA'!$B$2),IF('Hoja De Calculo'!U$16&lt;'Hoja De Calculo'!T$16,0,'Credit issuance TYA'!T32-('Credit issuance TYA'!$L$21*'Credit issuance TYA'!$B$2)))</f>
        <v>0</v>
      </c>
      <c r="U32" s="281">
        <f>IF(ISBLANK('Hoja De Calculo'!V$13),'Credit issuance TYA'!U32-('Credit issuance TYA'!$L$21*'Credit issuance TYA'!$B$2),IF('Hoja De Calculo'!V$16&lt;'Hoja De Calculo'!U$16,0,'Credit issuance TYA'!U32-('Credit issuance TYA'!$L$21*'Credit issuance TYA'!$B$2)))</f>
        <v>0</v>
      </c>
      <c r="V32" s="281">
        <f>IF(ISBLANK('Hoja De Calculo'!W$13),'Credit issuance TYA'!V32-('Credit issuance TYA'!$L$21*'Credit issuance TYA'!$B$2),IF('Hoja De Calculo'!W$16&lt;'Hoja De Calculo'!V$16,0,'Credit issuance TYA'!V32-('Credit issuance TYA'!$L$21*'Credit issuance TYA'!$B$2)))</f>
        <v>0</v>
      </c>
      <c r="W32" s="281">
        <f>IF(ISBLANK('Hoja De Calculo'!X$13),'Credit issuance TYA'!W32-('Credit issuance TYA'!$L$21*'Credit issuance TYA'!$B$2),IF('Hoja De Calculo'!X$16&lt;'Hoja De Calculo'!W$16,0,'Credit issuance TYA'!W32-('Credit issuance TYA'!$L$21*'Credit issuance TYA'!$B$2)))</f>
        <v>0</v>
      </c>
      <c r="X32" s="281">
        <f>IF(ISBLANK('Hoja De Calculo'!Y$13),'Credit issuance TYA'!X32-('Credit issuance TYA'!$L$21*'Credit issuance TYA'!$B$2),IF('Hoja De Calculo'!Y$16&lt;'Hoja De Calculo'!X$16,0,'Credit issuance TYA'!X32-('Credit issuance TYA'!$L$21*'Credit issuance TYA'!$B$2)))</f>
        <v>0</v>
      </c>
      <c r="Y32" s="281">
        <f>IF(ISBLANK('Hoja De Calculo'!Z$13),'Credit issuance TYA'!Y32-('Credit issuance TYA'!$L$21*'Credit issuance TYA'!$B$2),IF('Hoja De Calculo'!Z$16&lt;'Hoja De Calculo'!Y$16,0,'Credit issuance TYA'!Y32-('Credit issuance TYA'!$L$21*'Credit issuance TYA'!$B$2)))</f>
        <v>0</v>
      </c>
      <c r="Z32" s="281">
        <f>IF(ISBLANK('Hoja De Calculo'!AA$13),'Credit issuance TYA'!Z32-('Credit issuance TYA'!$L$21*'Credit issuance TYA'!$B$2),IF('Hoja De Calculo'!AA$16&lt;'Hoja De Calculo'!Z$16,0,'Credit issuance TYA'!Z32-('Credit issuance TYA'!$L$21*'Credit issuance TYA'!$B$2)))</f>
        <v>0</v>
      </c>
      <c r="AA32" s="281">
        <f>IF(ISBLANK('Hoja De Calculo'!AB$13),'Credit issuance TYA'!AA32-('Credit issuance TYA'!$L$21*'Credit issuance TYA'!$B$2),IF('Hoja De Calculo'!AB$16&lt;'Hoja De Calculo'!AA$16,0,'Credit issuance TYA'!AA32-('Credit issuance TYA'!$L$21*'Credit issuance TYA'!$B$2)))</f>
        <v>0</v>
      </c>
      <c r="AB32" s="281">
        <f>IF(ISBLANK('Hoja De Calculo'!AC$13),'Credit issuance TYA'!AB32-('Credit issuance TYA'!$L$21*'Credit issuance TYA'!$B$2),IF('Hoja De Calculo'!AC$16&lt;'Hoja De Calculo'!AB$16,0,'Credit issuance TYA'!AB32-('Credit issuance TYA'!$L$21*'Credit issuance TYA'!$B$2)))</f>
        <v>0</v>
      </c>
      <c r="AC32" s="281">
        <f>IF(ISBLANK('Hoja De Calculo'!AD$13),'Credit issuance TYA'!AC32-('Credit issuance TYA'!$L$21*'Credit issuance TYA'!$B$2),IF('Hoja De Calculo'!AD$16&lt;'Hoja De Calculo'!AC$16,0,'Credit issuance TYA'!AC32-('Credit issuance TYA'!$L$21*'Credit issuance TYA'!$B$2)))</f>
        <v>0</v>
      </c>
      <c r="AD32" s="281">
        <f>IF(ISBLANK('Hoja De Calculo'!AE$13),'Credit issuance TYA'!AD32-('Credit issuance TYA'!$L$21*'Credit issuance TYA'!$B$2),IF('Hoja De Calculo'!AE$16&lt;'Hoja De Calculo'!AD$16,0,'Credit issuance TYA'!AD32-('Credit issuance TYA'!$L$21*'Credit issuance TYA'!$B$2)))</f>
        <v>0</v>
      </c>
      <c r="AE32" s="281">
        <f>IF(ISBLANK('Hoja De Calculo'!AF$13),'Credit issuance TYA'!AE32-('Credit issuance TYA'!$L$21*'Credit issuance TYA'!$B$2),IF('Hoja De Calculo'!AF$16&lt;'Hoja De Calculo'!AE$16,0,'Credit issuance TYA'!AE32-('Credit issuance TYA'!$L$21*'Credit issuance TYA'!$B$2)))</f>
        <v>0</v>
      </c>
      <c r="AF32" s="281">
        <f>IF(ISBLANK('Hoja De Calculo'!AG$13),'Credit issuance TYA'!AF32-('Credit issuance TYA'!$L$21*'Credit issuance TYA'!$B$2),IF('Hoja De Calculo'!AG$16&lt;'Hoja De Calculo'!AF$16,0,'Credit issuance TYA'!AF32-('Credit issuance TYA'!$L$21*'Credit issuance TYA'!$B$2)))</f>
        <v>0</v>
      </c>
      <c r="AG32" s="281">
        <f>IF(ISBLANK('Hoja De Calculo'!AH$13),'Credit issuance TYA'!AG32-('Credit issuance TYA'!$L$21*'Credit issuance TYA'!$B$2),IF('Hoja De Calculo'!AH$16&lt;'Hoja De Calculo'!AG$16,0,'Credit issuance TYA'!AG32-('Credit issuance TYA'!$L$21*'Credit issuance TYA'!$B$2)))</f>
        <v>0</v>
      </c>
      <c r="AH32" s="281">
        <f>IF(ISBLANK('Hoja De Calculo'!AI$13),'Credit issuance TYA'!AH32-('Credit issuance TYA'!$L$21*'Credit issuance TYA'!$B$2),IF('Hoja De Calculo'!AI$16&lt;'Hoja De Calculo'!AH$16,0,'Credit issuance TYA'!AH32-('Credit issuance TYA'!$L$21*'Credit issuance TYA'!$B$2)))</f>
        <v>0</v>
      </c>
      <c r="AI32" s="281">
        <f>IF(ISBLANK('Hoja De Calculo'!AJ$13),'Credit issuance TYA'!AI32-('Credit issuance TYA'!$L$21*'Credit issuance TYA'!$B$2),IF('Hoja De Calculo'!AJ$16&lt;'Hoja De Calculo'!AI$16,0,'Credit issuance TYA'!AI32-('Credit issuance TYA'!$L$21*'Credit issuance TYA'!$B$2)))</f>
        <v>0</v>
      </c>
      <c r="AJ32" s="281">
        <f>IF(ISBLANK('Hoja De Calculo'!AK$13),'Credit issuance TYA'!AJ32-('Credit issuance TYA'!$L$21*'Credit issuance TYA'!$B$2),IF('Hoja De Calculo'!AK$16&lt;'Hoja De Calculo'!AJ$16,0,'Credit issuance TYA'!AJ32-('Credit issuance TYA'!$L$21*'Credit issuance TYA'!$B$2)))</f>
        <v>0</v>
      </c>
      <c r="AK32" s="281">
        <f>IF(ISBLANK('Hoja De Calculo'!AL$13),'Credit issuance TYA'!AK32-('Credit issuance TYA'!$L$21*'Credit issuance TYA'!$B$2),IF('Hoja De Calculo'!AL$16&lt;'Hoja De Calculo'!AK$16,0,'Credit issuance TYA'!AK32-('Credit issuance TYA'!$L$21*'Credit issuance TYA'!$B$2)))</f>
        <v>0</v>
      </c>
      <c r="AL32" s="281">
        <f>IF(ISBLANK('Hoja De Calculo'!AM$13),'Credit issuance TYA'!AL32-('Credit issuance TYA'!$L$21*'Credit issuance TYA'!$B$2),IF('Hoja De Calculo'!AM$16&lt;'Hoja De Calculo'!AL$16,0,'Credit issuance TYA'!AL32-('Credit issuance TYA'!$L$21*'Credit issuance TYA'!$B$2)))</f>
        <v>0</v>
      </c>
      <c r="AM32" s="281">
        <f>IF(ISBLANK('Hoja De Calculo'!AN$13),'Credit issuance TYA'!AM32-('Credit issuance TYA'!$L$21*'Credit issuance TYA'!$B$2),IF('Hoja De Calculo'!AN$16&lt;'Hoja De Calculo'!AM$16,0,'Credit issuance TYA'!AM32-('Credit issuance TYA'!$L$21*'Credit issuance TYA'!$B$2)))</f>
        <v>0</v>
      </c>
      <c r="AN32" s="281">
        <f>IF(ISBLANK('Hoja De Calculo'!AO$13),'Credit issuance TYA'!AN32-('Credit issuance TYA'!$L$21*'Credit issuance TYA'!$B$2),IF('Hoja De Calculo'!AO$16&lt;'Hoja De Calculo'!AN$16,0,'Credit issuance TYA'!AN32-('Credit issuance TYA'!$L$21*'Credit issuance TYA'!$B$2)))</f>
        <v>0</v>
      </c>
      <c r="AO32" s="281">
        <f>IF(ISBLANK('Hoja De Calculo'!AP$13),'Credit issuance TYA'!AO32-('Credit issuance TYA'!$L$21*'Credit issuance TYA'!$B$2),IF('Hoja De Calculo'!AP$16&lt;'Hoja De Calculo'!AO$16,0,'Credit issuance TYA'!AO32-('Credit issuance TYA'!$L$21*'Credit issuance TYA'!$B$2)))</f>
        <v>0</v>
      </c>
      <c r="AP32" s="281">
        <f>IF(ISBLANK('Hoja De Calculo'!AQ$13),'Credit issuance TYA'!AP32-('Credit issuance TYA'!$L$21*'Credit issuance TYA'!$B$2),IF('Hoja De Calculo'!AQ$16&lt;'Hoja De Calculo'!AP$16,0,'Credit issuance TYA'!AP32-('Credit issuance TYA'!$L$21*'Credit issuance TYA'!$B$2)))</f>
        <v>0</v>
      </c>
      <c r="AQ32" s="281">
        <f>IF(ISBLANK('Hoja De Calculo'!AR$13),'Credit issuance TYA'!AQ32-('Credit issuance TYA'!$L$21*'Credit issuance TYA'!$B$2),IF('Hoja De Calculo'!AR$16&lt;'Hoja De Calculo'!AQ$16,0,'Credit issuance TYA'!AQ32-('Credit issuance TYA'!$L$21*'Credit issuance TYA'!$B$2)))</f>
        <v>0</v>
      </c>
      <c r="AR32" s="281">
        <f>IF(ISBLANK('Hoja De Calculo'!AS$13),'Credit issuance TYA'!AR32-('Credit issuance TYA'!$L$21*'Credit issuance TYA'!$B$2),IF('Hoja De Calculo'!AS$16&lt;'Hoja De Calculo'!AR$16,0,'Credit issuance TYA'!AR32-('Credit issuance TYA'!$L$21*'Credit issuance TYA'!$B$2)))</f>
        <v>0</v>
      </c>
      <c r="AS32" s="281">
        <f>IF(ISBLANK('Hoja De Calculo'!AT$13),'Credit issuance TYA'!AS32-('Credit issuance TYA'!$L$21*'Credit issuance TYA'!$B$2),IF('Hoja De Calculo'!AT$16&lt;'Hoja De Calculo'!AS$16,0,'Credit issuance TYA'!AS32-('Credit issuance TYA'!$L$21*'Credit issuance TYA'!$B$2)))</f>
        <v>0</v>
      </c>
      <c r="AT32" s="281">
        <f>IF(ISBLANK('Hoja De Calculo'!AU$13),'Credit issuance TYA'!AT32-('Credit issuance TYA'!$L$21*'Credit issuance TYA'!$B$2),IF('Hoja De Calculo'!AU$16&lt;'Hoja De Calculo'!AT$16,0,'Credit issuance TYA'!AT32-('Credit issuance TYA'!$L$21*'Credit issuance TYA'!$B$2)))</f>
        <v>0</v>
      </c>
      <c r="AU32" s="281">
        <f>IF(ISBLANK('Hoja De Calculo'!AV$13),'Credit issuance TYA'!AU32-('Credit issuance TYA'!$L$21*'Credit issuance TYA'!$B$2),IF('Hoja De Calculo'!AV$16&lt;'Hoja De Calculo'!AU$16,0,'Credit issuance TYA'!AU32-('Credit issuance TYA'!$L$21*'Credit issuance TYA'!$B$2)))</f>
        <v>0</v>
      </c>
      <c r="AV32" s="281">
        <f>IF(ISBLANK('Hoja De Calculo'!AW$13),'Credit issuance TYA'!AV32-('Credit issuance TYA'!$L$21*'Credit issuance TYA'!$B$2),IF('Hoja De Calculo'!AW$16&lt;'Hoja De Calculo'!AV$16,0,'Credit issuance TYA'!AV32-('Credit issuance TYA'!$L$21*'Credit issuance TYA'!$B$2)))</f>
        <v>0</v>
      </c>
      <c r="AW32" s="281">
        <f>IF(ISBLANK('Hoja De Calculo'!AX$13),'Credit issuance TYA'!AW32-('Credit issuance TYA'!$L$21*'Credit issuance TYA'!$B$2),IF('Hoja De Calculo'!AX$16&lt;'Hoja De Calculo'!AW$16,0,'Credit issuance TYA'!AW32-('Credit issuance TYA'!$L$21*'Credit issuance TYA'!$B$2)))</f>
        <v>0</v>
      </c>
      <c r="AX32" s="281">
        <f>IF(ISBLANK('Hoja De Calculo'!AY$13),'Credit issuance TYA'!AX32-('Credit issuance TYA'!$L$21*'Credit issuance TYA'!$B$2),IF('Hoja De Calculo'!AY$16&lt;'Hoja De Calculo'!AX$16,0,'Credit issuance TYA'!AX32-('Credit issuance TYA'!$L$21*'Credit issuance TYA'!$B$2)))</f>
        <v>0</v>
      </c>
      <c r="AY32" s="281">
        <f>IF(ISBLANK('Hoja De Calculo'!AZ$13),'Credit issuance TYA'!AY32-('Credit issuance TYA'!$L$21*'Credit issuance TYA'!$B$2),IF('Hoja De Calculo'!AZ$16&lt;'Hoja De Calculo'!AY$16,0,'Credit issuance TYA'!AY32-('Credit issuance TYA'!$L$21*'Credit issuance TYA'!$B$2)))</f>
        <v>0</v>
      </c>
      <c r="AZ32" s="281">
        <f>IF(ISBLANK('Hoja De Calculo'!BA$13),'Credit issuance TYA'!AZ32-('Credit issuance TYA'!$L$21*'Credit issuance TYA'!$B$2),IF('Hoja De Calculo'!BA$16&lt;'Hoja De Calculo'!AZ$16,0,'Credit issuance TYA'!AZ32-('Credit issuance TYA'!$L$21*'Credit issuance TYA'!$B$2)))</f>
        <v>0</v>
      </c>
      <c r="BA32" s="281">
        <f>IF(ISBLANK('Hoja De Calculo'!BB$13),'Credit issuance TYA'!BA32-('Credit issuance TYA'!$L$21*'Credit issuance TYA'!$B$2),IF('Hoja De Calculo'!BB$16&lt;'Hoja De Calculo'!BA$16,0,'Credit issuance TYA'!BA32-('Credit issuance TYA'!$L$21*'Credit issuance TYA'!$B$2)))</f>
        <v>0</v>
      </c>
      <c r="BB32" s="281">
        <f>IF(ISBLANK('Hoja De Calculo'!BC$13),'Credit issuance TYA'!BB32-('Credit issuance TYA'!$L$21*'Credit issuance TYA'!$B$2),IF('Hoja De Calculo'!BC$16&lt;'Hoja De Calculo'!BB$16,0,'Credit issuance TYA'!BB32-('Credit issuance TYA'!$L$21*'Credit issuance TYA'!$B$2)))</f>
        <v>0</v>
      </c>
      <c r="BC32" s="281">
        <f>IF(ISBLANK('Hoja De Calculo'!BD$13),'Credit issuance TYA'!BC32-('Credit issuance TYA'!$L$21*'Credit issuance TYA'!$B$2),IF('Hoja De Calculo'!BD$16&lt;'Hoja De Calculo'!BC$16,0,'Credit issuance TYA'!BC32-('Credit issuance TYA'!$L$21*'Credit issuance TYA'!$B$2)))</f>
        <v>0</v>
      </c>
      <c r="BD32" s="281">
        <f>IF(ISBLANK('Hoja De Calculo'!BE$13),'Credit issuance TYA'!BD32-('Credit issuance TYA'!$L$21*'Credit issuance TYA'!$B$2),IF('Hoja De Calculo'!BE$16&lt;'Hoja De Calculo'!BD$16,0,'Credit issuance TYA'!BD32-('Credit issuance TYA'!$L$21*'Credit issuance TYA'!$B$2)))</f>
        <v>0</v>
      </c>
      <c r="BE32" s="281">
        <f>IF(ISBLANK('Hoja De Calculo'!BF$13),'Credit issuance TYA'!BE32-('Credit issuance TYA'!$L$21*'Credit issuance TYA'!$B$2),IF('Hoja De Calculo'!BF$16&lt;'Hoja De Calculo'!BE$16,0,'Credit issuance TYA'!BE32-('Credit issuance TYA'!$L$21*'Credit issuance TYA'!$B$2)))</f>
        <v>0</v>
      </c>
      <c r="BF32" s="281">
        <f>IF(ISBLANK('Hoja De Calculo'!BG$13),'Credit issuance TYA'!BF32-('Credit issuance TYA'!$L$21*'Credit issuance TYA'!$B$2),IF('Hoja De Calculo'!BG$16&lt;'Hoja De Calculo'!BF$16,0,'Credit issuance TYA'!BF32-('Credit issuance TYA'!$L$21*'Credit issuance TYA'!$B$2)))</f>
        <v>0</v>
      </c>
      <c r="BG32" s="281">
        <f>IF(ISBLANK('Hoja De Calculo'!BH$13),'Credit issuance TYA'!BG32-('Credit issuance TYA'!$L$21*'Credit issuance TYA'!$B$2),IF('Hoja De Calculo'!BH$16&lt;'Hoja De Calculo'!BG$16,0,'Credit issuance TYA'!BG32-('Credit issuance TYA'!$L$21*'Credit issuance TYA'!$B$2)))</f>
        <v>0</v>
      </c>
      <c r="BH32" s="281">
        <f>IF(ISBLANK('Hoja De Calculo'!BI$13),'Credit issuance TYA'!BH32-('Credit issuance TYA'!$L$21*'Credit issuance TYA'!$B$2),IF('Hoja De Calculo'!BI$16&lt;'Hoja De Calculo'!BH$16,0,'Credit issuance TYA'!BH32-('Credit issuance TYA'!$L$21*'Credit issuance TYA'!$B$2)))</f>
        <v>0</v>
      </c>
      <c r="BI32" s="281">
        <f>IF(ISBLANK('Hoja De Calculo'!BJ$13),'Credit issuance TYA'!BI32-('Credit issuance TYA'!$L$21*'Credit issuance TYA'!$B$2),IF('Hoja De Calculo'!BJ$16&lt;'Hoja De Calculo'!BI$16,0,'Credit issuance TYA'!BI32-('Credit issuance TYA'!$L$21*'Credit issuance TYA'!$B$2)))</f>
        <v>0</v>
      </c>
      <c r="BJ32" s="281">
        <f>IF(ISBLANK('Hoja De Calculo'!BK$13),'Credit issuance TYA'!BJ32-('Credit issuance TYA'!$L$21*'Credit issuance TYA'!$B$2),IF('Hoja De Calculo'!BK$16&lt;'Hoja De Calculo'!BJ$16,0,'Credit issuance TYA'!BJ32-('Credit issuance TYA'!$L$21*'Credit issuance TYA'!$B$2)))</f>
        <v>0</v>
      </c>
      <c r="BK32" s="281">
        <f>IF(ISBLANK('Hoja De Calculo'!BL$13),'Credit issuance TYA'!BK32-('Credit issuance TYA'!$L$21*'Credit issuance TYA'!$B$2),IF('Hoja De Calculo'!BL$16&lt;'Hoja De Calculo'!BK$16,0,'Credit issuance TYA'!BK32-('Credit issuance TYA'!$L$21*'Credit issuance TYA'!$B$2)))</f>
        <v>0</v>
      </c>
      <c r="BL32" s="281">
        <f>IF(ISBLANK('Hoja De Calculo'!BM$13),'Credit issuance TYA'!BL32-('Credit issuance TYA'!$L$21*'Credit issuance TYA'!$B$2),IF('Hoja De Calculo'!BM$16&lt;'Hoja De Calculo'!BL$16,0,'Credit issuance TYA'!BL32-('Credit issuance TYA'!$L$21*'Credit issuance TYA'!$B$2)))</f>
        <v>0</v>
      </c>
      <c r="BM32" s="281">
        <f>IF(ISBLANK('Hoja De Calculo'!BN$13),'Credit issuance TYA'!BM32-('Credit issuance TYA'!$L$21*'Credit issuance TYA'!$B$2),IF('Hoja De Calculo'!BN$16&lt;'Hoja De Calculo'!BM$16,0,'Credit issuance TYA'!BM32-('Credit issuance TYA'!$L$21*'Credit issuance TYA'!$B$2)))</f>
        <v>0</v>
      </c>
      <c r="BN32" s="281">
        <f>IF(ISBLANK('Hoja De Calculo'!BO$13),'Credit issuance TYA'!BN32-('Credit issuance TYA'!$L$21*'Credit issuance TYA'!$B$2),IF('Hoja De Calculo'!BO$16&lt;'Hoja De Calculo'!BN$16,0,'Credit issuance TYA'!BN32-('Credit issuance TYA'!$L$21*'Credit issuance TYA'!$B$2)))</f>
        <v>0</v>
      </c>
      <c r="BO32" s="281">
        <f>IF(ISBLANK('Hoja De Calculo'!BP$13),'Credit issuance TYA'!BO32-('Credit issuance TYA'!$L$21*'Credit issuance TYA'!$B$2),IF('Hoja De Calculo'!BP$16&lt;'Hoja De Calculo'!BO$16,0,'Credit issuance TYA'!BO32-('Credit issuance TYA'!$L$21*'Credit issuance TYA'!$B$2)))</f>
        <v>0</v>
      </c>
      <c r="BP32" s="281">
        <f>IF(ISBLANK('Hoja De Calculo'!BQ$13),'Credit issuance TYA'!BP32-('Credit issuance TYA'!$L$21*'Credit issuance TYA'!$B$2),IF('Hoja De Calculo'!BQ$16&lt;'Hoja De Calculo'!BP$16,0,'Credit issuance TYA'!BP32-('Credit issuance TYA'!$L$21*'Credit issuance TYA'!$B$2)))</f>
        <v>0</v>
      </c>
      <c r="BQ32" s="281">
        <f>IF(ISBLANK('Hoja De Calculo'!BR$13),'Credit issuance TYA'!BQ32-('Credit issuance TYA'!$L$21*'Credit issuance TYA'!$B$2),IF('Hoja De Calculo'!BR$16&lt;'Hoja De Calculo'!BQ$16,0,'Credit issuance TYA'!BQ32-('Credit issuance TYA'!$L$21*'Credit issuance TYA'!$B$2)))</f>
        <v>0</v>
      </c>
      <c r="BR32" s="281">
        <f>IF(ISBLANK('Hoja De Calculo'!BS$13),'Credit issuance TYA'!BR32-('Credit issuance TYA'!$L$21*'Credit issuance TYA'!$B$2),IF('Hoja De Calculo'!BS$16&lt;'Hoja De Calculo'!BR$16,0,'Credit issuance TYA'!BR32-('Credit issuance TYA'!$L$21*'Credit issuance TYA'!$B$2)))</f>
        <v>0</v>
      </c>
      <c r="BS32" s="281">
        <f>IF(ISBLANK('Hoja De Calculo'!BT$13),'Credit issuance TYA'!BS32-('Credit issuance TYA'!$L$21*'Credit issuance TYA'!$B$2),IF('Hoja De Calculo'!BT$16&lt;'Hoja De Calculo'!BS$16,0,'Credit issuance TYA'!BS32-('Credit issuance TYA'!$L$21*'Credit issuance TYA'!$B$2)))</f>
        <v>0</v>
      </c>
      <c r="BT32" s="281">
        <f>IF(ISBLANK('Hoja De Calculo'!BU$13),'Credit issuance TYA'!BT32-('Credit issuance TYA'!$L$21*'Credit issuance TYA'!$B$2),IF('Hoja De Calculo'!BU$16&lt;'Hoja De Calculo'!BT$16,0,'Credit issuance TYA'!BT32-('Credit issuance TYA'!$L$21*'Credit issuance TYA'!$B$2)))</f>
        <v>0</v>
      </c>
      <c r="BU32" s="281">
        <f>IF(ISBLANK('Hoja De Calculo'!BV$13),'Credit issuance TYA'!BU32-('Credit issuance TYA'!$L$21*'Credit issuance TYA'!$B$2),IF('Hoja De Calculo'!BV$16&lt;'Hoja De Calculo'!BU$16,0,'Credit issuance TYA'!BU32-('Credit issuance TYA'!$L$21*'Credit issuance TYA'!$B$2)))</f>
        <v>0</v>
      </c>
      <c r="BV32" s="281">
        <f>IF(ISBLANK('Hoja De Calculo'!BW$13),'Credit issuance TYA'!BV32-('Credit issuance TYA'!$L$21*'Credit issuance TYA'!$B$2),IF('Hoja De Calculo'!BW$16&lt;'Hoja De Calculo'!BV$16,0,'Credit issuance TYA'!BV32-('Credit issuance TYA'!$L$21*'Credit issuance TYA'!$B$2)))</f>
        <v>0</v>
      </c>
      <c r="BW32" s="281">
        <f>IF(ISBLANK('Hoja De Calculo'!BX$13),'Credit issuance TYA'!BW32-('Credit issuance TYA'!$L$21*'Credit issuance TYA'!$B$2),IF('Hoja De Calculo'!BX$16&lt;'Hoja De Calculo'!BW$16,0,'Credit issuance TYA'!BW32-('Credit issuance TYA'!$L$21*'Credit issuance TYA'!$B$2)))</f>
        <v>0</v>
      </c>
      <c r="BX32" s="281">
        <f>IF(ISBLANK('Hoja De Calculo'!BY$13),'Credit issuance TYA'!BX32-('Credit issuance TYA'!$L$21*'Credit issuance TYA'!$B$2),IF('Hoja De Calculo'!BY$16&lt;'Hoja De Calculo'!BX$16,0,'Credit issuance TYA'!BX32-('Credit issuance TYA'!$L$21*'Credit issuance TYA'!$B$2)))</f>
        <v>0</v>
      </c>
      <c r="BY32" s="281">
        <f>IF(ISBLANK('Hoja De Calculo'!BZ$13),'Credit issuance TYA'!BY32-('Credit issuance TYA'!$L$21*'Credit issuance TYA'!$B$2),IF('Hoja De Calculo'!BZ$16&lt;'Hoja De Calculo'!BY$16,0,'Credit issuance TYA'!BY32-('Credit issuance TYA'!$L$21*'Credit issuance TYA'!$B$2)))</f>
        <v>0</v>
      </c>
      <c r="BZ32" s="281">
        <f>IF(ISBLANK('Hoja De Calculo'!CA$13),'Credit issuance TYA'!BZ32-('Credit issuance TYA'!$L$21*'Credit issuance TYA'!$B$2),IF('Hoja De Calculo'!CA$16&lt;'Hoja De Calculo'!BZ$16,0,'Credit issuance TYA'!BZ32-('Credit issuance TYA'!$L$21*'Credit issuance TYA'!$B$2)))</f>
        <v>0</v>
      </c>
      <c r="CA32" s="281">
        <f>IF(ISBLANK('Hoja De Calculo'!CB$13),'Credit issuance TYA'!CA32-('Credit issuance TYA'!$L$21*'Credit issuance TYA'!$B$2),IF('Hoja De Calculo'!CB$16&lt;'Hoja De Calculo'!CA$16,0,'Credit issuance TYA'!CA32-('Credit issuance TYA'!$L$21*'Credit issuance TYA'!$B$2)))</f>
        <v>0</v>
      </c>
      <c r="CB32" s="281">
        <f>IF(ISBLANK('Hoja De Calculo'!CC$13),'Credit issuance TYA'!CB32-('Credit issuance TYA'!$L$21*'Credit issuance TYA'!$B$2),IF('Hoja De Calculo'!CC$16&lt;'Hoja De Calculo'!CB$16,0,'Credit issuance TYA'!CB32-('Credit issuance TYA'!$L$21*'Credit issuance TYA'!$B$2)))</f>
        <v>0</v>
      </c>
      <c r="CC32" s="281">
        <f>IF(ISBLANK('Hoja De Calculo'!CD$13),'Credit issuance TYA'!CC32-('Credit issuance TYA'!$L$21*'Credit issuance TYA'!$B$2),IF('Hoja De Calculo'!CD$16&lt;'Hoja De Calculo'!CC$16,0,'Credit issuance TYA'!CC32-('Credit issuance TYA'!$L$21*'Credit issuance TYA'!$B$2)))</f>
        <v>0</v>
      </c>
      <c r="CD32" s="281">
        <f>IF(ISBLANK('Hoja De Calculo'!CE$13),'Credit issuance TYA'!CD32-('Credit issuance TYA'!$L$21*'Credit issuance TYA'!$B$2),IF('Hoja De Calculo'!CE$16&lt;'Hoja De Calculo'!CD$16,0,'Credit issuance TYA'!CD32-('Credit issuance TYA'!$L$21*'Credit issuance TYA'!$B$2)))</f>
        <v>0</v>
      </c>
      <c r="CE32" s="281">
        <f>IF(ISBLANK('Hoja De Calculo'!CF$13),'Credit issuance TYA'!CE32-('Credit issuance TYA'!$L$21*'Credit issuance TYA'!$B$2),IF('Hoja De Calculo'!CF$16&lt;'Hoja De Calculo'!CE$16,0,'Credit issuance TYA'!CE32-('Credit issuance TYA'!$L$21*'Credit issuance TYA'!$B$2)))</f>
        <v>0</v>
      </c>
      <c r="CF32" s="281">
        <f>IF(ISBLANK('Hoja De Calculo'!CG$13),'Credit issuance TYA'!CF32-('Credit issuance TYA'!$L$21*'Credit issuance TYA'!$B$2),IF('Hoja De Calculo'!CG$16&lt;'Hoja De Calculo'!CF$16,0,'Credit issuance TYA'!CF32-('Credit issuance TYA'!$L$21*'Credit issuance TYA'!$B$2)))</f>
        <v>0</v>
      </c>
      <c r="CG32" s="281">
        <f>IF(ISBLANK('Hoja De Calculo'!CH$13),'Credit issuance TYA'!CG32-('Credit issuance TYA'!$L$21*'Credit issuance TYA'!$B$2),IF('Hoja De Calculo'!CH$16&lt;'Hoja De Calculo'!CG$16,0,'Credit issuance TYA'!CG32-('Credit issuance TYA'!$L$21*'Credit issuance TYA'!$B$2)))</f>
        <v>0</v>
      </c>
      <c r="CH32" s="281">
        <f>IF(ISBLANK('Hoja De Calculo'!CI$13),'Credit issuance TYA'!CH32-('Credit issuance TYA'!$L$21*'Credit issuance TYA'!$B$2),IF('Hoja De Calculo'!CI$16&lt;'Hoja De Calculo'!CH$16,0,'Credit issuance TYA'!CH32-('Credit issuance TYA'!$L$21*'Credit issuance TYA'!$B$2)))</f>
        <v>0</v>
      </c>
      <c r="CI32" s="281">
        <f>IF(ISBLANK('Hoja De Calculo'!CJ$13),'Credit issuance TYA'!CI32-('Credit issuance TYA'!$L$21*'Credit issuance TYA'!$B$2),IF('Hoja De Calculo'!CJ$16&lt;'Hoja De Calculo'!CI$16,0,'Credit issuance TYA'!CI32-('Credit issuance TYA'!$L$21*'Credit issuance TYA'!$B$2)))</f>
        <v>0</v>
      </c>
      <c r="CJ32" s="281">
        <f>IF(ISBLANK('Hoja De Calculo'!CK$13),'Credit issuance TYA'!CJ32-('Credit issuance TYA'!$L$21*'Credit issuance TYA'!$B$2),IF('Hoja De Calculo'!CK$16&lt;'Hoja De Calculo'!CJ$16,0,'Credit issuance TYA'!CJ32-('Credit issuance TYA'!$L$21*'Credit issuance TYA'!$B$2)))</f>
        <v>0</v>
      </c>
      <c r="CK32" s="281">
        <f>IF(ISBLANK('Hoja De Calculo'!CL$13),'Credit issuance TYA'!CK32-('Credit issuance TYA'!$L$21*'Credit issuance TYA'!$B$2),IF('Hoja De Calculo'!CL$16&lt;'Hoja De Calculo'!CK$16,0,'Credit issuance TYA'!CK32-('Credit issuance TYA'!$L$21*'Credit issuance TYA'!$B$2)))</f>
        <v>0</v>
      </c>
      <c r="CL32" s="281">
        <f>IF(ISBLANK('Hoja De Calculo'!CM$13),'Credit issuance TYA'!CL32-('Credit issuance TYA'!$L$21*'Credit issuance TYA'!$B$2),IF('Hoja De Calculo'!CM$16&lt;'Hoja De Calculo'!CL$16,0,'Credit issuance TYA'!CL32-('Credit issuance TYA'!$L$21*'Credit issuance TYA'!$B$2)))</f>
        <v>0</v>
      </c>
      <c r="CM32" s="281">
        <f>IF(ISBLANK('Hoja De Calculo'!CN$13),'Credit issuance TYA'!CM32-('Credit issuance TYA'!$L$21*'Credit issuance TYA'!$B$2),IF('Hoja De Calculo'!CN$16&lt;'Hoja De Calculo'!CM$16,0,'Credit issuance TYA'!CM32-('Credit issuance TYA'!$L$21*'Credit issuance TYA'!$B$2)))</f>
        <v>0</v>
      </c>
      <c r="CN32" s="281">
        <f>IF(ISBLANK('Hoja De Calculo'!CO$13),'Credit issuance TYA'!CN32-('Credit issuance TYA'!$L$21*'Credit issuance TYA'!$B$2),IF('Hoja De Calculo'!CO$16&lt;'Hoja De Calculo'!CN$16,0,'Credit issuance TYA'!CN32-('Credit issuance TYA'!$L$21*'Credit issuance TYA'!$B$2)))</f>
        <v>0</v>
      </c>
      <c r="CO32" s="281">
        <f>IF(ISBLANK('Hoja De Calculo'!CP$13),'Credit issuance TYA'!CO32-('Credit issuance TYA'!$L$21*'Credit issuance TYA'!$B$2),IF('Hoja De Calculo'!CP$16&lt;'Hoja De Calculo'!CO$16,0,'Credit issuance TYA'!CO32-('Credit issuance TYA'!$L$21*'Credit issuance TYA'!$B$2)))</f>
        <v>0</v>
      </c>
      <c r="CP32" s="281">
        <f>IF(ISBLANK('Hoja De Calculo'!CQ$13),'Credit issuance TYA'!CP32-('Credit issuance TYA'!$L$21*'Credit issuance TYA'!$B$2),IF('Hoja De Calculo'!CQ$16&lt;'Hoja De Calculo'!CP$16,0,'Credit issuance TYA'!CP32-('Credit issuance TYA'!$L$21*'Credit issuance TYA'!$B$2)))</f>
        <v>0</v>
      </c>
      <c r="CQ32" s="281">
        <f>IF(ISBLANK('Hoja De Calculo'!CR$13),'Credit issuance TYA'!CQ32-('Credit issuance TYA'!$L$21*'Credit issuance TYA'!$B$2),IF('Hoja De Calculo'!CR$16&lt;'Hoja De Calculo'!CQ$16,0,'Credit issuance TYA'!CQ32-('Credit issuance TYA'!$L$21*'Credit issuance TYA'!$B$2)))</f>
        <v>0</v>
      </c>
      <c r="CR32" s="281">
        <f>IF(ISBLANK('Hoja De Calculo'!CS$13),'Credit issuance TYA'!CR32-('Credit issuance TYA'!$L$21*'Credit issuance TYA'!$B$2),IF('Hoja De Calculo'!CS$16&lt;'Hoja De Calculo'!CR$16,0,'Credit issuance TYA'!CR32-('Credit issuance TYA'!$L$21*'Credit issuance TYA'!$B$2)))</f>
        <v>0</v>
      </c>
      <c r="CS32" s="281">
        <f>IF(ISBLANK('Hoja De Calculo'!CT$13),'Credit issuance TYA'!CS32-('Credit issuance TYA'!$L$21*'Credit issuance TYA'!$B$2),IF('Hoja De Calculo'!CT$16&lt;'Hoja De Calculo'!CS$16,0,'Credit issuance TYA'!CS32-('Credit issuance TYA'!$L$21*'Credit issuance TYA'!$B$2)))</f>
        <v>0</v>
      </c>
      <c r="CT32" s="281">
        <f>IF(ISBLANK('Hoja De Calculo'!CU$13),'Credit issuance TYA'!CT32-('Credit issuance TYA'!$L$21*'Credit issuance TYA'!$B$2),IF('Hoja De Calculo'!CU$16&lt;'Hoja De Calculo'!CT$16,0,'Credit issuance TYA'!CT32-('Credit issuance TYA'!$L$21*'Credit issuance TYA'!$B$2)))</f>
        <v>0</v>
      </c>
      <c r="CU32" s="281">
        <f>IF(ISBLANK('Hoja De Calculo'!CV$13),'Credit issuance TYA'!CU32-('Credit issuance TYA'!$L$21*'Credit issuance TYA'!$B$2),IF('Hoja De Calculo'!CV$16&lt;'Hoja De Calculo'!CU$16,0,'Credit issuance TYA'!CU32-('Credit issuance TYA'!$L$21*'Credit issuance TYA'!$B$2)))</f>
        <v>0</v>
      </c>
      <c r="CV32" s="281">
        <f>IF(ISBLANK('Hoja De Calculo'!CW$13),'Credit issuance TYA'!CV32-('Credit issuance TYA'!$L$21*'Credit issuance TYA'!$B$2),IF('Hoja De Calculo'!CW$16&lt;'Hoja De Calculo'!CV$16,0,'Credit issuance TYA'!CV32-('Credit issuance TYA'!$L$21*'Credit issuance TYA'!$B$2)))</f>
        <v>0</v>
      </c>
      <c r="CW32" s="281">
        <f>IF(ISBLANK('Hoja De Calculo'!CX$13),'Credit issuance TYA'!CW32-('Credit issuance TYA'!$L$21*'Credit issuance TYA'!$B$2),IF('Hoja De Calculo'!CX$16&lt;'Hoja De Calculo'!CW$16,0,'Credit issuance TYA'!CW32-('Credit issuance TYA'!$L$21*'Credit issuance TYA'!$B$2)))</f>
        <v>0</v>
      </c>
    </row>
    <row r="33" spans="1:102" x14ac:dyDescent="0.3">
      <c r="A33" t="s">
        <v>170</v>
      </c>
      <c r="C33" s="259"/>
      <c r="D33" s="259"/>
      <c r="E33" s="259"/>
      <c r="F33" s="259"/>
      <c r="G33" s="259"/>
      <c r="H33" s="267"/>
      <c r="I33" s="274"/>
      <c r="J33" s="274"/>
      <c r="K33" s="274"/>
      <c r="L33" s="274"/>
      <c r="M33" s="281">
        <f>'Credit issuance TYA'!M33-('Credit issuance TYA'!$M21*'Credit issuance TYA'!$B$2)</f>
        <v>0</v>
      </c>
      <c r="N33" s="281">
        <f>IF(ISBLANK('Hoja De Calculo'!O$13),'Credit issuance TYA'!N33-('Credit issuance TYA'!$M$21*'Credit issuance TYA'!$B$2),IF('Hoja De Calculo'!O$16&lt;'Hoja De Calculo'!N$16,0,'Credit issuance TYA'!N33-('Credit issuance TYA'!$M$21*'Credit issuance TYA'!$B$2)))</f>
        <v>0</v>
      </c>
      <c r="O33" s="281">
        <f>IF(ISBLANK('Hoja De Calculo'!P$13),'Credit issuance TYA'!O33-('Credit issuance TYA'!$M$21*'Credit issuance TYA'!$B$2),IF('Hoja De Calculo'!P$16&lt;'Hoja De Calculo'!O$16,0,'Credit issuance TYA'!O33-('Credit issuance TYA'!$M$21*'Credit issuance TYA'!$B$2)))</f>
        <v>0</v>
      </c>
      <c r="P33" s="281">
        <f>IF(ISBLANK('Hoja De Calculo'!Q$13),'Credit issuance TYA'!P33-('Credit issuance TYA'!$M$21*'Credit issuance TYA'!$B$2),IF('Hoja De Calculo'!Q$16&lt;'Hoja De Calculo'!P$16,0,'Credit issuance TYA'!P33-('Credit issuance TYA'!$M$21*'Credit issuance TYA'!$B$2)))</f>
        <v>0</v>
      </c>
      <c r="Q33" s="281">
        <f>IF(ISBLANK('Hoja De Calculo'!R$13),'Credit issuance TYA'!Q33-('Credit issuance TYA'!$M$21*'Credit issuance TYA'!$B$2),IF('Hoja De Calculo'!R$16&lt;'Hoja De Calculo'!Q$16,0,'Credit issuance TYA'!Q33-('Credit issuance TYA'!$M$21*'Credit issuance TYA'!$B$2)))</f>
        <v>0</v>
      </c>
      <c r="R33" s="281">
        <f>IF(ISBLANK('Hoja De Calculo'!S$13),'Credit issuance TYA'!R33-('Credit issuance TYA'!$M$21*'Credit issuance TYA'!$B$2),IF('Hoja De Calculo'!S$16&lt;'Hoja De Calculo'!R$16,0,'Credit issuance TYA'!R33-('Credit issuance TYA'!$M$21*'Credit issuance TYA'!$B$2)))</f>
        <v>0</v>
      </c>
      <c r="S33" s="281">
        <f>IF(ISBLANK('Hoja De Calculo'!T$13),'Credit issuance TYA'!S33-('Credit issuance TYA'!$M$21*'Credit issuance TYA'!$B$2),IF('Hoja De Calculo'!T$16&lt;'Hoja De Calculo'!S$16,0,'Credit issuance TYA'!S33-('Credit issuance TYA'!$M$21*'Credit issuance TYA'!$B$2)))</f>
        <v>0</v>
      </c>
      <c r="T33" s="281">
        <f>IF(ISBLANK('Hoja De Calculo'!U$13),'Credit issuance TYA'!T33-('Credit issuance TYA'!$M$21*'Credit issuance TYA'!$B$2),IF('Hoja De Calculo'!U$16&lt;'Hoja De Calculo'!T$16,0,'Credit issuance TYA'!T33-('Credit issuance TYA'!$M$21*'Credit issuance TYA'!$B$2)))</f>
        <v>0</v>
      </c>
      <c r="U33" s="281">
        <f>IF(ISBLANK('Hoja De Calculo'!V$13),'Credit issuance TYA'!U33-('Credit issuance TYA'!$M$21*'Credit issuance TYA'!$B$2),IF('Hoja De Calculo'!V$16&lt;'Hoja De Calculo'!U$16,0,'Credit issuance TYA'!U33-('Credit issuance TYA'!$M$21*'Credit issuance TYA'!$B$2)))</f>
        <v>0</v>
      </c>
      <c r="V33" s="281">
        <f>IF(ISBLANK('Hoja De Calculo'!W$13),'Credit issuance TYA'!V33-('Credit issuance TYA'!$M$21*'Credit issuance TYA'!$B$2),IF('Hoja De Calculo'!W$16&lt;'Hoja De Calculo'!V$16,0,'Credit issuance TYA'!V33-('Credit issuance TYA'!$M$21*'Credit issuance TYA'!$B$2)))</f>
        <v>0</v>
      </c>
      <c r="W33" s="281">
        <f>IF(ISBLANK('Hoja De Calculo'!X$13),'Credit issuance TYA'!W33-('Credit issuance TYA'!$M$21*'Credit issuance TYA'!$B$2),IF('Hoja De Calculo'!X$16&lt;'Hoja De Calculo'!W$16,0,'Credit issuance TYA'!W33-('Credit issuance TYA'!$M$21*'Credit issuance TYA'!$B$2)))</f>
        <v>0</v>
      </c>
      <c r="X33" s="281">
        <f>IF(ISBLANK('Hoja De Calculo'!Y$13),'Credit issuance TYA'!X33-('Credit issuance TYA'!$M$21*'Credit issuance TYA'!$B$2),IF('Hoja De Calculo'!Y$16&lt;'Hoja De Calculo'!X$16,0,'Credit issuance TYA'!X33-('Credit issuance TYA'!$M$21*'Credit issuance TYA'!$B$2)))</f>
        <v>0</v>
      </c>
      <c r="Y33" s="281">
        <f>IF(ISBLANK('Hoja De Calculo'!Z$13),'Credit issuance TYA'!Y33-('Credit issuance TYA'!$M$21*'Credit issuance TYA'!$B$2),IF('Hoja De Calculo'!Z$16&lt;'Hoja De Calculo'!Y$16,0,'Credit issuance TYA'!Y33-('Credit issuance TYA'!$M$21*'Credit issuance TYA'!$B$2)))</f>
        <v>0</v>
      </c>
      <c r="Z33" s="281">
        <f>IF(ISBLANK('Hoja De Calculo'!AA$13),'Credit issuance TYA'!Z33-('Credit issuance TYA'!$M$21*'Credit issuance TYA'!$B$2),IF('Hoja De Calculo'!AA$16&lt;'Hoja De Calculo'!Z$16,0,'Credit issuance TYA'!Z33-('Credit issuance TYA'!$M$21*'Credit issuance TYA'!$B$2)))</f>
        <v>0</v>
      </c>
      <c r="AA33" s="281">
        <f>IF(ISBLANK('Hoja De Calculo'!AB$13),'Credit issuance TYA'!AA33-('Credit issuance TYA'!$M$21*'Credit issuance TYA'!$B$2),IF('Hoja De Calculo'!AB$16&lt;'Hoja De Calculo'!AA$16,0,'Credit issuance TYA'!AA33-('Credit issuance TYA'!$M$21*'Credit issuance TYA'!$B$2)))</f>
        <v>0</v>
      </c>
      <c r="AB33" s="281">
        <f>IF(ISBLANK('Hoja De Calculo'!AC$13),'Credit issuance TYA'!AB33-('Credit issuance TYA'!$M$21*'Credit issuance TYA'!$B$2),IF('Hoja De Calculo'!AC$16&lt;'Hoja De Calculo'!AB$16,0,'Credit issuance TYA'!AB33-('Credit issuance TYA'!$M$21*'Credit issuance TYA'!$B$2)))</f>
        <v>0</v>
      </c>
      <c r="AC33" s="281">
        <f>IF(ISBLANK('Hoja De Calculo'!AD$13),'Credit issuance TYA'!AC33-('Credit issuance TYA'!$M$21*'Credit issuance TYA'!$B$2),IF('Hoja De Calculo'!AD$16&lt;'Hoja De Calculo'!AC$16,0,'Credit issuance TYA'!AC33-('Credit issuance TYA'!$M$21*'Credit issuance TYA'!$B$2)))</f>
        <v>0</v>
      </c>
      <c r="AD33" s="281">
        <f>IF(ISBLANK('Hoja De Calculo'!AE$13),'Credit issuance TYA'!AD33-('Credit issuance TYA'!$M$21*'Credit issuance TYA'!$B$2),IF('Hoja De Calculo'!AE$16&lt;'Hoja De Calculo'!AD$16,0,'Credit issuance TYA'!AD33-('Credit issuance TYA'!$M$21*'Credit issuance TYA'!$B$2)))</f>
        <v>0</v>
      </c>
      <c r="AE33" s="281">
        <f>IF(ISBLANK('Hoja De Calculo'!AF$13),'Credit issuance TYA'!AE33-('Credit issuance TYA'!$M$21*'Credit issuance TYA'!$B$2),IF('Hoja De Calculo'!AF$16&lt;'Hoja De Calculo'!AE$16,0,'Credit issuance TYA'!AE33-('Credit issuance TYA'!$M$21*'Credit issuance TYA'!$B$2)))</f>
        <v>0</v>
      </c>
      <c r="AF33" s="281">
        <f>IF(ISBLANK('Hoja De Calculo'!AG$13),'Credit issuance TYA'!AF33-('Credit issuance TYA'!$M$21*'Credit issuance TYA'!$B$2),IF('Hoja De Calculo'!AG$16&lt;'Hoja De Calculo'!AF$16,0,'Credit issuance TYA'!AF33-('Credit issuance TYA'!$M$21*'Credit issuance TYA'!$B$2)))</f>
        <v>0</v>
      </c>
      <c r="AG33" s="281">
        <f>IF(ISBLANK('Hoja De Calculo'!AH$13),'Credit issuance TYA'!AG33-('Credit issuance TYA'!$M$21*'Credit issuance TYA'!$B$2),IF('Hoja De Calculo'!AH$16&lt;'Hoja De Calculo'!AG$16,0,'Credit issuance TYA'!AG33-('Credit issuance TYA'!$M$21*'Credit issuance TYA'!$B$2)))</f>
        <v>0</v>
      </c>
      <c r="AH33" s="281">
        <f>IF(ISBLANK('Hoja De Calculo'!AI$13),'Credit issuance TYA'!AH33-('Credit issuance TYA'!$M$21*'Credit issuance TYA'!$B$2),IF('Hoja De Calculo'!AI$16&lt;'Hoja De Calculo'!AH$16,0,'Credit issuance TYA'!AH33-('Credit issuance TYA'!$M$21*'Credit issuance TYA'!$B$2)))</f>
        <v>0</v>
      </c>
      <c r="AI33" s="281">
        <f>IF(ISBLANK('Hoja De Calculo'!AJ$13),'Credit issuance TYA'!AI33-('Credit issuance TYA'!$M$21*'Credit issuance TYA'!$B$2),IF('Hoja De Calculo'!AJ$16&lt;'Hoja De Calculo'!AI$16,0,'Credit issuance TYA'!AI33-('Credit issuance TYA'!$M$21*'Credit issuance TYA'!$B$2)))</f>
        <v>0</v>
      </c>
      <c r="AJ33" s="281">
        <f>IF(ISBLANK('Hoja De Calculo'!AK$13),'Credit issuance TYA'!AJ33-('Credit issuance TYA'!$M$21*'Credit issuance TYA'!$B$2),IF('Hoja De Calculo'!AK$16&lt;'Hoja De Calculo'!AJ$16,0,'Credit issuance TYA'!AJ33-('Credit issuance TYA'!$M$21*'Credit issuance TYA'!$B$2)))</f>
        <v>0</v>
      </c>
      <c r="AK33" s="281">
        <f>IF(ISBLANK('Hoja De Calculo'!AL$13),'Credit issuance TYA'!AK33-('Credit issuance TYA'!$M$21*'Credit issuance TYA'!$B$2),IF('Hoja De Calculo'!AL$16&lt;'Hoja De Calculo'!AK$16,0,'Credit issuance TYA'!AK33-('Credit issuance TYA'!$M$21*'Credit issuance TYA'!$B$2)))</f>
        <v>0</v>
      </c>
      <c r="AL33" s="281">
        <f>IF(ISBLANK('Hoja De Calculo'!AM$13),'Credit issuance TYA'!AL33-('Credit issuance TYA'!$M$21*'Credit issuance TYA'!$B$2),IF('Hoja De Calculo'!AM$16&lt;'Hoja De Calculo'!AL$16,0,'Credit issuance TYA'!AL33-('Credit issuance TYA'!$M$21*'Credit issuance TYA'!$B$2)))</f>
        <v>0</v>
      </c>
      <c r="AM33" s="281">
        <f>IF(ISBLANK('Hoja De Calculo'!AN$13),'Credit issuance TYA'!AM33-('Credit issuance TYA'!$M$21*'Credit issuance TYA'!$B$2),IF('Hoja De Calculo'!AN$16&lt;'Hoja De Calculo'!AM$16,0,'Credit issuance TYA'!AM33-('Credit issuance TYA'!$M$21*'Credit issuance TYA'!$B$2)))</f>
        <v>0</v>
      </c>
      <c r="AN33" s="281">
        <f>IF(ISBLANK('Hoja De Calculo'!AO$13),'Credit issuance TYA'!AN33-('Credit issuance TYA'!$M$21*'Credit issuance TYA'!$B$2),IF('Hoja De Calculo'!AO$16&lt;'Hoja De Calculo'!AN$16,0,'Credit issuance TYA'!AN33-('Credit issuance TYA'!$M$21*'Credit issuance TYA'!$B$2)))</f>
        <v>0</v>
      </c>
      <c r="AO33" s="281">
        <f>IF(ISBLANK('Hoja De Calculo'!AP$13),'Credit issuance TYA'!AO33-('Credit issuance TYA'!$M$21*'Credit issuance TYA'!$B$2),IF('Hoja De Calculo'!AP$16&lt;'Hoja De Calculo'!AO$16,0,'Credit issuance TYA'!AO33-('Credit issuance TYA'!$M$21*'Credit issuance TYA'!$B$2)))</f>
        <v>0</v>
      </c>
      <c r="AP33" s="281">
        <f>IF(ISBLANK('Hoja De Calculo'!AQ$13),'Credit issuance TYA'!AP33-('Credit issuance TYA'!$M$21*'Credit issuance TYA'!$B$2),IF('Hoja De Calculo'!AQ$16&lt;'Hoja De Calculo'!AP$16,0,'Credit issuance TYA'!AP33-('Credit issuance TYA'!$M$21*'Credit issuance TYA'!$B$2)))</f>
        <v>0</v>
      </c>
      <c r="AQ33" s="281">
        <f>IF(ISBLANK('Hoja De Calculo'!AR$13),'Credit issuance TYA'!AQ33-('Credit issuance TYA'!$M$21*'Credit issuance TYA'!$B$2),IF('Hoja De Calculo'!AR$16&lt;'Hoja De Calculo'!AQ$16,0,'Credit issuance TYA'!AQ33-('Credit issuance TYA'!$M$21*'Credit issuance TYA'!$B$2)))</f>
        <v>0</v>
      </c>
      <c r="AR33" s="281">
        <f>IF(ISBLANK('Hoja De Calculo'!AS$13),'Credit issuance TYA'!AR33-('Credit issuance TYA'!$M$21*'Credit issuance TYA'!$B$2),IF('Hoja De Calculo'!AS$16&lt;'Hoja De Calculo'!AR$16,0,'Credit issuance TYA'!AR33-('Credit issuance TYA'!$M$21*'Credit issuance TYA'!$B$2)))</f>
        <v>0</v>
      </c>
      <c r="AS33" s="281">
        <f>IF(ISBLANK('Hoja De Calculo'!AT$13),'Credit issuance TYA'!AS33-('Credit issuance TYA'!$M$21*'Credit issuance TYA'!$B$2),IF('Hoja De Calculo'!AT$16&lt;'Hoja De Calculo'!AS$16,0,'Credit issuance TYA'!AS33-('Credit issuance TYA'!$M$21*'Credit issuance TYA'!$B$2)))</f>
        <v>0</v>
      </c>
      <c r="AT33" s="281">
        <f>IF(ISBLANK('Hoja De Calculo'!AU$13),'Credit issuance TYA'!AT33-('Credit issuance TYA'!$M$21*'Credit issuance TYA'!$B$2),IF('Hoja De Calculo'!AU$16&lt;'Hoja De Calculo'!AT$16,0,'Credit issuance TYA'!AT33-('Credit issuance TYA'!$M$21*'Credit issuance TYA'!$B$2)))</f>
        <v>0</v>
      </c>
      <c r="AU33" s="281">
        <f>IF(ISBLANK('Hoja De Calculo'!AV$13),'Credit issuance TYA'!AU33-('Credit issuance TYA'!$M$21*'Credit issuance TYA'!$B$2),IF('Hoja De Calculo'!AV$16&lt;'Hoja De Calculo'!AU$16,0,'Credit issuance TYA'!AU33-('Credit issuance TYA'!$M$21*'Credit issuance TYA'!$B$2)))</f>
        <v>0</v>
      </c>
      <c r="AV33" s="281">
        <f>IF(ISBLANK('Hoja De Calculo'!AW$13),'Credit issuance TYA'!AV33-('Credit issuance TYA'!$M$21*'Credit issuance TYA'!$B$2),IF('Hoja De Calculo'!AW$16&lt;'Hoja De Calculo'!AV$16,0,'Credit issuance TYA'!AV33-('Credit issuance TYA'!$M$21*'Credit issuance TYA'!$B$2)))</f>
        <v>0</v>
      </c>
      <c r="AW33" s="281">
        <f>IF(ISBLANK('Hoja De Calculo'!AX$13),'Credit issuance TYA'!AW33-('Credit issuance TYA'!$M$21*'Credit issuance TYA'!$B$2),IF('Hoja De Calculo'!AX$16&lt;'Hoja De Calculo'!AW$16,0,'Credit issuance TYA'!AW33-('Credit issuance TYA'!$M$21*'Credit issuance TYA'!$B$2)))</f>
        <v>0</v>
      </c>
      <c r="AX33" s="281">
        <f>IF(ISBLANK('Hoja De Calculo'!AY$13),'Credit issuance TYA'!AX33-('Credit issuance TYA'!$M$21*'Credit issuance TYA'!$B$2),IF('Hoja De Calculo'!AY$16&lt;'Hoja De Calculo'!AX$16,0,'Credit issuance TYA'!AX33-('Credit issuance TYA'!$M$21*'Credit issuance TYA'!$B$2)))</f>
        <v>0</v>
      </c>
      <c r="AY33" s="281">
        <f>IF(ISBLANK('Hoja De Calculo'!AZ$13),'Credit issuance TYA'!AY33-('Credit issuance TYA'!$M$21*'Credit issuance TYA'!$B$2),IF('Hoja De Calculo'!AZ$16&lt;'Hoja De Calculo'!AY$16,0,'Credit issuance TYA'!AY33-('Credit issuance TYA'!$M$21*'Credit issuance TYA'!$B$2)))</f>
        <v>0</v>
      </c>
      <c r="AZ33" s="281">
        <f>IF(ISBLANK('Hoja De Calculo'!BA$13),'Credit issuance TYA'!AZ33-('Credit issuance TYA'!$M$21*'Credit issuance TYA'!$B$2),IF('Hoja De Calculo'!BA$16&lt;'Hoja De Calculo'!AZ$16,0,'Credit issuance TYA'!AZ33-('Credit issuance TYA'!$M$21*'Credit issuance TYA'!$B$2)))</f>
        <v>0</v>
      </c>
      <c r="BA33" s="281">
        <f>IF(ISBLANK('Hoja De Calculo'!BB$13),'Credit issuance TYA'!BA33-('Credit issuance TYA'!$M$21*'Credit issuance TYA'!$B$2),IF('Hoja De Calculo'!BB$16&lt;'Hoja De Calculo'!BA$16,0,'Credit issuance TYA'!BA33-('Credit issuance TYA'!$M$21*'Credit issuance TYA'!$B$2)))</f>
        <v>0</v>
      </c>
      <c r="BB33" s="281">
        <f>IF(ISBLANK('Hoja De Calculo'!BC$13),'Credit issuance TYA'!BB33-('Credit issuance TYA'!$M$21*'Credit issuance TYA'!$B$2),IF('Hoja De Calculo'!BC$16&lt;'Hoja De Calculo'!BB$16,0,'Credit issuance TYA'!BB33-('Credit issuance TYA'!$M$21*'Credit issuance TYA'!$B$2)))</f>
        <v>0</v>
      </c>
      <c r="BC33" s="281">
        <f>IF(ISBLANK('Hoja De Calculo'!BD$13),'Credit issuance TYA'!BC33-('Credit issuance TYA'!$M$21*'Credit issuance TYA'!$B$2),IF('Hoja De Calculo'!BD$16&lt;'Hoja De Calculo'!BC$16,0,'Credit issuance TYA'!BC33-('Credit issuance TYA'!$M$21*'Credit issuance TYA'!$B$2)))</f>
        <v>0</v>
      </c>
      <c r="BD33" s="281">
        <f>IF(ISBLANK('Hoja De Calculo'!BE$13),'Credit issuance TYA'!BD33-('Credit issuance TYA'!$M$21*'Credit issuance TYA'!$B$2),IF('Hoja De Calculo'!BE$16&lt;'Hoja De Calculo'!BD$16,0,'Credit issuance TYA'!BD33-('Credit issuance TYA'!$M$21*'Credit issuance TYA'!$B$2)))</f>
        <v>0</v>
      </c>
      <c r="BE33" s="281">
        <f>IF(ISBLANK('Hoja De Calculo'!BF$13),'Credit issuance TYA'!BE33-('Credit issuance TYA'!$M$21*'Credit issuance TYA'!$B$2),IF('Hoja De Calculo'!BF$16&lt;'Hoja De Calculo'!BE$16,0,'Credit issuance TYA'!BE33-('Credit issuance TYA'!$M$21*'Credit issuance TYA'!$B$2)))</f>
        <v>0</v>
      </c>
      <c r="BF33" s="281">
        <f>IF(ISBLANK('Hoja De Calculo'!BG$13),'Credit issuance TYA'!BF33-('Credit issuance TYA'!$M$21*'Credit issuance TYA'!$B$2),IF('Hoja De Calculo'!BG$16&lt;'Hoja De Calculo'!BF$16,0,'Credit issuance TYA'!BF33-('Credit issuance TYA'!$M$21*'Credit issuance TYA'!$B$2)))</f>
        <v>0</v>
      </c>
      <c r="BG33" s="281">
        <f>IF(ISBLANK('Hoja De Calculo'!BH$13),'Credit issuance TYA'!BG33-('Credit issuance TYA'!$M$21*'Credit issuance TYA'!$B$2),IF('Hoja De Calculo'!BH$16&lt;'Hoja De Calculo'!BG$16,0,'Credit issuance TYA'!BG33-('Credit issuance TYA'!$M$21*'Credit issuance TYA'!$B$2)))</f>
        <v>0</v>
      </c>
      <c r="BH33" s="281">
        <f>IF(ISBLANK('Hoja De Calculo'!BI$13),'Credit issuance TYA'!BH33-('Credit issuance TYA'!$M$21*'Credit issuance TYA'!$B$2),IF('Hoja De Calculo'!BI$16&lt;'Hoja De Calculo'!BH$16,0,'Credit issuance TYA'!BH33-('Credit issuance TYA'!$M$21*'Credit issuance TYA'!$B$2)))</f>
        <v>0</v>
      </c>
      <c r="BI33" s="281">
        <f>IF(ISBLANK('Hoja De Calculo'!BJ$13),'Credit issuance TYA'!BI33-('Credit issuance TYA'!$M$21*'Credit issuance TYA'!$B$2),IF('Hoja De Calculo'!BJ$16&lt;'Hoja De Calculo'!BI$16,0,'Credit issuance TYA'!BI33-('Credit issuance TYA'!$M$21*'Credit issuance TYA'!$B$2)))</f>
        <v>0</v>
      </c>
      <c r="BJ33" s="281">
        <f>IF(ISBLANK('Hoja De Calculo'!BK$13),'Credit issuance TYA'!BJ33-('Credit issuance TYA'!$M$21*'Credit issuance TYA'!$B$2),IF('Hoja De Calculo'!BK$16&lt;'Hoja De Calculo'!BJ$16,0,'Credit issuance TYA'!BJ33-('Credit issuance TYA'!$M$21*'Credit issuance TYA'!$B$2)))</f>
        <v>0</v>
      </c>
      <c r="BK33" s="281">
        <f>IF(ISBLANK('Hoja De Calculo'!BL$13),'Credit issuance TYA'!BK33-('Credit issuance TYA'!$M$21*'Credit issuance TYA'!$B$2),IF('Hoja De Calculo'!BL$16&lt;'Hoja De Calculo'!BK$16,0,'Credit issuance TYA'!BK33-('Credit issuance TYA'!$M$21*'Credit issuance TYA'!$B$2)))</f>
        <v>0</v>
      </c>
      <c r="BL33" s="281">
        <f>IF(ISBLANK('Hoja De Calculo'!BM$13),'Credit issuance TYA'!BL33-('Credit issuance TYA'!$M$21*'Credit issuance TYA'!$B$2),IF('Hoja De Calculo'!BM$16&lt;'Hoja De Calculo'!BL$16,0,'Credit issuance TYA'!BL33-('Credit issuance TYA'!$M$21*'Credit issuance TYA'!$B$2)))</f>
        <v>0</v>
      </c>
      <c r="BM33" s="281">
        <f>IF(ISBLANK('Hoja De Calculo'!BN$13),'Credit issuance TYA'!BM33-('Credit issuance TYA'!$M$21*'Credit issuance TYA'!$B$2),IF('Hoja De Calculo'!BN$16&lt;'Hoja De Calculo'!BM$16,0,'Credit issuance TYA'!BM33-('Credit issuance TYA'!$M$21*'Credit issuance TYA'!$B$2)))</f>
        <v>0</v>
      </c>
      <c r="BN33" s="281">
        <f>IF(ISBLANK('Hoja De Calculo'!BO$13),'Credit issuance TYA'!BN33-('Credit issuance TYA'!$M$21*'Credit issuance TYA'!$B$2),IF('Hoja De Calculo'!BO$16&lt;'Hoja De Calculo'!BN$16,0,'Credit issuance TYA'!BN33-('Credit issuance TYA'!$M$21*'Credit issuance TYA'!$B$2)))</f>
        <v>0</v>
      </c>
      <c r="BO33" s="281">
        <f>IF(ISBLANK('Hoja De Calculo'!BP$13),'Credit issuance TYA'!BO33-('Credit issuance TYA'!$M$21*'Credit issuance TYA'!$B$2),IF('Hoja De Calculo'!BP$16&lt;'Hoja De Calculo'!BO$16,0,'Credit issuance TYA'!BO33-('Credit issuance TYA'!$M$21*'Credit issuance TYA'!$B$2)))</f>
        <v>0</v>
      </c>
      <c r="BP33" s="281">
        <f>IF(ISBLANK('Hoja De Calculo'!BQ$13),'Credit issuance TYA'!BP33-('Credit issuance TYA'!$M$21*'Credit issuance TYA'!$B$2),IF('Hoja De Calculo'!BQ$16&lt;'Hoja De Calculo'!BP$16,0,'Credit issuance TYA'!BP33-('Credit issuance TYA'!$M$21*'Credit issuance TYA'!$B$2)))</f>
        <v>0</v>
      </c>
      <c r="BQ33" s="281">
        <f>IF(ISBLANK('Hoja De Calculo'!BR$13),'Credit issuance TYA'!BQ33-('Credit issuance TYA'!$M$21*'Credit issuance TYA'!$B$2),IF('Hoja De Calculo'!BR$16&lt;'Hoja De Calculo'!BQ$16,0,'Credit issuance TYA'!BQ33-('Credit issuance TYA'!$M$21*'Credit issuance TYA'!$B$2)))</f>
        <v>0</v>
      </c>
      <c r="BR33" s="281">
        <f>IF(ISBLANK('Hoja De Calculo'!BS$13),'Credit issuance TYA'!BR33-('Credit issuance TYA'!$M$21*'Credit issuance TYA'!$B$2),IF('Hoja De Calculo'!BS$16&lt;'Hoja De Calculo'!BR$16,0,'Credit issuance TYA'!BR33-('Credit issuance TYA'!$M$21*'Credit issuance TYA'!$B$2)))</f>
        <v>0</v>
      </c>
      <c r="BS33" s="281">
        <f>IF(ISBLANK('Hoja De Calculo'!BT$13),'Credit issuance TYA'!BS33-('Credit issuance TYA'!$M$21*'Credit issuance TYA'!$B$2),IF('Hoja De Calculo'!BT$16&lt;'Hoja De Calculo'!BS$16,0,'Credit issuance TYA'!BS33-('Credit issuance TYA'!$M$21*'Credit issuance TYA'!$B$2)))</f>
        <v>0</v>
      </c>
      <c r="BT33" s="281">
        <f>IF(ISBLANK('Hoja De Calculo'!BU$13),'Credit issuance TYA'!BT33-('Credit issuance TYA'!$M$21*'Credit issuance TYA'!$B$2),IF('Hoja De Calculo'!BU$16&lt;'Hoja De Calculo'!BT$16,0,'Credit issuance TYA'!BT33-('Credit issuance TYA'!$M$21*'Credit issuance TYA'!$B$2)))</f>
        <v>0</v>
      </c>
      <c r="BU33" s="281">
        <f>IF(ISBLANK('Hoja De Calculo'!BV$13),'Credit issuance TYA'!BU33-('Credit issuance TYA'!$M$21*'Credit issuance TYA'!$B$2),IF('Hoja De Calculo'!BV$16&lt;'Hoja De Calculo'!BU$16,0,'Credit issuance TYA'!BU33-('Credit issuance TYA'!$M$21*'Credit issuance TYA'!$B$2)))</f>
        <v>0</v>
      </c>
      <c r="BV33" s="281">
        <f>IF(ISBLANK('Hoja De Calculo'!BW$13),'Credit issuance TYA'!BV33-('Credit issuance TYA'!$M$21*'Credit issuance TYA'!$B$2),IF('Hoja De Calculo'!BW$16&lt;'Hoja De Calculo'!BV$16,0,'Credit issuance TYA'!BV33-('Credit issuance TYA'!$M$21*'Credit issuance TYA'!$B$2)))</f>
        <v>0</v>
      </c>
      <c r="BW33" s="281">
        <f>IF(ISBLANK('Hoja De Calculo'!BX$13),'Credit issuance TYA'!BW33-('Credit issuance TYA'!$M$21*'Credit issuance TYA'!$B$2),IF('Hoja De Calculo'!BX$16&lt;'Hoja De Calculo'!BW$16,0,'Credit issuance TYA'!BW33-('Credit issuance TYA'!$M$21*'Credit issuance TYA'!$B$2)))</f>
        <v>0</v>
      </c>
      <c r="BX33" s="281">
        <f>IF(ISBLANK('Hoja De Calculo'!BY$13),'Credit issuance TYA'!BX33-('Credit issuance TYA'!$M$21*'Credit issuance TYA'!$B$2),IF('Hoja De Calculo'!BY$16&lt;'Hoja De Calculo'!BX$16,0,'Credit issuance TYA'!BX33-('Credit issuance TYA'!$M$21*'Credit issuance TYA'!$B$2)))</f>
        <v>0</v>
      </c>
      <c r="BY33" s="281">
        <f>IF(ISBLANK('Hoja De Calculo'!BZ$13),'Credit issuance TYA'!BY33-('Credit issuance TYA'!$M$21*'Credit issuance TYA'!$B$2),IF('Hoja De Calculo'!BZ$16&lt;'Hoja De Calculo'!BY$16,0,'Credit issuance TYA'!BY33-('Credit issuance TYA'!$M$21*'Credit issuance TYA'!$B$2)))</f>
        <v>0</v>
      </c>
      <c r="BZ33" s="281">
        <f>IF(ISBLANK('Hoja De Calculo'!CA$13),'Credit issuance TYA'!BZ33-('Credit issuance TYA'!$M$21*'Credit issuance TYA'!$B$2),IF('Hoja De Calculo'!CA$16&lt;'Hoja De Calculo'!BZ$16,0,'Credit issuance TYA'!BZ33-('Credit issuance TYA'!$M$21*'Credit issuance TYA'!$B$2)))</f>
        <v>0</v>
      </c>
      <c r="CA33" s="281">
        <f>IF(ISBLANK('Hoja De Calculo'!CB$13),'Credit issuance TYA'!CA33-('Credit issuance TYA'!$M$21*'Credit issuance TYA'!$B$2),IF('Hoja De Calculo'!CB$16&lt;'Hoja De Calculo'!CA$16,0,'Credit issuance TYA'!CA33-('Credit issuance TYA'!$M$21*'Credit issuance TYA'!$B$2)))</f>
        <v>0</v>
      </c>
      <c r="CB33" s="281">
        <f>IF(ISBLANK('Hoja De Calculo'!CC$13),'Credit issuance TYA'!CB33-('Credit issuance TYA'!$M$21*'Credit issuance TYA'!$B$2),IF('Hoja De Calculo'!CC$16&lt;'Hoja De Calculo'!CB$16,0,'Credit issuance TYA'!CB33-('Credit issuance TYA'!$M$21*'Credit issuance TYA'!$B$2)))</f>
        <v>0</v>
      </c>
      <c r="CC33" s="281">
        <f>IF(ISBLANK('Hoja De Calculo'!CD$13),'Credit issuance TYA'!CC33-('Credit issuance TYA'!$M$21*'Credit issuance TYA'!$B$2),IF('Hoja De Calculo'!CD$16&lt;'Hoja De Calculo'!CC$16,0,'Credit issuance TYA'!CC33-('Credit issuance TYA'!$M$21*'Credit issuance TYA'!$B$2)))</f>
        <v>0</v>
      </c>
      <c r="CD33" s="281">
        <f>IF(ISBLANK('Hoja De Calculo'!CE$13),'Credit issuance TYA'!CD33-('Credit issuance TYA'!$M$21*'Credit issuance TYA'!$B$2),IF('Hoja De Calculo'!CE$16&lt;'Hoja De Calculo'!CD$16,0,'Credit issuance TYA'!CD33-('Credit issuance TYA'!$M$21*'Credit issuance TYA'!$B$2)))</f>
        <v>0</v>
      </c>
      <c r="CE33" s="281">
        <f>IF(ISBLANK('Hoja De Calculo'!CF$13),'Credit issuance TYA'!CE33-('Credit issuance TYA'!$M$21*'Credit issuance TYA'!$B$2),IF('Hoja De Calculo'!CF$16&lt;'Hoja De Calculo'!CE$16,0,'Credit issuance TYA'!CE33-('Credit issuance TYA'!$M$21*'Credit issuance TYA'!$B$2)))</f>
        <v>0</v>
      </c>
      <c r="CF33" s="281">
        <f>IF(ISBLANK('Hoja De Calculo'!CG$13),'Credit issuance TYA'!CF33-('Credit issuance TYA'!$M$21*'Credit issuance TYA'!$B$2),IF('Hoja De Calculo'!CG$16&lt;'Hoja De Calculo'!CF$16,0,'Credit issuance TYA'!CF33-('Credit issuance TYA'!$M$21*'Credit issuance TYA'!$B$2)))</f>
        <v>0</v>
      </c>
      <c r="CG33" s="281">
        <f>IF(ISBLANK('Hoja De Calculo'!CH$13),'Credit issuance TYA'!CG33-('Credit issuance TYA'!$M$21*'Credit issuance TYA'!$B$2),IF('Hoja De Calculo'!CH$16&lt;'Hoja De Calculo'!CG$16,0,'Credit issuance TYA'!CG33-('Credit issuance TYA'!$M$21*'Credit issuance TYA'!$B$2)))</f>
        <v>0</v>
      </c>
      <c r="CH33" s="281">
        <f>IF(ISBLANK('Hoja De Calculo'!CI$13),'Credit issuance TYA'!CH33-('Credit issuance TYA'!$M$21*'Credit issuance TYA'!$B$2),IF('Hoja De Calculo'!CI$16&lt;'Hoja De Calculo'!CH$16,0,'Credit issuance TYA'!CH33-('Credit issuance TYA'!$M$21*'Credit issuance TYA'!$B$2)))</f>
        <v>0</v>
      </c>
      <c r="CI33" s="281">
        <f>IF(ISBLANK('Hoja De Calculo'!CJ$13),'Credit issuance TYA'!CI33-('Credit issuance TYA'!$M$21*'Credit issuance TYA'!$B$2),IF('Hoja De Calculo'!CJ$16&lt;'Hoja De Calculo'!CI$16,0,'Credit issuance TYA'!CI33-('Credit issuance TYA'!$M$21*'Credit issuance TYA'!$B$2)))</f>
        <v>0</v>
      </c>
      <c r="CJ33" s="281">
        <f>IF(ISBLANK('Hoja De Calculo'!CK$13),'Credit issuance TYA'!CJ33-('Credit issuance TYA'!$M$21*'Credit issuance TYA'!$B$2),IF('Hoja De Calculo'!CK$16&lt;'Hoja De Calculo'!CJ$16,0,'Credit issuance TYA'!CJ33-('Credit issuance TYA'!$M$21*'Credit issuance TYA'!$B$2)))</f>
        <v>0</v>
      </c>
      <c r="CK33" s="281">
        <f>IF(ISBLANK('Hoja De Calculo'!CL$13),'Credit issuance TYA'!CK33-('Credit issuance TYA'!$M$21*'Credit issuance TYA'!$B$2),IF('Hoja De Calculo'!CL$16&lt;'Hoja De Calculo'!CK$16,0,'Credit issuance TYA'!CK33-('Credit issuance TYA'!$M$21*'Credit issuance TYA'!$B$2)))</f>
        <v>0</v>
      </c>
      <c r="CL33" s="281">
        <f>IF(ISBLANK('Hoja De Calculo'!CM$13),'Credit issuance TYA'!CL33-('Credit issuance TYA'!$M$21*'Credit issuance TYA'!$B$2),IF('Hoja De Calculo'!CM$16&lt;'Hoja De Calculo'!CL$16,0,'Credit issuance TYA'!CL33-('Credit issuance TYA'!$M$21*'Credit issuance TYA'!$B$2)))</f>
        <v>0</v>
      </c>
      <c r="CM33" s="281">
        <f>IF(ISBLANK('Hoja De Calculo'!CN$13),'Credit issuance TYA'!CM33-('Credit issuance TYA'!$M$21*'Credit issuance TYA'!$B$2),IF('Hoja De Calculo'!CN$16&lt;'Hoja De Calculo'!CM$16,0,'Credit issuance TYA'!CM33-('Credit issuance TYA'!$M$21*'Credit issuance TYA'!$B$2)))</f>
        <v>0</v>
      </c>
      <c r="CN33" s="281">
        <f>IF(ISBLANK('Hoja De Calculo'!CO$13),'Credit issuance TYA'!CN33-('Credit issuance TYA'!$M$21*'Credit issuance TYA'!$B$2),IF('Hoja De Calculo'!CO$16&lt;'Hoja De Calculo'!CN$16,0,'Credit issuance TYA'!CN33-('Credit issuance TYA'!$M$21*'Credit issuance TYA'!$B$2)))</f>
        <v>0</v>
      </c>
      <c r="CO33" s="281">
        <f>IF(ISBLANK('Hoja De Calculo'!CP$13),'Credit issuance TYA'!CO33-('Credit issuance TYA'!$M$21*'Credit issuance TYA'!$B$2),IF('Hoja De Calculo'!CP$16&lt;'Hoja De Calculo'!CO$16,0,'Credit issuance TYA'!CO33-('Credit issuance TYA'!$M$21*'Credit issuance TYA'!$B$2)))</f>
        <v>0</v>
      </c>
      <c r="CP33" s="281">
        <f>IF(ISBLANK('Hoja De Calculo'!CQ$13),'Credit issuance TYA'!CP33-('Credit issuance TYA'!$M$21*'Credit issuance TYA'!$B$2),IF('Hoja De Calculo'!CQ$16&lt;'Hoja De Calculo'!CP$16,0,'Credit issuance TYA'!CP33-('Credit issuance TYA'!$M$21*'Credit issuance TYA'!$B$2)))</f>
        <v>0</v>
      </c>
      <c r="CQ33" s="281">
        <f>IF(ISBLANK('Hoja De Calculo'!CR$13),'Credit issuance TYA'!CQ33-('Credit issuance TYA'!$M$21*'Credit issuance TYA'!$B$2),IF('Hoja De Calculo'!CR$16&lt;'Hoja De Calculo'!CQ$16,0,'Credit issuance TYA'!CQ33-('Credit issuance TYA'!$M$21*'Credit issuance TYA'!$B$2)))</f>
        <v>0</v>
      </c>
      <c r="CR33" s="281">
        <f>IF(ISBLANK('Hoja De Calculo'!CS$13),'Credit issuance TYA'!CR33-('Credit issuance TYA'!$M$21*'Credit issuance TYA'!$B$2),IF('Hoja De Calculo'!CS$16&lt;'Hoja De Calculo'!CR$16,0,'Credit issuance TYA'!CR33-('Credit issuance TYA'!$M$21*'Credit issuance TYA'!$B$2)))</f>
        <v>0</v>
      </c>
      <c r="CS33" s="281">
        <f>IF(ISBLANK('Hoja De Calculo'!CT$13),'Credit issuance TYA'!CS33-('Credit issuance TYA'!$M$21*'Credit issuance TYA'!$B$2),IF('Hoja De Calculo'!CT$16&lt;'Hoja De Calculo'!CS$16,0,'Credit issuance TYA'!CS33-('Credit issuance TYA'!$M$21*'Credit issuance TYA'!$B$2)))</f>
        <v>0</v>
      </c>
      <c r="CT33" s="281">
        <f>IF(ISBLANK('Hoja De Calculo'!CU$13),'Credit issuance TYA'!CT33-('Credit issuance TYA'!$M$21*'Credit issuance TYA'!$B$2),IF('Hoja De Calculo'!CU$16&lt;'Hoja De Calculo'!CT$16,0,'Credit issuance TYA'!CT33-('Credit issuance TYA'!$M$21*'Credit issuance TYA'!$B$2)))</f>
        <v>0</v>
      </c>
      <c r="CU33" s="281">
        <f>IF(ISBLANK('Hoja De Calculo'!CV$13),'Credit issuance TYA'!CU33-('Credit issuance TYA'!$M$21*'Credit issuance TYA'!$B$2),IF('Hoja De Calculo'!CV$16&lt;'Hoja De Calculo'!CU$16,0,'Credit issuance TYA'!CU33-('Credit issuance TYA'!$M$21*'Credit issuance TYA'!$B$2)))</f>
        <v>0</v>
      </c>
      <c r="CV33" s="281">
        <f>IF(ISBLANK('Hoja De Calculo'!CW$13),'Credit issuance TYA'!CV33-('Credit issuance TYA'!$M$21*'Credit issuance TYA'!$B$2),IF('Hoja De Calculo'!CW$16&lt;'Hoja De Calculo'!CV$16,0,'Credit issuance TYA'!CV33-('Credit issuance TYA'!$M$21*'Credit issuance TYA'!$B$2)))</f>
        <v>0</v>
      </c>
      <c r="CW33" s="281">
        <f>IF(ISBLANK('Hoja De Calculo'!CX$13),'Credit issuance TYA'!CW33-('Credit issuance TYA'!$M$21*'Credit issuance TYA'!$B$2),IF('Hoja De Calculo'!CX$16&lt;'Hoja De Calculo'!CW$16,0,'Credit issuance TYA'!CW33-('Credit issuance TYA'!$M$21*'Credit issuance TYA'!$B$2)))</f>
        <v>0</v>
      </c>
    </row>
    <row r="34" spans="1:102" x14ac:dyDescent="0.3">
      <c r="A34" t="s">
        <v>171</v>
      </c>
      <c r="B34" s="259"/>
      <c r="C34" s="259"/>
      <c r="D34" s="259"/>
      <c r="E34" s="259"/>
      <c r="F34" s="259"/>
      <c r="G34" s="259"/>
      <c r="H34" s="259"/>
      <c r="I34" s="259"/>
      <c r="J34" s="259"/>
      <c r="K34" s="259"/>
      <c r="L34" s="259"/>
      <c r="M34" s="259"/>
      <c r="N34" s="281">
        <f>'Credit issuance TYA'!N34-('Credit issuance TYA'!$N21*'Credit issuance TYA'!$B$2)</f>
        <v>0</v>
      </c>
      <c r="O34" s="281">
        <f>IF(ISBLANK('Hoja De Calculo'!P$13),'Credit issuance TYA'!O34-('Credit issuance TYA'!$N$21*'Credit issuance TYA'!$B$2),IF('Hoja De Calculo'!P$16&lt;'Hoja De Calculo'!O$16,0,'Credit issuance TYA'!O34-('Credit issuance TYA'!$N$21*'Credit issuance TYA'!$B$2)))</f>
        <v>0</v>
      </c>
      <c r="P34" s="281">
        <f>IF(ISBLANK('Hoja De Calculo'!Q$13),'Credit issuance TYA'!P34-('Credit issuance TYA'!$N$21*'Credit issuance TYA'!$B$2),IF('Hoja De Calculo'!Q$16&lt;'Hoja De Calculo'!P$16,0,'Credit issuance TYA'!P34-('Credit issuance TYA'!$N$21*'Credit issuance TYA'!$B$2)))</f>
        <v>0</v>
      </c>
      <c r="Q34" s="281">
        <f>IF(ISBLANK('Hoja De Calculo'!R$13),'Credit issuance TYA'!Q34-('Credit issuance TYA'!$N$21*'Credit issuance TYA'!$B$2),IF('Hoja De Calculo'!R$16&lt;'Hoja De Calculo'!Q$16,0,'Credit issuance TYA'!Q34-('Credit issuance TYA'!$N$21*'Credit issuance TYA'!$B$2)))</f>
        <v>0</v>
      </c>
      <c r="R34" s="281">
        <f>IF(ISBLANK('Hoja De Calculo'!S$13),'Credit issuance TYA'!R34-('Credit issuance TYA'!$N$21*'Credit issuance TYA'!$B$2),IF('Hoja De Calculo'!S$16&lt;'Hoja De Calculo'!R$16,0,'Credit issuance TYA'!R34-('Credit issuance TYA'!$N$21*'Credit issuance TYA'!$B$2)))</f>
        <v>0</v>
      </c>
      <c r="S34" s="281">
        <f>IF(ISBLANK('Hoja De Calculo'!T$13),'Credit issuance TYA'!S34-('Credit issuance TYA'!$N$21*'Credit issuance TYA'!$B$2),IF('Hoja De Calculo'!T$16&lt;'Hoja De Calculo'!S$16,0,'Credit issuance TYA'!S34-('Credit issuance TYA'!$N$21*'Credit issuance TYA'!$B$2)))</f>
        <v>0</v>
      </c>
      <c r="T34" s="281">
        <f>IF(ISBLANK('Hoja De Calculo'!U$13),'Credit issuance TYA'!T34-('Credit issuance TYA'!$N$21*'Credit issuance TYA'!$B$2),IF('Hoja De Calculo'!U$16&lt;'Hoja De Calculo'!T$16,0,'Credit issuance TYA'!T34-('Credit issuance TYA'!$N$21*'Credit issuance TYA'!$B$2)))</f>
        <v>0</v>
      </c>
      <c r="U34" s="281">
        <f>IF(ISBLANK('Hoja De Calculo'!V$13),'Credit issuance TYA'!U34-('Credit issuance TYA'!$N$21*'Credit issuance TYA'!$B$2),IF('Hoja De Calculo'!V$16&lt;'Hoja De Calculo'!U$16,0,'Credit issuance TYA'!U34-('Credit issuance TYA'!$N$21*'Credit issuance TYA'!$B$2)))</f>
        <v>0</v>
      </c>
      <c r="V34" s="281">
        <f>IF(ISBLANK('Hoja De Calculo'!W$13),'Credit issuance TYA'!V34-('Credit issuance TYA'!$N$21*'Credit issuance TYA'!$B$2),IF('Hoja De Calculo'!W$16&lt;'Hoja De Calculo'!V$16,0,'Credit issuance TYA'!V34-('Credit issuance TYA'!$N$21*'Credit issuance TYA'!$B$2)))</f>
        <v>0</v>
      </c>
      <c r="W34" s="281">
        <f>IF(ISBLANK('Hoja De Calculo'!X$13),'Credit issuance TYA'!W34-('Credit issuance TYA'!$N$21*'Credit issuance TYA'!$B$2),IF('Hoja De Calculo'!X$16&lt;'Hoja De Calculo'!W$16,0,'Credit issuance TYA'!W34-('Credit issuance TYA'!$N$21*'Credit issuance TYA'!$B$2)))</f>
        <v>0</v>
      </c>
      <c r="X34" s="281">
        <f>IF(ISBLANK('Hoja De Calculo'!Y$13),'Credit issuance TYA'!X34-('Credit issuance TYA'!$N$21*'Credit issuance TYA'!$B$2),IF('Hoja De Calculo'!Y$16&lt;'Hoja De Calculo'!X$16,0,'Credit issuance TYA'!X34-('Credit issuance TYA'!$N$21*'Credit issuance TYA'!$B$2)))</f>
        <v>0</v>
      </c>
      <c r="Y34" s="281">
        <f>IF(ISBLANK('Hoja De Calculo'!Z$13),'Credit issuance TYA'!Y34-('Credit issuance TYA'!$N$21*'Credit issuance TYA'!$B$2),IF('Hoja De Calculo'!Z$16&lt;'Hoja De Calculo'!Y$16,0,'Credit issuance TYA'!Y34-('Credit issuance TYA'!$N$21*'Credit issuance TYA'!$B$2)))</f>
        <v>0</v>
      </c>
      <c r="Z34" s="281">
        <f>IF(ISBLANK('Hoja De Calculo'!AA$13),'Credit issuance TYA'!Z34-('Credit issuance TYA'!$N$21*'Credit issuance TYA'!$B$2),IF('Hoja De Calculo'!AA$16&lt;'Hoja De Calculo'!Z$16,0,'Credit issuance TYA'!Z34-('Credit issuance TYA'!$N$21*'Credit issuance TYA'!$B$2)))</f>
        <v>0</v>
      </c>
      <c r="AA34" s="281">
        <f>IF(ISBLANK('Hoja De Calculo'!AB$13),'Credit issuance TYA'!AA34-('Credit issuance TYA'!$N$21*'Credit issuance TYA'!$B$2),IF('Hoja De Calculo'!AB$16&lt;'Hoja De Calculo'!AA$16,0,'Credit issuance TYA'!AA34-('Credit issuance TYA'!$N$21*'Credit issuance TYA'!$B$2)))</f>
        <v>0</v>
      </c>
      <c r="AB34" s="281">
        <f>IF(ISBLANK('Hoja De Calculo'!AC$13),'Credit issuance TYA'!AB34-('Credit issuance TYA'!$N$21*'Credit issuance TYA'!$B$2),IF('Hoja De Calculo'!AC$16&lt;'Hoja De Calculo'!AB$16,0,'Credit issuance TYA'!AB34-('Credit issuance TYA'!$N$21*'Credit issuance TYA'!$B$2)))</f>
        <v>0</v>
      </c>
      <c r="AC34" s="281">
        <f>IF(ISBLANK('Hoja De Calculo'!AD$13),'Credit issuance TYA'!AC34-('Credit issuance TYA'!$N$21*'Credit issuance TYA'!$B$2),IF('Hoja De Calculo'!AD$16&lt;'Hoja De Calculo'!AC$16,0,'Credit issuance TYA'!AC34-('Credit issuance TYA'!$N$21*'Credit issuance TYA'!$B$2)))</f>
        <v>0</v>
      </c>
      <c r="AD34" s="281">
        <f>IF(ISBLANK('Hoja De Calculo'!AE$13),'Credit issuance TYA'!AD34-('Credit issuance TYA'!$N$21*'Credit issuance TYA'!$B$2),IF('Hoja De Calculo'!AE$16&lt;'Hoja De Calculo'!AD$16,0,'Credit issuance TYA'!AD34-('Credit issuance TYA'!$N$21*'Credit issuance TYA'!$B$2)))</f>
        <v>0</v>
      </c>
      <c r="AE34" s="281">
        <f>IF(ISBLANK('Hoja De Calculo'!AF$13),'Credit issuance TYA'!AE34-('Credit issuance TYA'!$N$21*'Credit issuance TYA'!$B$2),IF('Hoja De Calculo'!AF$16&lt;'Hoja De Calculo'!AE$16,0,'Credit issuance TYA'!AE34-('Credit issuance TYA'!$N$21*'Credit issuance TYA'!$B$2)))</f>
        <v>0</v>
      </c>
      <c r="AF34" s="281">
        <f>IF(ISBLANK('Hoja De Calculo'!AG$13),'Credit issuance TYA'!AF34-('Credit issuance TYA'!$N$21*'Credit issuance TYA'!$B$2),IF('Hoja De Calculo'!AG$16&lt;'Hoja De Calculo'!AF$16,0,'Credit issuance TYA'!AF34-('Credit issuance TYA'!$N$21*'Credit issuance TYA'!$B$2)))</f>
        <v>0</v>
      </c>
      <c r="AG34" s="281">
        <f>IF(ISBLANK('Hoja De Calculo'!AH$13),'Credit issuance TYA'!AG34-('Credit issuance TYA'!$N$21*'Credit issuance TYA'!$B$2),IF('Hoja De Calculo'!AH$16&lt;'Hoja De Calculo'!AG$16,0,'Credit issuance TYA'!AG34-('Credit issuance TYA'!$N$21*'Credit issuance TYA'!$B$2)))</f>
        <v>0</v>
      </c>
      <c r="AH34" s="281">
        <f>IF(ISBLANK('Hoja De Calculo'!AI$13),'Credit issuance TYA'!AH34-('Credit issuance TYA'!$N$21*'Credit issuance TYA'!$B$2),IF('Hoja De Calculo'!AI$16&lt;'Hoja De Calculo'!AH$16,0,'Credit issuance TYA'!AH34-('Credit issuance TYA'!$N$21*'Credit issuance TYA'!$B$2)))</f>
        <v>0</v>
      </c>
      <c r="AI34" s="281">
        <f>IF(ISBLANK('Hoja De Calculo'!AJ$13),'Credit issuance TYA'!AI34-('Credit issuance TYA'!$N$21*'Credit issuance TYA'!$B$2),IF('Hoja De Calculo'!AJ$16&lt;'Hoja De Calculo'!AI$16,0,'Credit issuance TYA'!AI34-('Credit issuance TYA'!$N$21*'Credit issuance TYA'!$B$2)))</f>
        <v>0</v>
      </c>
      <c r="AJ34" s="281">
        <f>IF(ISBLANK('Hoja De Calculo'!AK$13),'Credit issuance TYA'!AJ34-('Credit issuance TYA'!$N$21*'Credit issuance TYA'!$B$2),IF('Hoja De Calculo'!AK$16&lt;'Hoja De Calculo'!AJ$16,0,'Credit issuance TYA'!AJ34-('Credit issuance TYA'!$N$21*'Credit issuance TYA'!$B$2)))</f>
        <v>0</v>
      </c>
      <c r="AK34" s="281">
        <f>IF(ISBLANK('Hoja De Calculo'!AL$13),'Credit issuance TYA'!AK34-('Credit issuance TYA'!$N$21*'Credit issuance TYA'!$B$2),IF('Hoja De Calculo'!AL$16&lt;'Hoja De Calculo'!AK$16,0,'Credit issuance TYA'!AK34-('Credit issuance TYA'!$N$21*'Credit issuance TYA'!$B$2)))</f>
        <v>0</v>
      </c>
      <c r="AL34" s="281">
        <f>IF(ISBLANK('Hoja De Calculo'!AM$13),'Credit issuance TYA'!AL34-('Credit issuance TYA'!$N$21*'Credit issuance TYA'!$B$2),IF('Hoja De Calculo'!AM$16&lt;'Hoja De Calculo'!AL$16,0,'Credit issuance TYA'!AL34-('Credit issuance TYA'!$N$21*'Credit issuance TYA'!$B$2)))</f>
        <v>0</v>
      </c>
      <c r="AM34" s="281">
        <f>IF(ISBLANK('Hoja De Calculo'!AN$13),'Credit issuance TYA'!AM34-('Credit issuance TYA'!$N$21*'Credit issuance TYA'!$B$2),IF('Hoja De Calculo'!AN$16&lt;'Hoja De Calculo'!AM$16,0,'Credit issuance TYA'!AM34-('Credit issuance TYA'!$N$21*'Credit issuance TYA'!$B$2)))</f>
        <v>0</v>
      </c>
      <c r="AN34" s="281">
        <f>IF(ISBLANK('Hoja De Calculo'!AO$13),'Credit issuance TYA'!AN34-('Credit issuance TYA'!$N$21*'Credit issuance TYA'!$B$2),IF('Hoja De Calculo'!AO$16&lt;'Hoja De Calculo'!AN$16,0,'Credit issuance TYA'!AN34-('Credit issuance TYA'!$N$21*'Credit issuance TYA'!$B$2)))</f>
        <v>0</v>
      </c>
      <c r="AO34" s="281">
        <f>IF(ISBLANK('Hoja De Calculo'!AP$13),'Credit issuance TYA'!AO34-('Credit issuance TYA'!$N$21*'Credit issuance TYA'!$B$2),IF('Hoja De Calculo'!AP$16&lt;'Hoja De Calculo'!AO$16,0,'Credit issuance TYA'!AO34-('Credit issuance TYA'!$N$21*'Credit issuance TYA'!$B$2)))</f>
        <v>0</v>
      </c>
      <c r="AP34" s="281">
        <f>IF(ISBLANK('Hoja De Calculo'!AQ$13),'Credit issuance TYA'!AP34-('Credit issuance TYA'!$N$21*'Credit issuance TYA'!$B$2),IF('Hoja De Calculo'!AQ$16&lt;'Hoja De Calculo'!AP$16,0,'Credit issuance TYA'!AP34-('Credit issuance TYA'!$N$21*'Credit issuance TYA'!$B$2)))</f>
        <v>0</v>
      </c>
      <c r="AQ34" s="281">
        <f>IF(ISBLANK('Hoja De Calculo'!AR$13),'Credit issuance TYA'!AQ34-('Credit issuance TYA'!$N$21*'Credit issuance TYA'!$B$2),IF('Hoja De Calculo'!AR$16&lt;'Hoja De Calculo'!AQ$16,0,'Credit issuance TYA'!AQ34-('Credit issuance TYA'!$N$21*'Credit issuance TYA'!$B$2)))</f>
        <v>0</v>
      </c>
      <c r="AR34" s="281">
        <f>IF(ISBLANK('Hoja De Calculo'!AS$13),'Credit issuance TYA'!AR34-('Credit issuance TYA'!$N$21*'Credit issuance TYA'!$B$2),IF('Hoja De Calculo'!AS$16&lt;'Hoja De Calculo'!AR$16,0,'Credit issuance TYA'!AR34-('Credit issuance TYA'!$N$21*'Credit issuance TYA'!$B$2)))</f>
        <v>0</v>
      </c>
      <c r="AS34" s="281">
        <f>IF(ISBLANK('Hoja De Calculo'!AT$13),'Credit issuance TYA'!AS34-('Credit issuance TYA'!$N$21*'Credit issuance TYA'!$B$2),IF('Hoja De Calculo'!AT$16&lt;'Hoja De Calculo'!AS$16,0,'Credit issuance TYA'!AS34-('Credit issuance TYA'!$N$21*'Credit issuance TYA'!$B$2)))</f>
        <v>0</v>
      </c>
      <c r="AT34" s="281">
        <f>IF(ISBLANK('Hoja De Calculo'!AU$13),'Credit issuance TYA'!AT34-('Credit issuance TYA'!$N$21*'Credit issuance TYA'!$B$2),IF('Hoja De Calculo'!AU$16&lt;'Hoja De Calculo'!AT$16,0,'Credit issuance TYA'!AT34-('Credit issuance TYA'!$N$21*'Credit issuance TYA'!$B$2)))</f>
        <v>0</v>
      </c>
      <c r="AU34" s="281">
        <f>IF(ISBLANK('Hoja De Calculo'!AV$13),'Credit issuance TYA'!AU34-('Credit issuance TYA'!$N$21*'Credit issuance TYA'!$B$2),IF('Hoja De Calculo'!AV$16&lt;'Hoja De Calculo'!AU$16,0,'Credit issuance TYA'!AU34-('Credit issuance TYA'!$N$21*'Credit issuance TYA'!$B$2)))</f>
        <v>0</v>
      </c>
      <c r="AV34" s="281">
        <f>IF(ISBLANK('Hoja De Calculo'!AW$13),'Credit issuance TYA'!AV34-('Credit issuance TYA'!$N$21*'Credit issuance TYA'!$B$2),IF('Hoja De Calculo'!AW$16&lt;'Hoja De Calculo'!AV$16,0,'Credit issuance TYA'!AV34-('Credit issuance TYA'!$N$21*'Credit issuance TYA'!$B$2)))</f>
        <v>0</v>
      </c>
      <c r="AW34" s="281">
        <f>IF(ISBLANK('Hoja De Calculo'!AX$13),'Credit issuance TYA'!AW34-('Credit issuance TYA'!$N$21*'Credit issuance TYA'!$B$2),IF('Hoja De Calculo'!AX$16&lt;'Hoja De Calculo'!AW$16,0,'Credit issuance TYA'!AW34-('Credit issuance TYA'!$N$21*'Credit issuance TYA'!$B$2)))</f>
        <v>0</v>
      </c>
      <c r="AX34" s="281">
        <f>IF(ISBLANK('Hoja De Calculo'!AY$13),'Credit issuance TYA'!AX34-('Credit issuance TYA'!$N$21*'Credit issuance TYA'!$B$2),IF('Hoja De Calculo'!AY$16&lt;'Hoja De Calculo'!AX$16,0,'Credit issuance TYA'!AX34-('Credit issuance TYA'!$N$21*'Credit issuance TYA'!$B$2)))</f>
        <v>0</v>
      </c>
      <c r="AY34" s="281">
        <f>IF(ISBLANK('Hoja De Calculo'!AZ$13),'Credit issuance TYA'!AY34-('Credit issuance TYA'!$N$21*'Credit issuance TYA'!$B$2),IF('Hoja De Calculo'!AZ$16&lt;'Hoja De Calculo'!AY$16,0,'Credit issuance TYA'!AY34-('Credit issuance TYA'!$N$21*'Credit issuance TYA'!$B$2)))</f>
        <v>0</v>
      </c>
      <c r="AZ34" s="281">
        <f>IF(ISBLANK('Hoja De Calculo'!BA$13),'Credit issuance TYA'!AZ34-('Credit issuance TYA'!$N$21*'Credit issuance TYA'!$B$2),IF('Hoja De Calculo'!BA$16&lt;'Hoja De Calculo'!AZ$16,0,'Credit issuance TYA'!AZ34-('Credit issuance TYA'!$N$21*'Credit issuance TYA'!$B$2)))</f>
        <v>0</v>
      </c>
      <c r="BA34" s="281">
        <f>IF(ISBLANK('Hoja De Calculo'!BB$13),'Credit issuance TYA'!BA34-('Credit issuance TYA'!$N$21*'Credit issuance TYA'!$B$2),IF('Hoja De Calculo'!BB$16&lt;'Hoja De Calculo'!BA$16,0,'Credit issuance TYA'!BA34-('Credit issuance TYA'!$N$21*'Credit issuance TYA'!$B$2)))</f>
        <v>0</v>
      </c>
      <c r="BB34" s="281">
        <f>IF(ISBLANK('Hoja De Calculo'!BC$13),'Credit issuance TYA'!BB34-('Credit issuance TYA'!$N$21*'Credit issuance TYA'!$B$2),IF('Hoja De Calculo'!BC$16&lt;'Hoja De Calculo'!BB$16,0,'Credit issuance TYA'!BB34-('Credit issuance TYA'!$N$21*'Credit issuance TYA'!$B$2)))</f>
        <v>0</v>
      </c>
      <c r="BC34" s="281">
        <f>IF(ISBLANK('Hoja De Calculo'!BD$13),'Credit issuance TYA'!BC34-('Credit issuance TYA'!$N$21*'Credit issuance TYA'!$B$2),IF('Hoja De Calculo'!BD$16&lt;'Hoja De Calculo'!BC$16,0,'Credit issuance TYA'!BC34-('Credit issuance TYA'!$N$21*'Credit issuance TYA'!$B$2)))</f>
        <v>0</v>
      </c>
      <c r="BD34" s="281">
        <f>IF(ISBLANK('Hoja De Calculo'!BE$13),'Credit issuance TYA'!BD34-('Credit issuance TYA'!$N$21*'Credit issuance TYA'!$B$2),IF('Hoja De Calculo'!BE$16&lt;'Hoja De Calculo'!BD$16,0,'Credit issuance TYA'!BD34-('Credit issuance TYA'!$N$21*'Credit issuance TYA'!$B$2)))</f>
        <v>0</v>
      </c>
      <c r="BE34" s="281">
        <f>IF(ISBLANK('Hoja De Calculo'!BF$13),'Credit issuance TYA'!BE34-('Credit issuance TYA'!$N$21*'Credit issuance TYA'!$B$2),IF('Hoja De Calculo'!BF$16&lt;'Hoja De Calculo'!BE$16,0,'Credit issuance TYA'!BE34-('Credit issuance TYA'!$N$21*'Credit issuance TYA'!$B$2)))</f>
        <v>0</v>
      </c>
      <c r="BF34" s="281">
        <f>IF(ISBLANK('Hoja De Calculo'!BG$13),'Credit issuance TYA'!BF34-('Credit issuance TYA'!$N$21*'Credit issuance TYA'!$B$2),IF('Hoja De Calculo'!BG$16&lt;'Hoja De Calculo'!BF$16,0,'Credit issuance TYA'!BF34-('Credit issuance TYA'!$N$21*'Credit issuance TYA'!$B$2)))</f>
        <v>0</v>
      </c>
      <c r="BG34" s="281">
        <f>IF(ISBLANK('Hoja De Calculo'!BH$13),'Credit issuance TYA'!BG34-('Credit issuance TYA'!$N$21*'Credit issuance TYA'!$B$2),IF('Hoja De Calculo'!BH$16&lt;'Hoja De Calculo'!BG$16,0,'Credit issuance TYA'!BG34-('Credit issuance TYA'!$N$21*'Credit issuance TYA'!$B$2)))</f>
        <v>0</v>
      </c>
      <c r="BH34" s="281">
        <f>IF(ISBLANK('Hoja De Calculo'!BI$13),'Credit issuance TYA'!BH34-('Credit issuance TYA'!$N$21*'Credit issuance TYA'!$B$2),IF('Hoja De Calculo'!BI$16&lt;'Hoja De Calculo'!BH$16,0,'Credit issuance TYA'!BH34-('Credit issuance TYA'!$N$21*'Credit issuance TYA'!$B$2)))</f>
        <v>0</v>
      </c>
      <c r="BI34" s="281">
        <f>IF(ISBLANK('Hoja De Calculo'!BJ$13),'Credit issuance TYA'!BI34-('Credit issuance TYA'!$N$21*'Credit issuance TYA'!$B$2),IF('Hoja De Calculo'!BJ$16&lt;'Hoja De Calculo'!BI$16,0,'Credit issuance TYA'!BI34-('Credit issuance TYA'!$N$21*'Credit issuance TYA'!$B$2)))</f>
        <v>0</v>
      </c>
      <c r="BJ34" s="281">
        <f>IF(ISBLANK('Hoja De Calculo'!BK$13),'Credit issuance TYA'!BJ34-('Credit issuance TYA'!$N$21*'Credit issuance TYA'!$B$2),IF('Hoja De Calculo'!BK$16&lt;'Hoja De Calculo'!BJ$16,0,'Credit issuance TYA'!BJ34-('Credit issuance TYA'!$N$21*'Credit issuance TYA'!$B$2)))</f>
        <v>0</v>
      </c>
      <c r="BK34" s="281">
        <f>IF(ISBLANK('Hoja De Calculo'!BL$13),'Credit issuance TYA'!BK34-('Credit issuance TYA'!$N$21*'Credit issuance TYA'!$B$2),IF('Hoja De Calculo'!BL$16&lt;'Hoja De Calculo'!BK$16,0,'Credit issuance TYA'!BK34-('Credit issuance TYA'!$N$21*'Credit issuance TYA'!$B$2)))</f>
        <v>0</v>
      </c>
      <c r="BL34" s="281">
        <f>IF(ISBLANK('Hoja De Calculo'!BM$13),'Credit issuance TYA'!BL34-('Credit issuance TYA'!$N$21*'Credit issuance TYA'!$B$2),IF('Hoja De Calculo'!BM$16&lt;'Hoja De Calculo'!BL$16,0,'Credit issuance TYA'!BL34-('Credit issuance TYA'!$N$21*'Credit issuance TYA'!$B$2)))</f>
        <v>0</v>
      </c>
      <c r="BM34" s="281">
        <f>IF(ISBLANK('Hoja De Calculo'!BN$13),'Credit issuance TYA'!BM34-('Credit issuance TYA'!$N$21*'Credit issuance TYA'!$B$2),IF('Hoja De Calculo'!BN$16&lt;'Hoja De Calculo'!BM$16,0,'Credit issuance TYA'!BM34-('Credit issuance TYA'!$N$21*'Credit issuance TYA'!$B$2)))</f>
        <v>0</v>
      </c>
      <c r="BN34" s="281">
        <f>IF(ISBLANK('Hoja De Calculo'!BO$13),'Credit issuance TYA'!BN34-('Credit issuance TYA'!$N$21*'Credit issuance TYA'!$B$2),IF('Hoja De Calculo'!BO$16&lt;'Hoja De Calculo'!BN$16,0,'Credit issuance TYA'!BN34-('Credit issuance TYA'!$N$21*'Credit issuance TYA'!$B$2)))</f>
        <v>0</v>
      </c>
      <c r="BO34" s="281">
        <f>IF(ISBLANK('Hoja De Calculo'!BP$13),'Credit issuance TYA'!BO34-('Credit issuance TYA'!$N$21*'Credit issuance TYA'!$B$2),IF('Hoja De Calculo'!BP$16&lt;'Hoja De Calculo'!BO$16,0,'Credit issuance TYA'!BO34-('Credit issuance TYA'!$N$21*'Credit issuance TYA'!$B$2)))</f>
        <v>0</v>
      </c>
      <c r="BP34" s="281">
        <f>IF(ISBLANK('Hoja De Calculo'!BQ$13),'Credit issuance TYA'!BP34-('Credit issuance TYA'!$N$21*'Credit issuance TYA'!$B$2),IF('Hoja De Calculo'!BQ$16&lt;'Hoja De Calculo'!BP$16,0,'Credit issuance TYA'!BP34-('Credit issuance TYA'!$N$21*'Credit issuance TYA'!$B$2)))</f>
        <v>0</v>
      </c>
      <c r="BQ34" s="281">
        <f>IF(ISBLANK('Hoja De Calculo'!BR$13),'Credit issuance TYA'!BQ34-('Credit issuance TYA'!$N$21*'Credit issuance TYA'!$B$2),IF('Hoja De Calculo'!BR$16&lt;'Hoja De Calculo'!BQ$16,0,'Credit issuance TYA'!BQ34-('Credit issuance TYA'!$N$21*'Credit issuance TYA'!$B$2)))</f>
        <v>0</v>
      </c>
      <c r="BR34" s="281">
        <f>IF(ISBLANK('Hoja De Calculo'!BS$13),'Credit issuance TYA'!BR34-('Credit issuance TYA'!$N$21*'Credit issuance TYA'!$B$2),IF('Hoja De Calculo'!BS$16&lt;'Hoja De Calculo'!BR$16,0,'Credit issuance TYA'!BR34-('Credit issuance TYA'!$N$21*'Credit issuance TYA'!$B$2)))</f>
        <v>0</v>
      </c>
      <c r="BS34" s="281">
        <f>IF(ISBLANK('Hoja De Calculo'!BT$13),'Credit issuance TYA'!BS34-('Credit issuance TYA'!$N$21*'Credit issuance TYA'!$B$2),IF('Hoja De Calculo'!BT$16&lt;'Hoja De Calculo'!BS$16,0,'Credit issuance TYA'!BS34-('Credit issuance TYA'!$N$21*'Credit issuance TYA'!$B$2)))</f>
        <v>0</v>
      </c>
      <c r="BT34" s="281">
        <f>IF(ISBLANK('Hoja De Calculo'!BU$13),'Credit issuance TYA'!BT34-('Credit issuance TYA'!$N$21*'Credit issuance TYA'!$B$2),IF('Hoja De Calculo'!BU$16&lt;'Hoja De Calculo'!BT$16,0,'Credit issuance TYA'!BT34-('Credit issuance TYA'!$N$21*'Credit issuance TYA'!$B$2)))</f>
        <v>0</v>
      </c>
      <c r="BU34" s="281">
        <f>IF(ISBLANK('Hoja De Calculo'!BV$13),'Credit issuance TYA'!BU34-('Credit issuance TYA'!$N$21*'Credit issuance TYA'!$B$2),IF('Hoja De Calculo'!BV$16&lt;'Hoja De Calculo'!BU$16,0,'Credit issuance TYA'!BU34-('Credit issuance TYA'!$N$21*'Credit issuance TYA'!$B$2)))</f>
        <v>0</v>
      </c>
      <c r="BV34" s="281">
        <f>IF(ISBLANK('Hoja De Calculo'!BW$13),'Credit issuance TYA'!BV34-('Credit issuance TYA'!$N$21*'Credit issuance TYA'!$B$2),IF('Hoja De Calculo'!BW$16&lt;'Hoja De Calculo'!BV$16,0,'Credit issuance TYA'!BV34-('Credit issuance TYA'!$N$21*'Credit issuance TYA'!$B$2)))</f>
        <v>0</v>
      </c>
      <c r="BW34" s="281">
        <f>IF(ISBLANK('Hoja De Calculo'!BX$13),'Credit issuance TYA'!BW34-('Credit issuance TYA'!$N$21*'Credit issuance TYA'!$B$2),IF('Hoja De Calculo'!BX$16&lt;'Hoja De Calculo'!BW$16,0,'Credit issuance TYA'!BW34-('Credit issuance TYA'!$N$21*'Credit issuance TYA'!$B$2)))</f>
        <v>0</v>
      </c>
      <c r="BX34" s="281">
        <f>IF(ISBLANK('Hoja De Calculo'!BY$13),'Credit issuance TYA'!BX34-('Credit issuance TYA'!$N$21*'Credit issuance TYA'!$B$2),IF('Hoja De Calculo'!BY$16&lt;'Hoja De Calculo'!BX$16,0,'Credit issuance TYA'!BX34-('Credit issuance TYA'!$N$21*'Credit issuance TYA'!$B$2)))</f>
        <v>0</v>
      </c>
      <c r="BY34" s="281">
        <f>IF(ISBLANK('Hoja De Calculo'!BZ$13),'Credit issuance TYA'!BY34-('Credit issuance TYA'!$N$21*'Credit issuance TYA'!$B$2),IF('Hoja De Calculo'!BZ$16&lt;'Hoja De Calculo'!BY$16,0,'Credit issuance TYA'!BY34-('Credit issuance TYA'!$N$21*'Credit issuance TYA'!$B$2)))</f>
        <v>0</v>
      </c>
      <c r="BZ34" s="281">
        <f>IF(ISBLANK('Hoja De Calculo'!CA$13),'Credit issuance TYA'!BZ34-('Credit issuance TYA'!$N$21*'Credit issuance TYA'!$B$2),IF('Hoja De Calculo'!CA$16&lt;'Hoja De Calculo'!BZ$16,0,'Credit issuance TYA'!BZ34-('Credit issuance TYA'!$N$21*'Credit issuance TYA'!$B$2)))</f>
        <v>0</v>
      </c>
      <c r="CA34" s="281">
        <f>IF(ISBLANK('Hoja De Calculo'!CB$13),'Credit issuance TYA'!CA34-('Credit issuance TYA'!$N$21*'Credit issuance TYA'!$B$2),IF('Hoja De Calculo'!CB$16&lt;'Hoja De Calculo'!CA$16,0,'Credit issuance TYA'!CA34-('Credit issuance TYA'!$N$21*'Credit issuance TYA'!$B$2)))</f>
        <v>0</v>
      </c>
      <c r="CB34" s="281">
        <f>IF(ISBLANK('Hoja De Calculo'!CC$13),'Credit issuance TYA'!CB34-('Credit issuance TYA'!$N$21*'Credit issuance TYA'!$B$2),IF('Hoja De Calculo'!CC$16&lt;'Hoja De Calculo'!CB$16,0,'Credit issuance TYA'!CB34-('Credit issuance TYA'!$N$21*'Credit issuance TYA'!$B$2)))</f>
        <v>0</v>
      </c>
      <c r="CC34" s="281">
        <f>IF(ISBLANK('Hoja De Calculo'!CD$13),'Credit issuance TYA'!CC34-('Credit issuance TYA'!$N$21*'Credit issuance TYA'!$B$2),IF('Hoja De Calculo'!CD$16&lt;'Hoja De Calculo'!CC$16,0,'Credit issuance TYA'!CC34-('Credit issuance TYA'!$N$21*'Credit issuance TYA'!$B$2)))</f>
        <v>0</v>
      </c>
      <c r="CD34" s="281">
        <f>IF(ISBLANK('Hoja De Calculo'!CE$13),'Credit issuance TYA'!CD34-('Credit issuance TYA'!$N$21*'Credit issuance TYA'!$B$2),IF('Hoja De Calculo'!CE$16&lt;'Hoja De Calculo'!CD$16,0,'Credit issuance TYA'!CD34-('Credit issuance TYA'!$N$21*'Credit issuance TYA'!$B$2)))</f>
        <v>0</v>
      </c>
      <c r="CE34" s="281">
        <f>IF(ISBLANK('Hoja De Calculo'!CF$13),'Credit issuance TYA'!CE34-('Credit issuance TYA'!$N$21*'Credit issuance TYA'!$B$2),IF('Hoja De Calculo'!CF$16&lt;'Hoja De Calculo'!CE$16,0,'Credit issuance TYA'!CE34-('Credit issuance TYA'!$N$21*'Credit issuance TYA'!$B$2)))</f>
        <v>0</v>
      </c>
      <c r="CF34" s="281">
        <f>IF(ISBLANK('Hoja De Calculo'!CG$13),'Credit issuance TYA'!CF34-('Credit issuance TYA'!$N$21*'Credit issuance TYA'!$B$2),IF('Hoja De Calculo'!CG$16&lt;'Hoja De Calculo'!CF$16,0,'Credit issuance TYA'!CF34-('Credit issuance TYA'!$N$21*'Credit issuance TYA'!$B$2)))</f>
        <v>0</v>
      </c>
      <c r="CG34" s="281">
        <f>IF(ISBLANK('Hoja De Calculo'!CH$13),'Credit issuance TYA'!CG34-('Credit issuance TYA'!$N$21*'Credit issuance TYA'!$B$2),IF('Hoja De Calculo'!CH$16&lt;'Hoja De Calculo'!CG$16,0,'Credit issuance TYA'!CG34-('Credit issuance TYA'!$N$21*'Credit issuance TYA'!$B$2)))</f>
        <v>0</v>
      </c>
      <c r="CH34" s="281">
        <f>IF(ISBLANK('Hoja De Calculo'!CI$13),'Credit issuance TYA'!CH34-('Credit issuance TYA'!$N$21*'Credit issuance TYA'!$B$2),IF('Hoja De Calculo'!CI$16&lt;'Hoja De Calculo'!CH$16,0,'Credit issuance TYA'!CH34-('Credit issuance TYA'!$N$21*'Credit issuance TYA'!$B$2)))</f>
        <v>0</v>
      </c>
      <c r="CI34" s="281">
        <f>IF(ISBLANK('Hoja De Calculo'!CJ$13),'Credit issuance TYA'!CI34-('Credit issuance TYA'!$N$21*'Credit issuance TYA'!$B$2),IF('Hoja De Calculo'!CJ$16&lt;'Hoja De Calculo'!CI$16,0,'Credit issuance TYA'!CI34-('Credit issuance TYA'!$N$21*'Credit issuance TYA'!$B$2)))</f>
        <v>0</v>
      </c>
      <c r="CJ34" s="281">
        <f>IF(ISBLANK('Hoja De Calculo'!CK$13),'Credit issuance TYA'!CJ34-('Credit issuance TYA'!$N$21*'Credit issuance TYA'!$B$2),IF('Hoja De Calculo'!CK$16&lt;'Hoja De Calculo'!CJ$16,0,'Credit issuance TYA'!CJ34-('Credit issuance TYA'!$N$21*'Credit issuance TYA'!$B$2)))</f>
        <v>0</v>
      </c>
      <c r="CK34" s="281">
        <f>IF(ISBLANK('Hoja De Calculo'!CL$13),'Credit issuance TYA'!CK34-('Credit issuance TYA'!$N$21*'Credit issuance TYA'!$B$2),IF('Hoja De Calculo'!CL$16&lt;'Hoja De Calculo'!CK$16,0,'Credit issuance TYA'!CK34-('Credit issuance TYA'!$N$21*'Credit issuance TYA'!$B$2)))</f>
        <v>0</v>
      </c>
      <c r="CL34" s="281">
        <f>IF(ISBLANK('Hoja De Calculo'!CM$13),'Credit issuance TYA'!CL34-('Credit issuance TYA'!$N$21*'Credit issuance TYA'!$B$2),IF('Hoja De Calculo'!CM$16&lt;'Hoja De Calculo'!CL$16,0,'Credit issuance TYA'!CL34-('Credit issuance TYA'!$N$21*'Credit issuance TYA'!$B$2)))</f>
        <v>0</v>
      </c>
      <c r="CM34" s="281">
        <f>IF(ISBLANK('Hoja De Calculo'!CN$13),'Credit issuance TYA'!CM34-('Credit issuance TYA'!$N$21*'Credit issuance TYA'!$B$2),IF('Hoja De Calculo'!CN$16&lt;'Hoja De Calculo'!CM$16,0,'Credit issuance TYA'!CM34-('Credit issuance TYA'!$N$21*'Credit issuance TYA'!$B$2)))</f>
        <v>0</v>
      </c>
      <c r="CN34" s="281">
        <f>IF(ISBLANK('Hoja De Calculo'!CO$13),'Credit issuance TYA'!CN34-('Credit issuance TYA'!$N$21*'Credit issuance TYA'!$B$2),IF('Hoja De Calculo'!CO$16&lt;'Hoja De Calculo'!CN$16,0,'Credit issuance TYA'!CN34-('Credit issuance TYA'!$N$21*'Credit issuance TYA'!$B$2)))</f>
        <v>0</v>
      </c>
      <c r="CO34" s="281">
        <f>IF(ISBLANK('Hoja De Calculo'!CP$13),'Credit issuance TYA'!CO34-('Credit issuance TYA'!$N$21*'Credit issuance TYA'!$B$2),IF('Hoja De Calculo'!CP$16&lt;'Hoja De Calculo'!CO$16,0,'Credit issuance TYA'!CO34-('Credit issuance TYA'!$N$21*'Credit issuance TYA'!$B$2)))</f>
        <v>0</v>
      </c>
      <c r="CP34" s="281">
        <f>IF(ISBLANK('Hoja De Calculo'!CQ$13),'Credit issuance TYA'!CP34-('Credit issuance TYA'!$N$21*'Credit issuance TYA'!$B$2),IF('Hoja De Calculo'!CQ$16&lt;'Hoja De Calculo'!CP$16,0,'Credit issuance TYA'!CP34-('Credit issuance TYA'!$N$21*'Credit issuance TYA'!$B$2)))</f>
        <v>0</v>
      </c>
      <c r="CQ34" s="281">
        <f>IF(ISBLANK('Hoja De Calculo'!CR$13),'Credit issuance TYA'!CQ34-('Credit issuance TYA'!$N$21*'Credit issuance TYA'!$B$2),IF('Hoja De Calculo'!CR$16&lt;'Hoja De Calculo'!CQ$16,0,'Credit issuance TYA'!CQ34-('Credit issuance TYA'!$N$21*'Credit issuance TYA'!$B$2)))</f>
        <v>0</v>
      </c>
      <c r="CR34" s="281">
        <f>IF(ISBLANK('Hoja De Calculo'!CS$13),'Credit issuance TYA'!CR34-('Credit issuance TYA'!$N$21*'Credit issuance TYA'!$B$2),IF('Hoja De Calculo'!CS$16&lt;'Hoja De Calculo'!CR$16,0,'Credit issuance TYA'!CR34-('Credit issuance TYA'!$N$21*'Credit issuance TYA'!$B$2)))</f>
        <v>0</v>
      </c>
      <c r="CS34" s="281">
        <f>IF(ISBLANK('Hoja De Calculo'!CT$13),'Credit issuance TYA'!CS34-('Credit issuance TYA'!$N$21*'Credit issuance TYA'!$B$2),IF('Hoja De Calculo'!CT$16&lt;'Hoja De Calculo'!CS$16,0,'Credit issuance TYA'!CS34-('Credit issuance TYA'!$N$21*'Credit issuance TYA'!$B$2)))</f>
        <v>0</v>
      </c>
      <c r="CT34" s="281">
        <f>IF(ISBLANK('Hoja De Calculo'!CU$13),'Credit issuance TYA'!CT34-('Credit issuance TYA'!$N$21*'Credit issuance TYA'!$B$2),IF('Hoja De Calculo'!CU$16&lt;'Hoja De Calculo'!CT$16,0,'Credit issuance TYA'!CT34-('Credit issuance TYA'!$N$21*'Credit issuance TYA'!$B$2)))</f>
        <v>0</v>
      </c>
      <c r="CU34" s="281">
        <f>IF(ISBLANK('Hoja De Calculo'!CV$13),'Credit issuance TYA'!CU34-('Credit issuance TYA'!$N$21*'Credit issuance TYA'!$B$2),IF('Hoja De Calculo'!CV$16&lt;'Hoja De Calculo'!CU$16,0,'Credit issuance TYA'!CU34-('Credit issuance TYA'!$N$21*'Credit issuance TYA'!$B$2)))</f>
        <v>0</v>
      </c>
      <c r="CV34" s="281">
        <f>IF(ISBLANK('Hoja De Calculo'!CW$13),'Credit issuance TYA'!CV34-('Credit issuance TYA'!$N$21*'Credit issuance TYA'!$B$2),IF('Hoja De Calculo'!CW$16&lt;'Hoja De Calculo'!CV$16,0,'Credit issuance TYA'!CV34-('Credit issuance TYA'!$N$21*'Credit issuance TYA'!$B$2)))</f>
        <v>0</v>
      </c>
      <c r="CW34" s="281">
        <f>IF(ISBLANK('Hoja De Calculo'!CX$13),'Credit issuance TYA'!CW34-('Credit issuance TYA'!$N$21*'Credit issuance TYA'!$B$2),IF('Hoja De Calculo'!CX$16&lt;'Hoja De Calculo'!CW$16,0,'Credit issuance TYA'!CW34-('Credit issuance TYA'!$N$21*'Credit issuance TYA'!$B$2)))</f>
        <v>0</v>
      </c>
    </row>
    <row r="35" spans="1:102" x14ac:dyDescent="0.3">
      <c r="A35" t="s">
        <v>172</v>
      </c>
      <c r="C35" s="259"/>
      <c r="D35" s="259"/>
      <c r="E35" s="259"/>
      <c r="F35" s="259"/>
      <c r="G35" s="259"/>
      <c r="H35" s="259"/>
      <c r="I35" s="259"/>
      <c r="J35" s="259"/>
      <c r="K35" s="259"/>
      <c r="L35" s="259"/>
      <c r="M35" s="259"/>
      <c r="N35" s="267"/>
      <c r="O35" s="281">
        <f>'Credit issuance TYA'!O35-('Credit issuance TYA'!$O21*'Credit issuance TYA'!$B$2)</f>
        <v>0</v>
      </c>
      <c r="P35" s="281">
        <f>IF(ISBLANK('Hoja De Calculo'!Q$13),'Credit issuance TYA'!P35-('Credit issuance TYA'!$O$21*'Credit issuance TYA'!$B$2),IF('Hoja De Calculo'!Q$16&lt;'Hoja De Calculo'!P$16,0,'Credit issuance TYA'!P35-('Credit issuance TYA'!$O$21*'Credit issuance TYA'!$B$2)))</f>
        <v>0</v>
      </c>
      <c r="Q35" s="281">
        <f>IF(ISBLANK('Hoja De Calculo'!R$13),'Credit issuance TYA'!Q35-('Credit issuance TYA'!$O$21*'Credit issuance TYA'!$B$2),IF('Hoja De Calculo'!R$16&lt;'Hoja De Calculo'!Q$16,0,'Credit issuance TYA'!Q35-('Credit issuance TYA'!$O$21*'Credit issuance TYA'!$B$2)))</f>
        <v>0</v>
      </c>
      <c r="R35" s="281">
        <f>IF(ISBLANK('Hoja De Calculo'!S$13),'Credit issuance TYA'!R35-('Credit issuance TYA'!$O$21*'Credit issuance TYA'!$B$2),IF('Hoja De Calculo'!S$16&lt;'Hoja De Calculo'!R$16,0,'Credit issuance TYA'!R35-('Credit issuance TYA'!$O$21*'Credit issuance TYA'!$B$2)))</f>
        <v>0</v>
      </c>
      <c r="S35" s="281">
        <f>IF(ISBLANK('Hoja De Calculo'!T$13),'Credit issuance TYA'!S35-('Credit issuance TYA'!$O$21*'Credit issuance TYA'!$B$2),IF('Hoja De Calculo'!T$16&lt;'Hoja De Calculo'!S$16,0,'Credit issuance TYA'!S35-('Credit issuance TYA'!$O$21*'Credit issuance TYA'!$B$2)))</f>
        <v>0</v>
      </c>
      <c r="T35" s="281">
        <f>IF(ISBLANK('Hoja De Calculo'!U$13),'Credit issuance TYA'!T35-('Credit issuance TYA'!$O$21*'Credit issuance TYA'!$B$2),IF('Hoja De Calculo'!U$16&lt;'Hoja De Calculo'!T$16,0,'Credit issuance TYA'!T35-('Credit issuance TYA'!$O$21*'Credit issuance TYA'!$B$2)))</f>
        <v>0</v>
      </c>
      <c r="U35" s="281">
        <f>IF(ISBLANK('Hoja De Calculo'!V$13),'Credit issuance TYA'!U35-('Credit issuance TYA'!$O$21*'Credit issuance TYA'!$B$2),IF('Hoja De Calculo'!V$16&lt;'Hoja De Calculo'!U$16,0,'Credit issuance TYA'!U35-('Credit issuance TYA'!$O$21*'Credit issuance TYA'!$B$2)))</f>
        <v>0</v>
      </c>
      <c r="V35" s="281">
        <f>IF(ISBLANK('Hoja De Calculo'!W$13),'Credit issuance TYA'!V35-('Credit issuance TYA'!$O$21*'Credit issuance TYA'!$B$2),IF('Hoja De Calculo'!W$16&lt;'Hoja De Calculo'!V$16,0,'Credit issuance TYA'!V35-('Credit issuance TYA'!$O$21*'Credit issuance TYA'!$B$2)))</f>
        <v>0</v>
      </c>
      <c r="W35" s="281">
        <f>IF(ISBLANK('Hoja De Calculo'!X$13),'Credit issuance TYA'!W35-('Credit issuance TYA'!$O$21*'Credit issuance TYA'!$B$2),IF('Hoja De Calculo'!X$16&lt;'Hoja De Calculo'!W$16,0,'Credit issuance TYA'!W35-('Credit issuance TYA'!$O$21*'Credit issuance TYA'!$B$2)))</f>
        <v>0</v>
      </c>
      <c r="X35" s="281">
        <f>IF(ISBLANK('Hoja De Calculo'!Y$13),'Credit issuance TYA'!X35-('Credit issuance TYA'!$O$21*'Credit issuance TYA'!$B$2),IF('Hoja De Calculo'!Y$16&lt;'Hoja De Calculo'!X$16,0,'Credit issuance TYA'!X35-('Credit issuance TYA'!$O$21*'Credit issuance TYA'!$B$2)))</f>
        <v>0</v>
      </c>
      <c r="Y35" s="281">
        <f>IF(ISBLANK('Hoja De Calculo'!Z$13),'Credit issuance TYA'!Y35-('Credit issuance TYA'!$O$21*'Credit issuance TYA'!$B$2),IF('Hoja De Calculo'!Z$16&lt;'Hoja De Calculo'!Y$16,0,'Credit issuance TYA'!Y35-('Credit issuance TYA'!$O$21*'Credit issuance TYA'!$B$2)))</f>
        <v>0</v>
      </c>
      <c r="Z35" s="281">
        <f>IF(ISBLANK('Hoja De Calculo'!AA$13),'Credit issuance TYA'!Z35-('Credit issuance TYA'!$O$21*'Credit issuance TYA'!$B$2),IF('Hoja De Calculo'!AA$16&lt;'Hoja De Calculo'!Z$16,0,'Credit issuance TYA'!Z35-('Credit issuance TYA'!$O$21*'Credit issuance TYA'!$B$2)))</f>
        <v>0</v>
      </c>
      <c r="AA35" s="281">
        <f>IF(ISBLANK('Hoja De Calculo'!AB$13),'Credit issuance TYA'!AA35-('Credit issuance TYA'!$O$21*'Credit issuance TYA'!$B$2),IF('Hoja De Calculo'!AB$16&lt;'Hoja De Calculo'!AA$16,0,'Credit issuance TYA'!AA35-('Credit issuance TYA'!$O$21*'Credit issuance TYA'!$B$2)))</f>
        <v>0</v>
      </c>
      <c r="AB35" s="281">
        <f>IF(ISBLANK('Hoja De Calculo'!AC$13),'Credit issuance TYA'!AB35-('Credit issuance TYA'!$O$21*'Credit issuance TYA'!$B$2),IF('Hoja De Calculo'!AC$16&lt;'Hoja De Calculo'!AB$16,0,'Credit issuance TYA'!AB35-('Credit issuance TYA'!$O$21*'Credit issuance TYA'!$B$2)))</f>
        <v>0</v>
      </c>
      <c r="AC35" s="281">
        <f>IF(ISBLANK('Hoja De Calculo'!AD$13),'Credit issuance TYA'!AC35-('Credit issuance TYA'!$O$21*'Credit issuance TYA'!$B$2),IF('Hoja De Calculo'!AD$16&lt;'Hoja De Calculo'!AC$16,0,'Credit issuance TYA'!AC35-('Credit issuance TYA'!$O$21*'Credit issuance TYA'!$B$2)))</f>
        <v>0</v>
      </c>
      <c r="AD35" s="281">
        <f>IF(ISBLANK('Hoja De Calculo'!AE$13),'Credit issuance TYA'!AD35-('Credit issuance TYA'!$O$21*'Credit issuance TYA'!$B$2),IF('Hoja De Calculo'!AE$16&lt;'Hoja De Calculo'!AD$16,0,'Credit issuance TYA'!AD35-('Credit issuance TYA'!$O$21*'Credit issuance TYA'!$B$2)))</f>
        <v>0</v>
      </c>
      <c r="AE35" s="281">
        <f>IF(ISBLANK('Hoja De Calculo'!AF$13),'Credit issuance TYA'!AE35-('Credit issuance TYA'!$O$21*'Credit issuance TYA'!$B$2),IF('Hoja De Calculo'!AF$16&lt;'Hoja De Calculo'!AE$16,0,'Credit issuance TYA'!AE35-('Credit issuance TYA'!$O$21*'Credit issuance TYA'!$B$2)))</f>
        <v>0</v>
      </c>
      <c r="AF35" s="281">
        <f>IF(ISBLANK('Hoja De Calculo'!AG$13),'Credit issuance TYA'!AF35-('Credit issuance TYA'!$O$21*'Credit issuance TYA'!$B$2),IF('Hoja De Calculo'!AG$16&lt;'Hoja De Calculo'!AF$16,0,'Credit issuance TYA'!AF35-('Credit issuance TYA'!$O$21*'Credit issuance TYA'!$B$2)))</f>
        <v>0</v>
      </c>
      <c r="AG35" s="281">
        <f>IF(ISBLANK('Hoja De Calculo'!AH$13),'Credit issuance TYA'!AG35-('Credit issuance TYA'!$O$21*'Credit issuance TYA'!$B$2),IF('Hoja De Calculo'!AH$16&lt;'Hoja De Calculo'!AG$16,0,'Credit issuance TYA'!AG35-('Credit issuance TYA'!$O$21*'Credit issuance TYA'!$B$2)))</f>
        <v>0</v>
      </c>
      <c r="AH35" s="281">
        <f>IF(ISBLANK('Hoja De Calculo'!AI$13),'Credit issuance TYA'!AH35-('Credit issuance TYA'!$O$21*'Credit issuance TYA'!$B$2),IF('Hoja De Calculo'!AI$16&lt;'Hoja De Calculo'!AH$16,0,'Credit issuance TYA'!AH35-('Credit issuance TYA'!$O$21*'Credit issuance TYA'!$B$2)))</f>
        <v>0</v>
      </c>
      <c r="AI35" s="281">
        <f>IF(ISBLANK('Hoja De Calculo'!AJ$13),'Credit issuance TYA'!AI35-('Credit issuance TYA'!$O$21*'Credit issuance TYA'!$B$2),IF('Hoja De Calculo'!AJ$16&lt;'Hoja De Calculo'!AI$16,0,'Credit issuance TYA'!AI35-('Credit issuance TYA'!$O$21*'Credit issuance TYA'!$B$2)))</f>
        <v>0</v>
      </c>
      <c r="AJ35" s="281">
        <f>IF(ISBLANK('Hoja De Calculo'!AK$13),'Credit issuance TYA'!AJ35-('Credit issuance TYA'!$O$21*'Credit issuance TYA'!$B$2),IF('Hoja De Calculo'!AK$16&lt;'Hoja De Calculo'!AJ$16,0,'Credit issuance TYA'!AJ35-('Credit issuance TYA'!$O$21*'Credit issuance TYA'!$B$2)))</f>
        <v>0</v>
      </c>
      <c r="AK35" s="281">
        <f>IF(ISBLANK('Hoja De Calculo'!AL$13),'Credit issuance TYA'!AK35-('Credit issuance TYA'!$O$21*'Credit issuance TYA'!$B$2),IF('Hoja De Calculo'!AL$16&lt;'Hoja De Calculo'!AK$16,0,'Credit issuance TYA'!AK35-('Credit issuance TYA'!$O$21*'Credit issuance TYA'!$B$2)))</f>
        <v>0</v>
      </c>
      <c r="AL35" s="281">
        <f>IF(ISBLANK('Hoja De Calculo'!AM$13),'Credit issuance TYA'!AL35-('Credit issuance TYA'!$O$21*'Credit issuance TYA'!$B$2),IF('Hoja De Calculo'!AM$16&lt;'Hoja De Calculo'!AL$16,0,'Credit issuance TYA'!AL35-('Credit issuance TYA'!$O$21*'Credit issuance TYA'!$B$2)))</f>
        <v>0</v>
      </c>
      <c r="AM35" s="281">
        <f>IF(ISBLANK('Hoja De Calculo'!AN$13),'Credit issuance TYA'!AM35-('Credit issuance TYA'!$O$21*'Credit issuance TYA'!$B$2),IF('Hoja De Calculo'!AN$16&lt;'Hoja De Calculo'!AM$16,0,'Credit issuance TYA'!AM35-('Credit issuance TYA'!$O$21*'Credit issuance TYA'!$B$2)))</f>
        <v>0</v>
      </c>
      <c r="AN35" s="281">
        <f>IF(ISBLANK('Hoja De Calculo'!AO$13),'Credit issuance TYA'!AN35-('Credit issuance TYA'!$O$21*'Credit issuance TYA'!$B$2),IF('Hoja De Calculo'!AO$16&lt;'Hoja De Calculo'!AN$16,0,'Credit issuance TYA'!AN35-('Credit issuance TYA'!$O$21*'Credit issuance TYA'!$B$2)))</f>
        <v>0</v>
      </c>
      <c r="AO35" s="281">
        <f>IF(ISBLANK('Hoja De Calculo'!AP$13),'Credit issuance TYA'!AO35-('Credit issuance TYA'!$O$21*'Credit issuance TYA'!$B$2),IF('Hoja De Calculo'!AP$16&lt;'Hoja De Calculo'!AO$16,0,'Credit issuance TYA'!AO35-('Credit issuance TYA'!$O$21*'Credit issuance TYA'!$B$2)))</f>
        <v>0</v>
      </c>
      <c r="AP35" s="281">
        <f>IF(ISBLANK('Hoja De Calculo'!AQ$13),'Credit issuance TYA'!AP35-('Credit issuance TYA'!$O$21*'Credit issuance TYA'!$B$2),IF('Hoja De Calculo'!AQ$16&lt;'Hoja De Calculo'!AP$16,0,'Credit issuance TYA'!AP35-('Credit issuance TYA'!$O$21*'Credit issuance TYA'!$B$2)))</f>
        <v>0</v>
      </c>
      <c r="AQ35" s="281">
        <f>IF(ISBLANK('Hoja De Calculo'!AR$13),'Credit issuance TYA'!AQ35-('Credit issuance TYA'!$O$21*'Credit issuance TYA'!$B$2),IF('Hoja De Calculo'!AR$16&lt;'Hoja De Calculo'!AQ$16,0,'Credit issuance TYA'!AQ35-('Credit issuance TYA'!$O$21*'Credit issuance TYA'!$B$2)))</f>
        <v>0</v>
      </c>
      <c r="AR35" s="281">
        <f>IF(ISBLANK('Hoja De Calculo'!AS$13),'Credit issuance TYA'!AR35-('Credit issuance TYA'!$O$21*'Credit issuance TYA'!$B$2),IF('Hoja De Calculo'!AS$16&lt;'Hoja De Calculo'!AR$16,0,'Credit issuance TYA'!AR35-('Credit issuance TYA'!$O$21*'Credit issuance TYA'!$B$2)))</f>
        <v>0</v>
      </c>
      <c r="AS35" s="281">
        <f>IF(ISBLANK('Hoja De Calculo'!AT$13),'Credit issuance TYA'!AS35-('Credit issuance TYA'!$O$21*'Credit issuance TYA'!$B$2),IF('Hoja De Calculo'!AT$16&lt;'Hoja De Calculo'!AS$16,0,'Credit issuance TYA'!AS35-('Credit issuance TYA'!$O$21*'Credit issuance TYA'!$B$2)))</f>
        <v>0</v>
      </c>
      <c r="AT35" s="281">
        <f>IF(ISBLANK('Hoja De Calculo'!AU$13),'Credit issuance TYA'!AT35-('Credit issuance TYA'!$O$21*'Credit issuance TYA'!$B$2),IF('Hoja De Calculo'!AU$16&lt;'Hoja De Calculo'!AT$16,0,'Credit issuance TYA'!AT35-('Credit issuance TYA'!$O$21*'Credit issuance TYA'!$B$2)))</f>
        <v>0</v>
      </c>
      <c r="AU35" s="281">
        <f>IF(ISBLANK('Hoja De Calculo'!AV$13),'Credit issuance TYA'!AU35-('Credit issuance TYA'!$O$21*'Credit issuance TYA'!$B$2),IF('Hoja De Calculo'!AV$16&lt;'Hoja De Calculo'!AU$16,0,'Credit issuance TYA'!AU35-('Credit issuance TYA'!$O$21*'Credit issuance TYA'!$B$2)))</f>
        <v>0</v>
      </c>
      <c r="AV35" s="281">
        <f>IF(ISBLANK('Hoja De Calculo'!AW$13),'Credit issuance TYA'!AV35-('Credit issuance TYA'!$O$21*'Credit issuance TYA'!$B$2),IF('Hoja De Calculo'!AW$16&lt;'Hoja De Calculo'!AV$16,0,'Credit issuance TYA'!AV35-('Credit issuance TYA'!$O$21*'Credit issuance TYA'!$B$2)))</f>
        <v>0</v>
      </c>
      <c r="AW35" s="281">
        <f>IF(ISBLANK('Hoja De Calculo'!AX$13),'Credit issuance TYA'!AW35-('Credit issuance TYA'!$O$21*'Credit issuance TYA'!$B$2),IF('Hoja De Calculo'!AX$16&lt;'Hoja De Calculo'!AW$16,0,'Credit issuance TYA'!AW35-('Credit issuance TYA'!$O$21*'Credit issuance TYA'!$B$2)))</f>
        <v>0</v>
      </c>
      <c r="AX35" s="281">
        <f>IF(ISBLANK('Hoja De Calculo'!AY$13),'Credit issuance TYA'!AX35-('Credit issuance TYA'!$O$21*'Credit issuance TYA'!$B$2),IF('Hoja De Calculo'!AY$16&lt;'Hoja De Calculo'!AX$16,0,'Credit issuance TYA'!AX35-('Credit issuance TYA'!$O$21*'Credit issuance TYA'!$B$2)))</f>
        <v>0</v>
      </c>
      <c r="AY35" s="281">
        <f>IF(ISBLANK('Hoja De Calculo'!AZ$13),'Credit issuance TYA'!AY35-('Credit issuance TYA'!$O$21*'Credit issuance TYA'!$B$2),IF('Hoja De Calculo'!AZ$16&lt;'Hoja De Calculo'!AY$16,0,'Credit issuance TYA'!AY35-('Credit issuance TYA'!$O$21*'Credit issuance TYA'!$B$2)))</f>
        <v>0</v>
      </c>
      <c r="AZ35" s="281">
        <f>IF(ISBLANK('Hoja De Calculo'!BA$13),'Credit issuance TYA'!AZ35-('Credit issuance TYA'!$O$21*'Credit issuance TYA'!$B$2),IF('Hoja De Calculo'!BA$16&lt;'Hoja De Calculo'!AZ$16,0,'Credit issuance TYA'!AZ35-('Credit issuance TYA'!$O$21*'Credit issuance TYA'!$B$2)))</f>
        <v>0</v>
      </c>
      <c r="BA35" s="281">
        <f>IF(ISBLANK('Hoja De Calculo'!BB$13),'Credit issuance TYA'!BA35-('Credit issuance TYA'!$O$21*'Credit issuance TYA'!$B$2),IF('Hoja De Calculo'!BB$16&lt;'Hoja De Calculo'!BA$16,0,'Credit issuance TYA'!BA35-('Credit issuance TYA'!$O$21*'Credit issuance TYA'!$B$2)))</f>
        <v>0</v>
      </c>
      <c r="BB35" s="281">
        <f>IF(ISBLANK('Hoja De Calculo'!BC$13),'Credit issuance TYA'!BB35-('Credit issuance TYA'!$O$21*'Credit issuance TYA'!$B$2),IF('Hoja De Calculo'!BC$16&lt;'Hoja De Calculo'!BB$16,0,'Credit issuance TYA'!BB35-('Credit issuance TYA'!$O$21*'Credit issuance TYA'!$B$2)))</f>
        <v>0</v>
      </c>
      <c r="BC35" s="281">
        <f>IF(ISBLANK('Hoja De Calculo'!BD$13),'Credit issuance TYA'!BC35-('Credit issuance TYA'!$O$21*'Credit issuance TYA'!$B$2),IF('Hoja De Calculo'!BD$16&lt;'Hoja De Calculo'!BC$16,0,'Credit issuance TYA'!BC35-('Credit issuance TYA'!$O$21*'Credit issuance TYA'!$B$2)))</f>
        <v>0</v>
      </c>
      <c r="BD35" s="281">
        <f>IF(ISBLANK('Hoja De Calculo'!BE$13),'Credit issuance TYA'!BD35-('Credit issuance TYA'!$O$21*'Credit issuance TYA'!$B$2),IF('Hoja De Calculo'!BE$16&lt;'Hoja De Calculo'!BD$16,0,'Credit issuance TYA'!BD35-('Credit issuance TYA'!$O$21*'Credit issuance TYA'!$B$2)))</f>
        <v>0</v>
      </c>
      <c r="BE35" s="281">
        <f>IF(ISBLANK('Hoja De Calculo'!BF$13),'Credit issuance TYA'!BE35-('Credit issuance TYA'!$O$21*'Credit issuance TYA'!$B$2),IF('Hoja De Calculo'!BF$16&lt;'Hoja De Calculo'!BE$16,0,'Credit issuance TYA'!BE35-('Credit issuance TYA'!$O$21*'Credit issuance TYA'!$B$2)))</f>
        <v>0</v>
      </c>
      <c r="BF35" s="281">
        <f>IF(ISBLANK('Hoja De Calculo'!BG$13),'Credit issuance TYA'!BF35-('Credit issuance TYA'!$O$21*'Credit issuance TYA'!$B$2),IF('Hoja De Calculo'!BG$16&lt;'Hoja De Calculo'!BF$16,0,'Credit issuance TYA'!BF35-('Credit issuance TYA'!$O$21*'Credit issuance TYA'!$B$2)))</f>
        <v>0</v>
      </c>
      <c r="BG35" s="281">
        <f>IF(ISBLANK('Hoja De Calculo'!BH$13),'Credit issuance TYA'!BG35-('Credit issuance TYA'!$O$21*'Credit issuance TYA'!$B$2),IF('Hoja De Calculo'!BH$16&lt;'Hoja De Calculo'!BG$16,0,'Credit issuance TYA'!BG35-('Credit issuance TYA'!$O$21*'Credit issuance TYA'!$B$2)))</f>
        <v>0</v>
      </c>
      <c r="BH35" s="281">
        <f>IF(ISBLANK('Hoja De Calculo'!BI$13),'Credit issuance TYA'!BH35-('Credit issuance TYA'!$O$21*'Credit issuance TYA'!$B$2),IF('Hoja De Calculo'!BI$16&lt;'Hoja De Calculo'!BH$16,0,'Credit issuance TYA'!BH35-('Credit issuance TYA'!$O$21*'Credit issuance TYA'!$B$2)))</f>
        <v>0</v>
      </c>
      <c r="BI35" s="281">
        <f>IF(ISBLANK('Hoja De Calculo'!BJ$13),'Credit issuance TYA'!BI35-('Credit issuance TYA'!$O$21*'Credit issuance TYA'!$B$2),IF('Hoja De Calculo'!BJ$16&lt;'Hoja De Calculo'!BI$16,0,'Credit issuance TYA'!BI35-('Credit issuance TYA'!$O$21*'Credit issuance TYA'!$B$2)))</f>
        <v>0</v>
      </c>
      <c r="BJ35" s="281">
        <f>IF(ISBLANK('Hoja De Calculo'!BK$13),'Credit issuance TYA'!BJ35-('Credit issuance TYA'!$O$21*'Credit issuance TYA'!$B$2),IF('Hoja De Calculo'!BK$16&lt;'Hoja De Calculo'!BJ$16,0,'Credit issuance TYA'!BJ35-('Credit issuance TYA'!$O$21*'Credit issuance TYA'!$B$2)))</f>
        <v>0</v>
      </c>
      <c r="BK35" s="281">
        <f>IF(ISBLANK('Hoja De Calculo'!BL$13),'Credit issuance TYA'!BK35-('Credit issuance TYA'!$O$21*'Credit issuance TYA'!$B$2),IF('Hoja De Calculo'!BL$16&lt;'Hoja De Calculo'!BK$16,0,'Credit issuance TYA'!BK35-('Credit issuance TYA'!$O$21*'Credit issuance TYA'!$B$2)))</f>
        <v>0</v>
      </c>
      <c r="BL35" s="281">
        <f>IF(ISBLANK('Hoja De Calculo'!BM$13),'Credit issuance TYA'!BL35-('Credit issuance TYA'!$O$21*'Credit issuance TYA'!$B$2),IF('Hoja De Calculo'!BM$16&lt;'Hoja De Calculo'!BL$16,0,'Credit issuance TYA'!BL35-('Credit issuance TYA'!$O$21*'Credit issuance TYA'!$B$2)))</f>
        <v>0</v>
      </c>
      <c r="BM35" s="281">
        <f>IF(ISBLANK('Hoja De Calculo'!BN$13),'Credit issuance TYA'!BM35-('Credit issuance TYA'!$O$21*'Credit issuance TYA'!$B$2),IF('Hoja De Calculo'!BN$16&lt;'Hoja De Calculo'!BM$16,0,'Credit issuance TYA'!BM35-('Credit issuance TYA'!$O$21*'Credit issuance TYA'!$B$2)))</f>
        <v>0</v>
      </c>
      <c r="BN35" s="281">
        <f>IF(ISBLANK('Hoja De Calculo'!BO$13),'Credit issuance TYA'!BN35-('Credit issuance TYA'!$O$21*'Credit issuance TYA'!$B$2),IF('Hoja De Calculo'!BO$16&lt;'Hoja De Calculo'!BN$16,0,'Credit issuance TYA'!BN35-('Credit issuance TYA'!$O$21*'Credit issuance TYA'!$B$2)))</f>
        <v>0</v>
      </c>
      <c r="BO35" s="281">
        <f>IF(ISBLANK('Hoja De Calculo'!BP$13),'Credit issuance TYA'!BO35-('Credit issuance TYA'!$O$21*'Credit issuance TYA'!$B$2),IF('Hoja De Calculo'!BP$16&lt;'Hoja De Calculo'!BO$16,0,'Credit issuance TYA'!BO35-('Credit issuance TYA'!$O$21*'Credit issuance TYA'!$B$2)))</f>
        <v>0</v>
      </c>
      <c r="BP35" s="281">
        <f>IF(ISBLANK('Hoja De Calculo'!BQ$13),'Credit issuance TYA'!BP35-('Credit issuance TYA'!$O$21*'Credit issuance TYA'!$B$2),IF('Hoja De Calculo'!BQ$16&lt;'Hoja De Calculo'!BP$16,0,'Credit issuance TYA'!BP35-('Credit issuance TYA'!$O$21*'Credit issuance TYA'!$B$2)))</f>
        <v>0</v>
      </c>
      <c r="BQ35" s="281">
        <f>IF(ISBLANK('Hoja De Calculo'!BR$13),'Credit issuance TYA'!BQ35-('Credit issuance TYA'!$O$21*'Credit issuance TYA'!$B$2),IF('Hoja De Calculo'!BR$16&lt;'Hoja De Calculo'!BQ$16,0,'Credit issuance TYA'!BQ35-('Credit issuance TYA'!$O$21*'Credit issuance TYA'!$B$2)))</f>
        <v>0</v>
      </c>
      <c r="BR35" s="281">
        <f>IF(ISBLANK('Hoja De Calculo'!BS$13),'Credit issuance TYA'!BR35-('Credit issuance TYA'!$O$21*'Credit issuance TYA'!$B$2),IF('Hoja De Calculo'!BS$16&lt;'Hoja De Calculo'!BR$16,0,'Credit issuance TYA'!BR35-('Credit issuance TYA'!$O$21*'Credit issuance TYA'!$B$2)))</f>
        <v>0</v>
      </c>
      <c r="BS35" s="281">
        <f>IF(ISBLANK('Hoja De Calculo'!BT$13),'Credit issuance TYA'!BS35-('Credit issuance TYA'!$O$21*'Credit issuance TYA'!$B$2),IF('Hoja De Calculo'!BT$16&lt;'Hoja De Calculo'!BS$16,0,'Credit issuance TYA'!BS35-('Credit issuance TYA'!$O$21*'Credit issuance TYA'!$B$2)))</f>
        <v>0</v>
      </c>
      <c r="BT35" s="281">
        <f>IF(ISBLANK('Hoja De Calculo'!BU$13),'Credit issuance TYA'!BT35-('Credit issuance TYA'!$O$21*'Credit issuance TYA'!$B$2),IF('Hoja De Calculo'!BU$16&lt;'Hoja De Calculo'!BT$16,0,'Credit issuance TYA'!BT35-('Credit issuance TYA'!$O$21*'Credit issuance TYA'!$B$2)))</f>
        <v>0</v>
      </c>
      <c r="BU35" s="281">
        <f>IF(ISBLANK('Hoja De Calculo'!BV$13),'Credit issuance TYA'!BU35-('Credit issuance TYA'!$O$21*'Credit issuance TYA'!$B$2),IF('Hoja De Calculo'!BV$16&lt;'Hoja De Calculo'!BU$16,0,'Credit issuance TYA'!BU35-('Credit issuance TYA'!$O$21*'Credit issuance TYA'!$B$2)))</f>
        <v>0</v>
      </c>
      <c r="BV35" s="281">
        <f>IF(ISBLANK('Hoja De Calculo'!BW$13),'Credit issuance TYA'!BV35-('Credit issuance TYA'!$O$21*'Credit issuance TYA'!$B$2),IF('Hoja De Calculo'!BW$16&lt;'Hoja De Calculo'!BV$16,0,'Credit issuance TYA'!BV35-('Credit issuance TYA'!$O$21*'Credit issuance TYA'!$B$2)))</f>
        <v>0</v>
      </c>
      <c r="BW35" s="281">
        <f>IF(ISBLANK('Hoja De Calculo'!BX$13),'Credit issuance TYA'!BW35-('Credit issuance TYA'!$O$21*'Credit issuance TYA'!$B$2),IF('Hoja De Calculo'!BX$16&lt;'Hoja De Calculo'!BW$16,0,'Credit issuance TYA'!BW35-('Credit issuance TYA'!$O$21*'Credit issuance TYA'!$B$2)))</f>
        <v>0</v>
      </c>
      <c r="BX35" s="281">
        <f>IF(ISBLANK('Hoja De Calculo'!BY$13),'Credit issuance TYA'!BX35-('Credit issuance TYA'!$O$21*'Credit issuance TYA'!$B$2),IF('Hoja De Calculo'!BY$16&lt;'Hoja De Calculo'!BX$16,0,'Credit issuance TYA'!BX35-('Credit issuance TYA'!$O$21*'Credit issuance TYA'!$B$2)))</f>
        <v>0</v>
      </c>
      <c r="BY35" s="281">
        <f>IF(ISBLANK('Hoja De Calculo'!BZ$13),'Credit issuance TYA'!BY35-('Credit issuance TYA'!$O$21*'Credit issuance TYA'!$B$2),IF('Hoja De Calculo'!BZ$16&lt;'Hoja De Calculo'!BY$16,0,'Credit issuance TYA'!BY35-('Credit issuance TYA'!$O$21*'Credit issuance TYA'!$B$2)))</f>
        <v>0</v>
      </c>
      <c r="BZ35" s="281">
        <f>IF(ISBLANK('Hoja De Calculo'!CA$13),'Credit issuance TYA'!BZ35-('Credit issuance TYA'!$O$21*'Credit issuance TYA'!$B$2),IF('Hoja De Calculo'!CA$16&lt;'Hoja De Calculo'!BZ$16,0,'Credit issuance TYA'!BZ35-('Credit issuance TYA'!$O$21*'Credit issuance TYA'!$B$2)))</f>
        <v>0</v>
      </c>
      <c r="CA35" s="281">
        <f>IF(ISBLANK('Hoja De Calculo'!CB$13),'Credit issuance TYA'!CA35-('Credit issuance TYA'!$O$21*'Credit issuance TYA'!$B$2),IF('Hoja De Calculo'!CB$16&lt;'Hoja De Calculo'!CA$16,0,'Credit issuance TYA'!CA35-('Credit issuance TYA'!$O$21*'Credit issuance TYA'!$B$2)))</f>
        <v>0</v>
      </c>
      <c r="CB35" s="281">
        <f>IF(ISBLANK('Hoja De Calculo'!CC$13),'Credit issuance TYA'!CB35-('Credit issuance TYA'!$O$21*'Credit issuance TYA'!$B$2),IF('Hoja De Calculo'!CC$16&lt;'Hoja De Calculo'!CB$16,0,'Credit issuance TYA'!CB35-('Credit issuance TYA'!$O$21*'Credit issuance TYA'!$B$2)))</f>
        <v>0</v>
      </c>
      <c r="CC35" s="281">
        <f>IF(ISBLANK('Hoja De Calculo'!CD$13),'Credit issuance TYA'!CC35-('Credit issuance TYA'!$O$21*'Credit issuance TYA'!$B$2),IF('Hoja De Calculo'!CD$16&lt;'Hoja De Calculo'!CC$16,0,'Credit issuance TYA'!CC35-('Credit issuance TYA'!$O$21*'Credit issuance TYA'!$B$2)))</f>
        <v>0</v>
      </c>
      <c r="CD35" s="281">
        <f>IF(ISBLANK('Hoja De Calculo'!CE$13),'Credit issuance TYA'!CD35-('Credit issuance TYA'!$O$21*'Credit issuance TYA'!$B$2),IF('Hoja De Calculo'!CE$16&lt;'Hoja De Calculo'!CD$16,0,'Credit issuance TYA'!CD35-('Credit issuance TYA'!$O$21*'Credit issuance TYA'!$B$2)))</f>
        <v>0</v>
      </c>
      <c r="CE35" s="281">
        <f>IF(ISBLANK('Hoja De Calculo'!CF$13),'Credit issuance TYA'!CE35-('Credit issuance TYA'!$O$21*'Credit issuance TYA'!$B$2),IF('Hoja De Calculo'!CF$16&lt;'Hoja De Calculo'!CE$16,0,'Credit issuance TYA'!CE35-('Credit issuance TYA'!$O$21*'Credit issuance TYA'!$B$2)))</f>
        <v>0</v>
      </c>
      <c r="CF35" s="281">
        <f>IF(ISBLANK('Hoja De Calculo'!CG$13),'Credit issuance TYA'!CF35-('Credit issuance TYA'!$O$21*'Credit issuance TYA'!$B$2),IF('Hoja De Calculo'!CG$16&lt;'Hoja De Calculo'!CF$16,0,'Credit issuance TYA'!CF35-('Credit issuance TYA'!$O$21*'Credit issuance TYA'!$B$2)))</f>
        <v>0</v>
      </c>
      <c r="CG35" s="281">
        <f>IF(ISBLANK('Hoja De Calculo'!CH$13),'Credit issuance TYA'!CG35-('Credit issuance TYA'!$O$21*'Credit issuance TYA'!$B$2),IF('Hoja De Calculo'!CH$16&lt;'Hoja De Calculo'!CG$16,0,'Credit issuance TYA'!CG35-('Credit issuance TYA'!$O$21*'Credit issuance TYA'!$B$2)))</f>
        <v>0</v>
      </c>
      <c r="CH35" s="281">
        <f>IF(ISBLANK('Hoja De Calculo'!CI$13),'Credit issuance TYA'!CH35-('Credit issuance TYA'!$O$21*'Credit issuance TYA'!$B$2),IF('Hoja De Calculo'!CI$16&lt;'Hoja De Calculo'!CH$16,0,'Credit issuance TYA'!CH35-('Credit issuance TYA'!$O$21*'Credit issuance TYA'!$B$2)))</f>
        <v>0</v>
      </c>
      <c r="CI35" s="281">
        <f>IF(ISBLANK('Hoja De Calculo'!CJ$13),'Credit issuance TYA'!CI35-('Credit issuance TYA'!$O$21*'Credit issuance TYA'!$B$2),IF('Hoja De Calculo'!CJ$16&lt;'Hoja De Calculo'!CI$16,0,'Credit issuance TYA'!CI35-('Credit issuance TYA'!$O$21*'Credit issuance TYA'!$B$2)))</f>
        <v>0</v>
      </c>
      <c r="CJ35" s="281">
        <f>IF(ISBLANK('Hoja De Calculo'!CK$13),'Credit issuance TYA'!CJ35-('Credit issuance TYA'!$O$21*'Credit issuance TYA'!$B$2),IF('Hoja De Calculo'!CK$16&lt;'Hoja De Calculo'!CJ$16,0,'Credit issuance TYA'!CJ35-('Credit issuance TYA'!$O$21*'Credit issuance TYA'!$B$2)))</f>
        <v>0</v>
      </c>
      <c r="CK35" s="281">
        <f>IF(ISBLANK('Hoja De Calculo'!CL$13),'Credit issuance TYA'!CK35-('Credit issuance TYA'!$O$21*'Credit issuance TYA'!$B$2),IF('Hoja De Calculo'!CL$16&lt;'Hoja De Calculo'!CK$16,0,'Credit issuance TYA'!CK35-('Credit issuance TYA'!$O$21*'Credit issuance TYA'!$B$2)))</f>
        <v>0</v>
      </c>
      <c r="CL35" s="281">
        <f>IF(ISBLANK('Hoja De Calculo'!CM$13),'Credit issuance TYA'!CL35-('Credit issuance TYA'!$O$21*'Credit issuance TYA'!$B$2),IF('Hoja De Calculo'!CM$16&lt;'Hoja De Calculo'!CL$16,0,'Credit issuance TYA'!CL35-('Credit issuance TYA'!$O$21*'Credit issuance TYA'!$B$2)))</f>
        <v>0</v>
      </c>
      <c r="CM35" s="281">
        <f>IF(ISBLANK('Hoja De Calculo'!CN$13),'Credit issuance TYA'!CM35-('Credit issuance TYA'!$O$21*'Credit issuance TYA'!$B$2),IF('Hoja De Calculo'!CN$16&lt;'Hoja De Calculo'!CM$16,0,'Credit issuance TYA'!CM35-('Credit issuance TYA'!$O$21*'Credit issuance TYA'!$B$2)))</f>
        <v>0</v>
      </c>
      <c r="CN35" s="281">
        <f>IF(ISBLANK('Hoja De Calculo'!CO$13),'Credit issuance TYA'!CN35-('Credit issuance TYA'!$O$21*'Credit issuance TYA'!$B$2),IF('Hoja De Calculo'!CO$16&lt;'Hoja De Calculo'!CN$16,0,'Credit issuance TYA'!CN35-('Credit issuance TYA'!$O$21*'Credit issuance TYA'!$B$2)))</f>
        <v>0</v>
      </c>
      <c r="CO35" s="281">
        <f>IF(ISBLANK('Hoja De Calculo'!CP$13),'Credit issuance TYA'!CO35-('Credit issuance TYA'!$O$21*'Credit issuance TYA'!$B$2),IF('Hoja De Calculo'!CP$16&lt;'Hoja De Calculo'!CO$16,0,'Credit issuance TYA'!CO35-('Credit issuance TYA'!$O$21*'Credit issuance TYA'!$B$2)))</f>
        <v>0</v>
      </c>
      <c r="CP35" s="281">
        <f>IF(ISBLANK('Hoja De Calculo'!CQ$13),'Credit issuance TYA'!CP35-('Credit issuance TYA'!$O$21*'Credit issuance TYA'!$B$2),IF('Hoja De Calculo'!CQ$16&lt;'Hoja De Calculo'!CP$16,0,'Credit issuance TYA'!CP35-('Credit issuance TYA'!$O$21*'Credit issuance TYA'!$B$2)))</f>
        <v>0</v>
      </c>
      <c r="CQ35" s="281">
        <f>IF(ISBLANK('Hoja De Calculo'!CR$13),'Credit issuance TYA'!CQ35-('Credit issuance TYA'!$O$21*'Credit issuance TYA'!$B$2),IF('Hoja De Calculo'!CR$16&lt;'Hoja De Calculo'!CQ$16,0,'Credit issuance TYA'!CQ35-('Credit issuance TYA'!$O$21*'Credit issuance TYA'!$B$2)))</f>
        <v>0</v>
      </c>
      <c r="CR35" s="281">
        <f>IF(ISBLANK('Hoja De Calculo'!CS$13),'Credit issuance TYA'!CR35-('Credit issuance TYA'!$O$21*'Credit issuance TYA'!$B$2),IF('Hoja De Calculo'!CS$16&lt;'Hoja De Calculo'!CR$16,0,'Credit issuance TYA'!CR35-('Credit issuance TYA'!$O$21*'Credit issuance TYA'!$B$2)))</f>
        <v>0</v>
      </c>
      <c r="CS35" s="281">
        <f>IF(ISBLANK('Hoja De Calculo'!CT$13),'Credit issuance TYA'!CS35-('Credit issuance TYA'!$O$21*'Credit issuance TYA'!$B$2),IF('Hoja De Calculo'!CT$16&lt;'Hoja De Calculo'!CS$16,0,'Credit issuance TYA'!CS35-('Credit issuance TYA'!$O$21*'Credit issuance TYA'!$B$2)))</f>
        <v>0</v>
      </c>
      <c r="CT35" s="281">
        <f>IF(ISBLANK('Hoja De Calculo'!CU$13),'Credit issuance TYA'!CT35-('Credit issuance TYA'!$O$21*'Credit issuance TYA'!$B$2),IF('Hoja De Calculo'!CU$16&lt;'Hoja De Calculo'!CT$16,0,'Credit issuance TYA'!CT35-('Credit issuance TYA'!$O$21*'Credit issuance TYA'!$B$2)))</f>
        <v>0</v>
      </c>
      <c r="CU35" s="281">
        <f>IF(ISBLANK('Hoja De Calculo'!CV$13),'Credit issuance TYA'!CU35-('Credit issuance TYA'!$O$21*'Credit issuance TYA'!$B$2),IF('Hoja De Calculo'!CV$16&lt;'Hoja De Calculo'!CU$16,0,'Credit issuance TYA'!CU35-('Credit issuance TYA'!$O$21*'Credit issuance TYA'!$B$2)))</f>
        <v>0</v>
      </c>
      <c r="CV35" s="281">
        <f>IF(ISBLANK('Hoja De Calculo'!CW$13),'Credit issuance TYA'!CV35-('Credit issuance TYA'!$O$21*'Credit issuance TYA'!$B$2),IF('Hoja De Calculo'!CW$16&lt;'Hoja De Calculo'!CV$16,0,'Credit issuance TYA'!CV35-('Credit issuance TYA'!$O$21*'Credit issuance TYA'!$B$2)))</f>
        <v>0</v>
      </c>
      <c r="CW35" s="281">
        <f>IF(ISBLANK('Hoja De Calculo'!CX$13),'Credit issuance TYA'!CW35-('Credit issuance TYA'!$O$21*'Credit issuance TYA'!$B$2),IF('Hoja De Calculo'!CX$16&lt;'Hoja De Calculo'!CW$16,0,'Credit issuance TYA'!CW35-('Credit issuance TYA'!$O$21*'Credit issuance TYA'!$B$2)))</f>
        <v>0</v>
      </c>
    </row>
    <row r="36" spans="1:102" x14ac:dyDescent="0.3">
      <c r="A36" t="s">
        <v>173</v>
      </c>
      <c r="C36" s="259"/>
      <c r="D36" s="259"/>
      <c r="E36" s="259"/>
      <c r="F36" s="259"/>
      <c r="G36" s="259"/>
      <c r="H36" s="259"/>
      <c r="I36" s="259"/>
      <c r="J36" s="259"/>
      <c r="K36" s="259"/>
      <c r="L36" s="259"/>
      <c r="M36" s="259"/>
      <c r="N36" s="267"/>
      <c r="O36" s="274"/>
      <c r="P36" s="281">
        <f>'Credit issuance TYA'!P36-('Credit issuance TYA'!$P21*'Credit issuance TYA'!$B$2)</f>
        <v>0</v>
      </c>
      <c r="Q36" s="281">
        <f>IF(ISBLANK('Hoja De Calculo'!R$13),'Credit issuance TYA'!Q36-('Credit issuance TYA'!$P$21*'Credit issuance TYA'!$B$2),IF('Hoja De Calculo'!R$16&lt;'Hoja De Calculo'!Q$16,0,'Credit issuance TYA'!Q36-('Credit issuance TYA'!$P$21*'Credit issuance TYA'!$B$2)))</f>
        <v>0</v>
      </c>
      <c r="R36" s="281">
        <f>IF(ISBLANK('Hoja De Calculo'!S$13),'Credit issuance TYA'!R36-('Credit issuance TYA'!$P$21*'Credit issuance TYA'!$B$2),IF('Hoja De Calculo'!S$16&lt;'Hoja De Calculo'!R$16,0,'Credit issuance TYA'!R36-('Credit issuance TYA'!$P$21*'Credit issuance TYA'!$B$2)))</f>
        <v>0</v>
      </c>
      <c r="S36" s="281">
        <f>IF(ISBLANK('Hoja De Calculo'!T$13),'Credit issuance TYA'!S36-('Credit issuance TYA'!$P$21*'Credit issuance TYA'!$B$2),IF('Hoja De Calculo'!T$16&lt;'Hoja De Calculo'!S$16,0,'Credit issuance TYA'!S36-('Credit issuance TYA'!$P$21*'Credit issuance TYA'!$B$2)))</f>
        <v>0</v>
      </c>
      <c r="T36" s="281">
        <f>IF(ISBLANK('Hoja De Calculo'!U$13),'Credit issuance TYA'!T36-('Credit issuance TYA'!$P$21*'Credit issuance TYA'!$B$2),IF('Hoja De Calculo'!U$16&lt;'Hoja De Calculo'!T$16,0,'Credit issuance TYA'!T36-('Credit issuance TYA'!$P$21*'Credit issuance TYA'!$B$2)))</f>
        <v>0</v>
      </c>
      <c r="U36" s="281">
        <f>IF(ISBLANK('Hoja De Calculo'!V$13),'Credit issuance TYA'!U36-('Credit issuance TYA'!$P$21*'Credit issuance TYA'!$B$2),IF('Hoja De Calculo'!V$16&lt;'Hoja De Calculo'!U$16,0,'Credit issuance TYA'!U36-('Credit issuance TYA'!$P$21*'Credit issuance TYA'!$B$2)))</f>
        <v>0</v>
      </c>
      <c r="V36" s="281">
        <f>IF(ISBLANK('Hoja De Calculo'!W$13),'Credit issuance TYA'!V36-('Credit issuance TYA'!$P$21*'Credit issuance TYA'!$B$2),IF('Hoja De Calculo'!W$16&lt;'Hoja De Calculo'!V$16,0,'Credit issuance TYA'!V36-('Credit issuance TYA'!$P$21*'Credit issuance TYA'!$B$2)))</f>
        <v>0</v>
      </c>
      <c r="W36" s="281">
        <f>IF(ISBLANK('Hoja De Calculo'!X$13),'Credit issuance TYA'!W36-('Credit issuance TYA'!$P$21*'Credit issuance TYA'!$B$2),IF('Hoja De Calculo'!X$16&lt;'Hoja De Calculo'!W$16,0,'Credit issuance TYA'!W36-('Credit issuance TYA'!$P$21*'Credit issuance TYA'!$B$2)))</f>
        <v>0</v>
      </c>
      <c r="X36" s="281">
        <f>IF(ISBLANK('Hoja De Calculo'!Y$13),'Credit issuance TYA'!X36-('Credit issuance TYA'!$P$21*'Credit issuance TYA'!$B$2),IF('Hoja De Calculo'!Y$16&lt;'Hoja De Calculo'!X$16,0,'Credit issuance TYA'!X36-('Credit issuance TYA'!$P$21*'Credit issuance TYA'!$B$2)))</f>
        <v>0</v>
      </c>
      <c r="Y36" s="281">
        <f>IF(ISBLANK('Hoja De Calculo'!Z$13),'Credit issuance TYA'!Y36-('Credit issuance TYA'!$P$21*'Credit issuance TYA'!$B$2),IF('Hoja De Calculo'!Z$16&lt;'Hoja De Calculo'!Y$16,0,'Credit issuance TYA'!Y36-('Credit issuance TYA'!$P$21*'Credit issuance TYA'!$B$2)))</f>
        <v>0</v>
      </c>
      <c r="Z36" s="281">
        <f>IF(ISBLANK('Hoja De Calculo'!AA$13),'Credit issuance TYA'!Z36-('Credit issuance TYA'!$P$21*'Credit issuance TYA'!$B$2),IF('Hoja De Calculo'!AA$16&lt;'Hoja De Calculo'!Z$16,0,'Credit issuance TYA'!Z36-('Credit issuance TYA'!$P$21*'Credit issuance TYA'!$B$2)))</f>
        <v>0</v>
      </c>
      <c r="AA36" s="281">
        <f>IF(ISBLANK('Hoja De Calculo'!AB$13),'Credit issuance TYA'!AA36-('Credit issuance TYA'!$P$21*'Credit issuance TYA'!$B$2),IF('Hoja De Calculo'!AB$16&lt;'Hoja De Calculo'!AA$16,0,'Credit issuance TYA'!AA36-('Credit issuance TYA'!$P$21*'Credit issuance TYA'!$B$2)))</f>
        <v>0</v>
      </c>
      <c r="AB36" s="281">
        <f>IF(ISBLANK('Hoja De Calculo'!AC$13),'Credit issuance TYA'!AB36-('Credit issuance TYA'!$P$21*'Credit issuance TYA'!$B$2),IF('Hoja De Calculo'!AC$16&lt;'Hoja De Calculo'!AB$16,0,'Credit issuance TYA'!AB36-('Credit issuance TYA'!$P$21*'Credit issuance TYA'!$B$2)))</f>
        <v>0</v>
      </c>
      <c r="AC36" s="281">
        <f>IF(ISBLANK('Hoja De Calculo'!AD$13),'Credit issuance TYA'!AC36-('Credit issuance TYA'!$P$21*'Credit issuance TYA'!$B$2),IF('Hoja De Calculo'!AD$16&lt;'Hoja De Calculo'!AC$16,0,'Credit issuance TYA'!AC36-('Credit issuance TYA'!$P$21*'Credit issuance TYA'!$B$2)))</f>
        <v>0</v>
      </c>
      <c r="AD36" s="281">
        <f>IF(ISBLANK('Hoja De Calculo'!AE$13),'Credit issuance TYA'!AD36-('Credit issuance TYA'!$P$21*'Credit issuance TYA'!$B$2),IF('Hoja De Calculo'!AE$16&lt;'Hoja De Calculo'!AD$16,0,'Credit issuance TYA'!AD36-('Credit issuance TYA'!$P$21*'Credit issuance TYA'!$B$2)))</f>
        <v>0</v>
      </c>
      <c r="AE36" s="281">
        <f>IF(ISBLANK('Hoja De Calculo'!AF$13),'Credit issuance TYA'!AE36-('Credit issuance TYA'!$P$21*'Credit issuance TYA'!$B$2),IF('Hoja De Calculo'!AF$16&lt;'Hoja De Calculo'!AE$16,0,'Credit issuance TYA'!AE36-('Credit issuance TYA'!$P$21*'Credit issuance TYA'!$B$2)))</f>
        <v>0</v>
      </c>
      <c r="AF36" s="281">
        <f>IF(ISBLANK('Hoja De Calculo'!AG$13),'Credit issuance TYA'!AF36-('Credit issuance TYA'!$P$21*'Credit issuance TYA'!$B$2),IF('Hoja De Calculo'!AG$16&lt;'Hoja De Calculo'!AF$16,0,'Credit issuance TYA'!AF36-('Credit issuance TYA'!$P$21*'Credit issuance TYA'!$B$2)))</f>
        <v>0</v>
      </c>
      <c r="AG36" s="281">
        <f>IF(ISBLANK('Hoja De Calculo'!AH$13),'Credit issuance TYA'!AG36-('Credit issuance TYA'!$P$21*'Credit issuance TYA'!$B$2),IF('Hoja De Calculo'!AH$16&lt;'Hoja De Calculo'!AG$16,0,'Credit issuance TYA'!AG36-('Credit issuance TYA'!$P$21*'Credit issuance TYA'!$B$2)))</f>
        <v>0</v>
      </c>
      <c r="AH36" s="281">
        <f>IF(ISBLANK('Hoja De Calculo'!AI$13),'Credit issuance TYA'!AH36-('Credit issuance TYA'!$P$21*'Credit issuance TYA'!$B$2),IF('Hoja De Calculo'!AI$16&lt;'Hoja De Calculo'!AH$16,0,'Credit issuance TYA'!AH36-('Credit issuance TYA'!$P$21*'Credit issuance TYA'!$B$2)))</f>
        <v>0</v>
      </c>
      <c r="AI36" s="281">
        <f>IF(ISBLANK('Hoja De Calculo'!AJ$13),'Credit issuance TYA'!AI36-('Credit issuance TYA'!$P$21*'Credit issuance TYA'!$B$2),IF('Hoja De Calculo'!AJ$16&lt;'Hoja De Calculo'!AI$16,0,'Credit issuance TYA'!AI36-('Credit issuance TYA'!$P$21*'Credit issuance TYA'!$B$2)))</f>
        <v>0</v>
      </c>
      <c r="AJ36" s="281">
        <f>IF(ISBLANK('Hoja De Calculo'!AK$13),'Credit issuance TYA'!AJ36-('Credit issuance TYA'!$P$21*'Credit issuance TYA'!$B$2),IF('Hoja De Calculo'!AK$16&lt;'Hoja De Calculo'!AJ$16,0,'Credit issuance TYA'!AJ36-('Credit issuance TYA'!$P$21*'Credit issuance TYA'!$B$2)))</f>
        <v>0</v>
      </c>
      <c r="AK36" s="281">
        <f>IF(ISBLANK('Hoja De Calculo'!AL$13),'Credit issuance TYA'!AK36-('Credit issuance TYA'!$P$21*'Credit issuance TYA'!$B$2),IF('Hoja De Calculo'!AL$16&lt;'Hoja De Calculo'!AK$16,0,'Credit issuance TYA'!AK36-('Credit issuance TYA'!$P$21*'Credit issuance TYA'!$B$2)))</f>
        <v>0</v>
      </c>
      <c r="AL36" s="281">
        <f>IF(ISBLANK('Hoja De Calculo'!AM$13),'Credit issuance TYA'!AL36-('Credit issuance TYA'!$P$21*'Credit issuance TYA'!$B$2),IF('Hoja De Calculo'!AM$16&lt;'Hoja De Calculo'!AL$16,0,'Credit issuance TYA'!AL36-('Credit issuance TYA'!$P$21*'Credit issuance TYA'!$B$2)))</f>
        <v>0</v>
      </c>
      <c r="AM36" s="281">
        <f>IF(ISBLANK('Hoja De Calculo'!AN$13),'Credit issuance TYA'!AM36-('Credit issuance TYA'!$P$21*'Credit issuance TYA'!$B$2),IF('Hoja De Calculo'!AN$16&lt;'Hoja De Calculo'!AM$16,0,'Credit issuance TYA'!AM36-('Credit issuance TYA'!$P$21*'Credit issuance TYA'!$B$2)))</f>
        <v>0</v>
      </c>
      <c r="AN36" s="281">
        <f>IF(ISBLANK('Hoja De Calculo'!AO$13),'Credit issuance TYA'!AN36-('Credit issuance TYA'!$P$21*'Credit issuance TYA'!$B$2),IF('Hoja De Calculo'!AO$16&lt;'Hoja De Calculo'!AN$16,0,'Credit issuance TYA'!AN36-('Credit issuance TYA'!$P$21*'Credit issuance TYA'!$B$2)))</f>
        <v>0</v>
      </c>
      <c r="AO36" s="281">
        <f>IF(ISBLANK('Hoja De Calculo'!AP$13),'Credit issuance TYA'!AO36-('Credit issuance TYA'!$P$21*'Credit issuance TYA'!$B$2),IF('Hoja De Calculo'!AP$16&lt;'Hoja De Calculo'!AO$16,0,'Credit issuance TYA'!AO36-('Credit issuance TYA'!$P$21*'Credit issuance TYA'!$B$2)))</f>
        <v>0</v>
      </c>
      <c r="AP36" s="281">
        <f>IF(ISBLANK('Hoja De Calculo'!AQ$13),'Credit issuance TYA'!AP36-('Credit issuance TYA'!$P$21*'Credit issuance TYA'!$B$2),IF('Hoja De Calculo'!AQ$16&lt;'Hoja De Calculo'!AP$16,0,'Credit issuance TYA'!AP36-('Credit issuance TYA'!$P$21*'Credit issuance TYA'!$B$2)))</f>
        <v>0</v>
      </c>
      <c r="AQ36" s="281">
        <f>IF(ISBLANK('Hoja De Calculo'!AR$13),'Credit issuance TYA'!AQ36-('Credit issuance TYA'!$P$21*'Credit issuance TYA'!$B$2),IF('Hoja De Calculo'!AR$16&lt;'Hoja De Calculo'!AQ$16,0,'Credit issuance TYA'!AQ36-('Credit issuance TYA'!$P$21*'Credit issuance TYA'!$B$2)))</f>
        <v>0</v>
      </c>
      <c r="AR36" s="281">
        <f>IF(ISBLANK('Hoja De Calculo'!AS$13),'Credit issuance TYA'!AR36-('Credit issuance TYA'!$P$21*'Credit issuance TYA'!$B$2),IF('Hoja De Calculo'!AS$16&lt;'Hoja De Calculo'!AR$16,0,'Credit issuance TYA'!AR36-('Credit issuance TYA'!$P$21*'Credit issuance TYA'!$B$2)))</f>
        <v>0</v>
      </c>
      <c r="AS36" s="281">
        <f>IF(ISBLANK('Hoja De Calculo'!AT$13),'Credit issuance TYA'!AS36-('Credit issuance TYA'!$P$21*'Credit issuance TYA'!$B$2),IF('Hoja De Calculo'!AT$16&lt;'Hoja De Calculo'!AS$16,0,'Credit issuance TYA'!AS36-('Credit issuance TYA'!$P$21*'Credit issuance TYA'!$B$2)))</f>
        <v>0</v>
      </c>
      <c r="AT36" s="281">
        <f>IF(ISBLANK('Hoja De Calculo'!AU$13),'Credit issuance TYA'!AT36-('Credit issuance TYA'!$P$21*'Credit issuance TYA'!$B$2),IF('Hoja De Calculo'!AU$16&lt;'Hoja De Calculo'!AT$16,0,'Credit issuance TYA'!AT36-('Credit issuance TYA'!$P$21*'Credit issuance TYA'!$B$2)))</f>
        <v>0</v>
      </c>
      <c r="AU36" s="281">
        <f>IF(ISBLANK('Hoja De Calculo'!AV$13),'Credit issuance TYA'!AU36-('Credit issuance TYA'!$P$21*'Credit issuance TYA'!$B$2),IF('Hoja De Calculo'!AV$16&lt;'Hoja De Calculo'!AU$16,0,'Credit issuance TYA'!AU36-('Credit issuance TYA'!$P$21*'Credit issuance TYA'!$B$2)))</f>
        <v>0</v>
      </c>
      <c r="AV36" s="281">
        <f>IF(ISBLANK('Hoja De Calculo'!AW$13),'Credit issuance TYA'!AV36-('Credit issuance TYA'!$P$21*'Credit issuance TYA'!$B$2),IF('Hoja De Calculo'!AW$16&lt;'Hoja De Calculo'!AV$16,0,'Credit issuance TYA'!AV36-('Credit issuance TYA'!$P$21*'Credit issuance TYA'!$B$2)))</f>
        <v>0</v>
      </c>
      <c r="AW36" s="281">
        <f>IF(ISBLANK('Hoja De Calculo'!AX$13),'Credit issuance TYA'!AW36-('Credit issuance TYA'!$P$21*'Credit issuance TYA'!$B$2),IF('Hoja De Calculo'!AX$16&lt;'Hoja De Calculo'!AW$16,0,'Credit issuance TYA'!AW36-('Credit issuance TYA'!$P$21*'Credit issuance TYA'!$B$2)))</f>
        <v>0</v>
      </c>
      <c r="AX36" s="281">
        <f>IF(ISBLANK('Hoja De Calculo'!AY$13),'Credit issuance TYA'!AX36-('Credit issuance TYA'!$P$21*'Credit issuance TYA'!$B$2),IF('Hoja De Calculo'!AY$16&lt;'Hoja De Calculo'!AX$16,0,'Credit issuance TYA'!AX36-('Credit issuance TYA'!$P$21*'Credit issuance TYA'!$B$2)))</f>
        <v>0</v>
      </c>
      <c r="AY36" s="281">
        <f>IF(ISBLANK('Hoja De Calculo'!AZ$13),'Credit issuance TYA'!AY36-('Credit issuance TYA'!$P$21*'Credit issuance TYA'!$B$2),IF('Hoja De Calculo'!AZ$16&lt;'Hoja De Calculo'!AY$16,0,'Credit issuance TYA'!AY36-('Credit issuance TYA'!$P$21*'Credit issuance TYA'!$B$2)))</f>
        <v>0</v>
      </c>
      <c r="AZ36" s="281">
        <f>IF(ISBLANK('Hoja De Calculo'!BA$13),'Credit issuance TYA'!AZ36-('Credit issuance TYA'!$P$21*'Credit issuance TYA'!$B$2),IF('Hoja De Calculo'!BA$16&lt;'Hoja De Calculo'!AZ$16,0,'Credit issuance TYA'!AZ36-('Credit issuance TYA'!$P$21*'Credit issuance TYA'!$B$2)))</f>
        <v>0</v>
      </c>
      <c r="BA36" s="281">
        <f>IF(ISBLANK('Hoja De Calculo'!BB$13),'Credit issuance TYA'!BA36-('Credit issuance TYA'!$P$21*'Credit issuance TYA'!$B$2),IF('Hoja De Calculo'!BB$16&lt;'Hoja De Calculo'!BA$16,0,'Credit issuance TYA'!BA36-('Credit issuance TYA'!$P$21*'Credit issuance TYA'!$B$2)))</f>
        <v>0</v>
      </c>
      <c r="BB36" s="281">
        <f>IF(ISBLANK('Hoja De Calculo'!BC$13),'Credit issuance TYA'!BB36-('Credit issuance TYA'!$P$21*'Credit issuance TYA'!$B$2),IF('Hoja De Calculo'!BC$16&lt;'Hoja De Calculo'!BB$16,0,'Credit issuance TYA'!BB36-('Credit issuance TYA'!$P$21*'Credit issuance TYA'!$B$2)))</f>
        <v>0</v>
      </c>
      <c r="BC36" s="281">
        <f>IF(ISBLANK('Hoja De Calculo'!BD$13),'Credit issuance TYA'!BC36-('Credit issuance TYA'!$P$21*'Credit issuance TYA'!$B$2),IF('Hoja De Calculo'!BD$16&lt;'Hoja De Calculo'!BC$16,0,'Credit issuance TYA'!BC36-('Credit issuance TYA'!$P$21*'Credit issuance TYA'!$B$2)))</f>
        <v>0</v>
      </c>
      <c r="BD36" s="281">
        <f>IF(ISBLANK('Hoja De Calculo'!BE$13),'Credit issuance TYA'!BD36-('Credit issuance TYA'!$P$21*'Credit issuance TYA'!$B$2),IF('Hoja De Calculo'!BE$16&lt;'Hoja De Calculo'!BD$16,0,'Credit issuance TYA'!BD36-('Credit issuance TYA'!$P$21*'Credit issuance TYA'!$B$2)))</f>
        <v>0</v>
      </c>
      <c r="BE36" s="281">
        <f>IF(ISBLANK('Hoja De Calculo'!BF$13),'Credit issuance TYA'!BE36-('Credit issuance TYA'!$P$21*'Credit issuance TYA'!$B$2),IF('Hoja De Calculo'!BF$16&lt;'Hoja De Calculo'!BE$16,0,'Credit issuance TYA'!BE36-('Credit issuance TYA'!$P$21*'Credit issuance TYA'!$B$2)))</f>
        <v>0</v>
      </c>
      <c r="BF36" s="281">
        <f>IF(ISBLANK('Hoja De Calculo'!BG$13),'Credit issuance TYA'!BF36-('Credit issuance TYA'!$P$21*'Credit issuance TYA'!$B$2),IF('Hoja De Calculo'!BG$16&lt;'Hoja De Calculo'!BF$16,0,'Credit issuance TYA'!BF36-('Credit issuance TYA'!$P$21*'Credit issuance TYA'!$B$2)))</f>
        <v>0</v>
      </c>
      <c r="BG36" s="281">
        <f>IF(ISBLANK('Hoja De Calculo'!BH$13),'Credit issuance TYA'!BG36-('Credit issuance TYA'!$P$21*'Credit issuance TYA'!$B$2),IF('Hoja De Calculo'!BH$16&lt;'Hoja De Calculo'!BG$16,0,'Credit issuance TYA'!BG36-('Credit issuance TYA'!$P$21*'Credit issuance TYA'!$B$2)))</f>
        <v>0</v>
      </c>
      <c r="BH36" s="281">
        <f>IF(ISBLANK('Hoja De Calculo'!BI$13),'Credit issuance TYA'!BH36-('Credit issuance TYA'!$P$21*'Credit issuance TYA'!$B$2),IF('Hoja De Calculo'!BI$16&lt;'Hoja De Calculo'!BH$16,0,'Credit issuance TYA'!BH36-('Credit issuance TYA'!$P$21*'Credit issuance TYA'!$B$2)))</f>
        <v>0</v>
      </c>
      <c r="BI36" s="281">
        <f>IF(ISBLANK('Hoja De Calculo'!BJ$13),'Credit issuance TYA'!BI36-('Credit issuance TYA'!$P$21*'Credit issuance TYA'!$B$2),IF('Hoja De Calculo'!BJ$16&lt;'Hoja De Calculo'!BI$16,0,'Credit issuance TYA'!BI36-('Credit issuance TYA'!$P$21*'Credit issuance TYA'!$B$2)))</f>
        <v>0</v>
      </c>
      <c r="BJ36" s="281">
        <f>IF(ISBLANK('Hoja De Calculo'!BK$13),'Credit issuance TYA'!BJ36-('Credit issuance TYA'!$P$21*'Credit issuance TYA'!$B$2),IF('Hoja De Calculo'!BK$16&lt;'Hoja De Calculo'!BJ$16,0,'Credit issuance TYA'!BJ36-('Credit issuance TYA'!$P$21*'Credit issuance TYA'!$B$2)))</f>
        <v>0</v>
      </c>
      <c r="BK36" s="281">
        <f>IF(ISBLANK('Hoja De Calculo'!BL$13),'Credit issuance TYA'!BK36-('Credit issuance TYA'!$P$21*'Credit issuance TYA'!$B$2),IF('Hoja De Calculo'!BL$16&lt;'Hoja De Calculo'!BK$16,0,'Credit issuance TYA'!BK36-('Credit issuance TYA'!$P$21*'Credit issuance TYA'!$B$2)))</f>
        <v>0</v>
      </c>
      <c r="BL36" s="281">
        <f>IF(ISBLANK('Hoja De Calculo'!BM$13),'Credit issuance TYA'!BL36-('Credit issuance TYA'!$P$21*'Credit issuance TYA'!$B$2),IF('Hoja De Calculo'!BM$16&lt;'Hoja De Calculo'!BL$16,0,'Credit issuance TYA'!BL36-('Credit issuance TYA'!$P$21*'Credit issuance TYA'!$B$2)))</f>
        <v>0</v>
      </c>
      <c r="BM36" s="281">
        <f>IF(ISBLANK('Hoja De Calculo'!BN$13),'Credit issuance TYA'!BM36-('Credit issuance TYA'!$P$21*'Credit issuance TYA'!$B$2),IF('Hoja De Calculo'!BN$16&lt;'Hoja De Calculo'!BM$16,0,'Credit issuance TYA'!BM36-('Credit issuance TYA'!$P$21*'Credit issuance TYA'!$B$2)))</f>
        <v>0</v>
      </c>
      <c r="BN36" s="281">
        <f>IF(ISBLANK('Hoja De Calculo'!BO$13),'Credit issuance TYA'!BN36-('Credit issuance TYA'!$P$21*'Credit issuance TYA'!$B$2),IF('Hoja De Calculo'!BO$16&lt;'Hoja De Calculo'!BN$16,0,'Credit issuance TYA'!BN36-('Credit issuance TYA'!$P$21*'Credit issuance TYA'!$B$2)))</f>
        <v>0</v>
      </c>
      <c r="BO36" s="281">
        <f>IF(ISBLANK('Hoja De Calculo'!BP$13),'Credit issuance TYA'!BO36-('Credit issuance TYA'!$P$21*'Credit issuance TYA'!$B$2),IF('Hoja De Calculo'!BP$16&lt;'Hoja De Calculo'!BO$16,0,'Credit issuance TYA'!BO36-('Credit issuance TYA'!$P$21*'Credit issuance TYA'!$B$2)))</f>
        <v>0</v>
      </c>
      <c r="BP36" s="281">
        <f>IF(ISBLANK('Hoja De Calculo'!BQ$13),'Credit issuance TYA'!BP36-('Credit issuance TYA'!$P$21*'Credit issuance TYA'!$B$2),IF('Hoja De Calculo'!BQ$16&lt;'Hoja De Calculo'!BP$16,0,'Credit issuance TYA'!BP36-('Credit issuance TYA'!$P$21*'Credit issuance TYA'!$B$2)))</f>
        <v>0</v>
      </c>
      <c r="BQ36" s="281">
        <f>IF(ISBLANK('Hoja De Calculo'!BR$13),'Credit issuance TYA'!BQ36-('Credit issuance TYA'!$P$21*'Credit issuance TYA'!$B$2),IF('Hoja De Calculo'!BR$16&lt;'Hoja De Calculo'!BQ$16,0,'Credit issuance TYA'!BQ36-('Credit issuance TYA'!$P$21*'Credit issuance TYA'!$B$2)))</f>
        <v>0</v>
      </c>
      <c r="BR36" s="281">
        <f>IF(ISBLANK('Hoja De Calculo'!BS$13),'Credit issuance TYA'!BR36-('Credit issuance TYA'!$P$21*'Credit issuance TYA'!$B$2),IF('Hoja De Calculo'!BS$16&lt;'Hoja De Calculo'!BR$16,0,'Credit issuance TYA'!BR36-('Credit issuance TYA'!$P$21*'Credit issuance TYA'!$B$2)))</f>
        <v>0</v>
      </c>
      <c r="BS36" s="281">
        <f>IF(ISBLANK('Hoja De Calculo'!BT$13),'Credit issuance TYA'!BS36-('Credit issuance TYA'!$P$21*'Credit issuance TYA'!$B$2),IF('Hoja De Calculo'!BT$16&lt;'Hoja De Calculo'!BS$16,0,'Credit issuance TYA'!BS36-('Credit issuance TYA'!$P$21*'Credit issuance TYA'!$B$2)))</f>
        <v>0</v>
      </c>
      <c r="BT36" s="281">
        <f>IF(ISBLANK('Hoja De Calculo'!BU$13),'Credit issuance TYA'!BT36-('Credit issuance TYA'!$P$21*'Credit issuance TYA'!$B$2),IF('Hoja De Calculo'!BU$16&lt;'Hoja De Calculo'!BT$16,0,'Credit issuance TYA'!BT36-('Credit issuance TYA'!$P$21*'Credit issuance TYA'!$B$2)))</f>
        <v>0</v>
      </c>
      <c r="BU36" s="281">
        <f>IF(ISBLANK('Hoja De Calculo'!BV$13),'Credit issuance TYA'!BU36-('Credit issuance TYA'!$P$21*'Credit issuance TYA'!$B$2),IF('Hoja De Calculo'!BV$16&lt;'Hoja De Calculo'!BU$16,0,'Credit issuance TYA'!BU36-('Credit issuance TYA'!$P$21*'Credit issuance TYA'!$B$2)))</f>
        <v>0</v>
      </c>
      <c r="BV36" s="281">
        <f>IF(ISBLANK('Hoja De Calculo'!BW$13),'Credit issuance TYA'!BV36-('Credit issuance TYA'!$P$21*'Credit issuance TYA'!$B$2),IF('Hoja De Calculo'!BW$16&lt;'Hoja De Calculo'!BV$16,0,'Credit issuance TYA'!BV36-('Credit issuance TYA'!$P$21*'Credit issuance TYA'!$B$2)))</f>
        <v>0</v>
      </c>
      <c r="BW36" s="281">
        <f>IF(ISBLANK('Hoja De Calculo'!BX$13),'Credit issuance TYA'!BW36-('Credit issuance TYA'!$P$21*'Credit issuance TYA'!$B$2),IF('Hoja De Calculo'!BX$16&lt;'Hoja De Calculo'!BW$16,0,'Credit issuance TYA'!BW36-('Credit issuance TYA'!$P$21*'Credit issuance TYA'!$B$2)))</f>
        <v>0</v>
      </c>
      <c r="BX36" s="281">
        <f>IF(ISBLANK('Hoja De Calculo'!BY$13),'Credit issuance TYA'!BX36-('Credit issuance TYA'!$P$21*'Credit issuance TYA'!$B$2),IF('Hoja De Calculo'!BY$16&lt;'Hoja De Calculo'!BX$16,0,'Credit issuance TYA'!BX36-('Credit issuance TYA'!$P$21*'Credit issuance TYA'!$B$2)))</f>
        <v>0</v>
      </c>
      <c r="BY36" s="281">
        <f>IF(ISBLANK('Hoja De Calculo'!BZ$13),'Credit issuance TYA'!BY36-('Credit issuance TYA'!$P$21*'Credit issuance TYA'!$B$2),IF('Hoja De Calculo'!BZ$16&lt;'Hoja De Calculo'!BY$16,0,'Credit issuance TYA'!BY36-('Credit issuance TYA'!$P$21*'Credit issuance TYA'!$B$2)))</f>
        <v>0</v>
      </c>
      <c r="BZ36" s="281">
        <f>IF(ISBLANK('Hoja De Calculo'!CA$13),'Credit issuance TYA'!BZ36-('Credit issuance TYA'!$P$21*'Credit issuance TYA'!$B$2),IF('Hoja De Calculo'!CA$16&lt;'Hoja De Calculo'!BZ$16,0,'Credit issuance TYA'!BZ36-('Credit issuance TYA'!$P$21*'Credit issuance TYA'!$B$2)))</f>
        <v>0</v>
      </c>
      <c r="CA36" s="281">
        <f>IF(ISBLANK('Hoja De Calculo'!CB$13),'Credit issuance TYA'!CA36-('Credit issuance TYA'!$P$21*'Credit issuance TYA'!$B$2),IF('Hoja De Calculo'!CB$16&lt;'Hoja De Calculo'!CA$16,0,'Credit issuance TYA'!CA36-('Credit issuance TYA'!$P$21*'Credit issuance TYA'!$B$2)))</f>
        <v>0</v>
      </c>
      <c r="CB36" s="281">
        <f>IF(ISBLANK('Hoja De Calculo'!CC$13),'Credit issuance TYA'!CB36-('Credit issuance TYA'!$P$21*'Credit issuance TYA'!$B$2),IF('Hoja De Calculo'!CC$16&lt;'Hoja De Calculo'!CB$16,0,'Credit issuance TYA'!CB36-('Credit issuance TYA'!$P$21*'Credit issuance TYA'!$B$2)))</f>
        <v>0</v>
      </c>
      <c r="CC36" s="281">
        <f>IF(ISBLANK('Hoja De Calculo'!CD$13),'Credit issuance TYA'!CC36-('Credit issuance TYA'!$P$21*'Credit issuance TYA'!$B$2),IF('Hoja De Calculo'!CD$16&lt;'Hoja De Calculo'!CC$16,0,'Credit issuance TYA'!CC36-('Credit issuance TYA'!$P$21*'Credit issuance TYA'!$B$2)))</f>
        <v>0</v>
      </c>
      <c r="CD36" s="281">
        <f>IF(ISBLANK('Hoja De Calculo'!CE$13),'Credit issuance TYA'!CD36-('Credit issuance TYA'!$P$21*'Credit issuance TYA'!$B$2),IF('Hoja De Calculo'!CE$16&lt;'Hoja De Calculo'!CD$16,0,'Credit issuance TYA'!CD36-('Credit issuance TYA'!$P$21*'Credit issuance TYA'!$B$2)))</f>
        <v>0</v>
      </c>
      <c r="CE36" s="281">
        <f>IF(ISBLANK('Hoja De Calculo'!CF$13),'Credit issuance TYA'!CE36-('Credit issuance TYA'!$P$21*'Credit issuance TYA'!$B$2),IF('Hoja De Calculo'!CF$16&lt;'Hoja De Calculo'!CE$16,0,'Credit issuance TYA'!CE36-('Credit issuance TYA'!$P$21*'Credit issuance TYA'!$B$2)))</f>
        <v>0</v>
      </c>
      <c r="CF36" s="281">
        <f>IF(ISBLANK('Hoja De Calculo'!CG$13),'Credit issuance TYA'!CF36-('Credit issuance TYA'!$P$21*'Credit issuance TYA'!$B$2),IF('Hoja De Calculo'!CG$16&lt;'Hoja De Calculo'!CF$16,0,'Credit issuance TYA'!CF36-('Credit issuance TYA'!$P$21*'Credit issuance TYA'!$B$2)))</f>
        <v>0</v>
      </c>
      <c r="CG36" s="281">
        <f>IF(ISBLANK('Hoja De Calculo'!CH$13),'Credit issuance TYA'!CG36-('Credit issuance TYA'!$P$21*'Credit issuance TYA'!$B$2),IF('Hoja De Calculo'!CH$16&lt;'Hoja De Calculo'!CG$16,0,'Credit issuance TYA'!CG36-('Credit issuance TYA'!$P$21*'Credit issuance TYA'!$B$2)))</f>
        <v>0</v>
      </c>
      <c r="CH36" s="281">
        <f>IF(ISBLANK('Hoja De Calculo'!CI$13),'Credit issuance TYA'!CH36-('Credit issuance TYA'!$P$21*'Credit issuance TYA'!$B$2),IF('Hoja De Calculo'!CI$16&lt;'Hoja De Calculo'!CH$16,0,'Credit issuance TYA'!CH36-('Credit issuance TYA'!$P$21*'Credit issuance TYA'!$B$2)))</f>
        <v>0</v>
      </c>
      <c r="CI36" s="281">
        <f>IF(ISBLANK('Hoja De Calculo'!CJ$13),'Credit issuance TYA'!CI36-('Credit issuance TYA'!$P$21*'Credit issuance TYA'!$B$2),IF('Hoja De Calculo'!CJ$16&lt;'Hoja De Calculo'!CI$16,0,'Credit issuance TYA'!CI36-('Credit issuance TYA'!$P$21*'Credit issuance TYA'!$B$2)))</f>
        <v>0</v>
      </c>
      <c r="CJ36" s="281">
        <f>IF(ISBLANK('Hoja De Calculo'!CK$13),'Credit issuance TYA'!CJ36-('Credit issuance TYA'!$P$21*'Credit issuance TYA'!$B$2),IF('Hoja De Calculo'!CK$16&lt;'Hoja De Calculo'!CJ$16,0,'Credit issuance TYA'!CJ36-('Credit issuance TYA'!$P$21*'Credit issuance TYA'!$B$2)))</f>
        <v>0</v>
      </c>
      <c r="CK36" s="281">
        <f>IF(ISBLANK('Hoja De Calculo'!CL$13),'Credit issuance TYA'!CK36-('Credit issuance TYA'!$P$21*'Credit issuance TYA'!$B$2),IF('Hoja De Calculo'!CL$16&lt;'Hoja De Calculo'!CK$16,0,'Credit issuance TYA'!CK36-('Credit issuance TYA'!$P$21*'Credit issuance TYA'!$B$2)))</f>
        <v>0</v>
      </c>
      <c r="CL36" s="281">
        <f>IF(ISBLANK('Hoja De Calculo'!CM$13),'Credit issuance TYA'!CL36-('Credit issuance TYA'!$P$21*'Credit issuance TYA'!$B$2),IF('Hoja De Calculo'!CM$16&lt;'Hoja De Calculo'!CL$16,0,'Credit issuance TYA'!CL36-('Credit issuance TYA'!$P$21*'Credit issuance TYA'!$B$2)))</f>
        <v>0</v>
      </c>
      <c r="CM36" s="281">
        <f>IF(ISBLANK('Hoja De Calculo'!CN$13),'Credit issuance TYA'!CM36-('Credit issuance TYA'!$P$21*'Credit issuance TYA'!$B$2),IF('Hoja De Calculo'!CN$16&lt;'Hoja De Calculo'!CM$16,0,'Credit issuance TYA'!CM36-('Credit issuance TYA'!$P$21*'Credit issuance TYA'!$B$2)))</f>
        <v>0</v>
      </c>
      <c r="CN36" s="281">
        <f>IF(ISBLANK('Hoja De Calculo'!CO$13),'Credit issuance TYA'!CN36-('Credit issuance TYA'!$P$21*'Credit issuance TYA'!$B$2),IF('Hoja De Calculo'!CO$16&lt;'Hoja De Calculo'!CN$16,0,'Credit issuance TYA'!CN36-('Credit issuance TYA'!$P$21*'Credit issuance TYA'!$B$2)))</f>
        <v>0</v>
      </c>
      <c r="CO36" s="281">
        <f>IF(ISBLANK('Hoja De Calculo'!CP$13),'Credit issuance TYA'!CO36-('Credit issuance TYA'!$P$21*'Credit issuance TYA'!$B$2),IF('Hoja De Calculo'!CP$16&lt;'Hoja De Calculo'!CO$16,0,'Credit issuance TYA'!CO36-('Credit issuance TYA'!$P$21*'Credit issuance TYA'!$B$2)))</f>
        <v>0</v>
      </c>
      <c r="CP36" s="281">
        <f>IF(ISBLANK('Hoja De Calculo'!CQ$13),'Credit issuance TYA'!CP36-('Credit issuance TYA'!$P$21*'Credit issuance TYA'!$B$2),IF('Hoja De Calculo'!CQ$16&lt;'Hoja De Calculo'!CP$16,0,'Credit issuance TYA'!CP36-('Credit issuance TYA'!$P$21*'Credit issuance TYA'!$B$2)))</f>
        <v>0</v>
      </c>
      <c r="CQ36" s="281">
        <f>IF(ISBLANK('Hoja De Calculo'!CR$13),'Credit issuance TYA'!CQ36-('Credit issuance TYA'!$P$21*'Credit issuance TYA'!$B$2),IF('Hoja De Calculo'!CR$16&lt;'Hoja De Calculo'!CQ$16,0,'Credit issuance TYA'!CQ36-('Credit issuance TYA'!$P$21*'Credit issuance TYA'!$B$2)))</f>
        <v>0</v>
      </c>
      <c r="CR36" s="281">
        <f>IF(ISBLANK('Hoja De Calculo'!CS$13),'Credit issuance TYA'!CR36-('Credit issuance TYA'!$P$21*'Credit issuance TYA'!$B$2),IF('Hoja De Calculo'!CS$16&lt;'Hoja De Calculo'!CR$16,0,'Credit issuance TYA'!CR36-('Credit issuance TYA'!$P$21*'Credit issuance TYA'!$B$2)))</f>
        <v>0</v>
      </c>
      <c r="CS36" s="281">
        <f>IF(ISBLANK('Hoja De Calculo'!CT$13),'Credit issuance TYA'!CS36-('Credit issuance TYA'!$P$21*'Credit issuance TYA'!$B$2),IF('Hoja De Calculo'!CT$16&lt;'Hoja De Calculo'!CS$16,0,'Credit issuance TYA'!CS36-('Credit issuance TYA'!$P$21*'Credit issuance TYA'!$B$2)))</f>
        <v>0</v>
      </c>
      <c r="CT36" s="281">
        <f>IF(ISBLANK('Hoja De Calculo'!CU$13),'Credit issuance TYA'!CT36-('Credit issuance TYA'!$P$21*'Credit issuance TYA'!$B$2),IF('Hoja De Calculo'!CU$16&lt;'Hoja De Calculo'!CT$16,0,'Credit issuance TYA'!CT36-('Credit issuance TYA'!$P$21*'Credit issuance TYA'!$B$2)))</f>
        <v>0</v>
      </c>
      <c r="CU36" s="281">
        <f>IF(ISBLANK('Hoja De Calculo'!CV$13),'Credit issuance TYA'!CU36-('Credit issuance TYA'!$P$21*'Credit issuance TYA'!$B$2),IF('Hoja De Calculo'!CV$16&lt;'Hoja De Calculo'!CU$16,0,'Credit issuance TYA'!CU36-('Credit issuance TYA'!$P$21*'Credit issuance TYA'!$B$2)))</f>
        <v>0</v>
      </c>
      <c r="CV36" s="281">
        <f>IF(ISBLANK('Hoja De Calculo'!CW$13),'Credit issuance TYA'!CV36-('Credit issuance TYA'!$P$21*'Credit issuance TYA'!$B$2),IF('Hoja De Calculo'!CW$16&lt;'Hoja De Calculo'!CV$16,0,'Credit issuance TYA'!CV36-('Credit issuance TYA'!$P$21*'Credit issuance TYA'!$B$2)))</f>
        <v>0</v>
      </c>
      <c r="CW36" s="281">
        <f>IF(ISBLANK('Hoja De Calculo'!CX$13),'Credit issuance TYA'!CW36-('Credit issuance TYA'!$P$21*'Credit issuance TYA'!$B$2),IF('Hoja De Calculo'!CX$16&lt;'Hoja De Calculo'!CW$16,0,'Credit issuance TYA'!CW36-('Credit issuance TYA'!$P$21*'Credit issuance TYA'!$B$2)))</f>
        <v>0</v>
      </c>
    </row>
    <row r="37" spans="1:102" x14ac:dyDescent="0.3">
      <c r="A37" t="s">
        <v>174</v>
      </c>
      <c r="C37" s="259"/>
      <c r="D37" s="259"/>
      <c r="E37" s="259"/>
      <c r="F37" s="259"/>
      <c r="G37" s="259"/>
      <c r="H37" s="259"/>
      <c r="I37" s="259"/>
      <c r="J37" s="259"/>
      <c r="K37" s="259"/>
      <c r="L37" s="259"/>
      <c r="M37" s="259"/>
      <c r="N37" s="267"/>
      <c r="O37" s="274"/>
      <c r="P37" s="274"/>
      <c r="Q37" s="281">
        <f>'Credit issuance TYA'!Q37-('Credit issuance TYA'!$Q21*'Credit issuance TYA'!$B$2)</f>
        <v>0</v>
      </c>
      <c r="R37" s="281">
        <f>IF(ISBLANK('Hoja De Calculo'!S$13),'Credit issuance TYA'!R37-('Credit issuance TYA'!$Q$21*'Credit issuance TYA'!$B$2),IF('Hoja De Calculo'!S$16&lt;'Hoja De Calculo'!R$16,0,'Credit issuance TYA'!R37-('Credit issuance TYA'!$Q$21*'Credit issuance TYA'!$B$2)))</f>
        <v>0</v>
      </c>
      <c r="S37" s="281">
        <f>IF(ISBLANK('Hoja De Calculo'!T$13),'Credit issuance TYA'!S37-('Credit issuance TYA'!$Q$21*'Credit issuance TYA'!$B$2),IF('Hoja De Calculo'!T$16&lt;'Hoja De Calculo'!S$16,0,'Credit issuance TYA'!S37-('Credit issuance TYA'!$Q$21*'Credit issuance TYA'!$B$2)))</f>
        <v>0</v>
      </c>
      <c r="T37" s="281">
        <f>IF(ISBLANK('Hoja De Calculo'!U$13),'Credit issuance TYA'!T37-('Credit issuance TYA'!$Q$21*'Credit issuance TYA'!$B$2),IF('Hoja De Calculo'!U$16&lt;'Hoja De Calculo'!T$16,0,'Credit issuance TYA'!T37-('Credit issuance TYA'!$Q$21*'Credit issuance TYA'!$B$2)))</f>
        <v>0</v>
      </c>
      <c r="U37" s="281">
        <f>IF(ISBLANK('Hoja De Calculo'!V$13),'Credit issuance TYA'!U37-('Credit issuance TYA'!$Q$21*'Credit issuance TYA'!$B$2),IF('Hoja De Calculo'!V$16&lt;'Hoja De Calculo'!U$16,0,'Credit issuance TYA'!U37-('Credit issuance TYA'!$Q$21*'Credit issuance TYA'!$B$2)))</f>
        <v>0</v>
      </c>
      <c r="V37" s="281">
        <f>IF(ISBLANK('Hoja De Calculo'!W$13),'Credit issuance TYA'!V37-('Credit issuance TYA'!$Q$21*'Credit issuance TYA'!$B$2),IF('Hoja De Calculo'!W$16&lt;'Hoja De Calculo'!V$16,0,'Credit issuance TYA'!V37-('Credit issuance TYA'!$Q$21*'Credit issuance TYA'!$B$2)))</f>
        <v>0</v>
      </c>
      <c r="W37" s="281">
        <f>IF(ISBLANK('Hoja De Calculo'!X$13),'Credit issuance TYA'!W37-('Credit issuance TYA'!$Q$21*'Credit issuance TYA'!$B$2),IF('Hoja De Calculo'!X$16&lt;'Hoja De Calculo'!W$16,0,'Credit issuance TYA'!W37-('Credit issuance TYA'!$Q$21*'Credit issuance TYA'!$B$2)))</f>
        <v>0</v>
      </c>
      <c r="X37" s="281">
        <f>IF(ISBLANK('Hoja De Calculo'!Y$13),'Credit issuance TYA'!X37-('Credit issuance TYA'!$Q$21*'Credit issuance TYA'!$B$2),IF('Hoja De Calculo'!Y$16&lt;'Hoja De Calculo'!X$16,0,'Credit issuance TYA'!X37-('Credit issuance TYA'!$Q$21*'Credit issuance TYA'!$B$2)))</f>
        <v>0</v>
      </c>
      <c r="Y37" s="281">
        <f>IF(ISBLANK('Hoja De Calculo'!Z$13),'Credit issuance TYA'!Y37-('Credit issuance TYA'!$Q$21*'Credit issuance TYA'!$B$2),IF('Hoja De Calculo'!Z$16&lt;'Hoja De Calculo'!Y$16,0,'Credit issuance TYA'!Y37-('Credit issuance TYA'!$Q$21*'Credit issuance TYA'!$B$2)))</f>
        <v>0</v>
      </c>
      <c r="Z37" s="281">
        <f>IF(ISBLANK('Hoja De Calculo'!AA$13),'Credit issuance TYA'!Z37-('Credit issuance TYA'!$Q$21*'Credit issuance TYA'!$B$2),IF('Hoja De Calculo'!AA$16&lt;'Hoja De Calculo'!Z$16,0,'Credit issuance TYA'!Z37-('Credit issuance TYA'!$Q$21*'Credit issuance TYA'!$B$2)))</f>
        <v>0</v>
      </c>
      <c r="AA37" s="281">
        <f>IF(ISBLANK('Hoja De Calculo'!AB$13),'Credit issuance TYA'!AA37-('Credit issuance TYA'!$Q$21*'Credit issuance TYA'!$B$2),IF('Hoja De Calculo'!AB$16&lt;'Hoja De Calculo'!AA$16,0,'Credit issuance TYA'!AA37-('Credit issuance TYA'!$Q$21*'Credit issuance TYA'!$B$2)))</f>
        <v>0</v>
      </c>
      <c r="AB37" s="281">
        <f>IF(ISBLANK('Hoja De Calculo'!AC$13),'Credit issuance TYA'!AB37-('Credit issuance TYA'!$Q$21*'Credit issuance TYA'!$B$2),IF('Hoja De Calculo'!AC$16&lt;'Hoja De Calculo'!AB$16,0,'Credit issuance TYA'!AB37-('Credit issuance TYA'!$Q$21*'Credit issuance TYA'!$B$2)))</f>
        <v>0</v>
      </c>
      <c r="AC37" s="281">
        <f>IF(ISBLANK('Hoja De Calculo'!AD$13),'Credit issuance TYA'!AC37-('Credit issuance TYA'!$Q$21*'Credit issuance TYA'!$B$2),IF('Hoja De Calculo'!AD$16&lt;'Hoja De Calculo'!AC$16,0,'Credit issuance TYA'!AC37-('Credit issuance TYA'!$Q$21*'Credit issuance TYA'!$B$2)))</f>
        <v>0</v>
      </c>
      <c r="AD37" s="281">
        <f>IF(ISBLANK('Hoja De Calculo'!AE$13),'Credit issuance TYA'!AD37-('Credit issuance TYA'!$Q$21*'Credit issuance TYA'!$B$2),IF('Hoja De Calculo'!AE$16&lt;'Hoja De Calculo'!AD$16,0,'Credit issuance TYA'!AD37-('Credit issuance TYA'!$Q$21*'Credit issuance TYA'!$B$2)))</f>
        <v>0</v>
      </c>
      <c r="AE37" s="281">
        <f>IF(ISBLANK('Hoja De Calculo'!AF$13),'Credit issuance TYA'!AE37-('Credit issuance TYA'!$Q$21*'Credit issuance TYA'!$B$2),IF('Hoja De Calculo'!AF$16&lt;'Hoja De Calculo'!AE$16,0,'Credit issuance TYA'!AE37-('Credit issuance TYA'!$Q$21*'Credit issuance TYA'!$B$2)))</f>
        <v>0</v>
      </c>
      <c r="AF37" s="281">
        <f>IF(ISBLANK('Hoja De Calculo'!AG$13),'Credit issuance TYA'!AF37-('Credit issuance TYA'!$Q$21*'Credit issuance TYA'!$B$2),IF('Hoja De Calculo'!AG$16&lt;'Hoja De Calculo'!AF$16,0,'Credit issuance TYA'!AF37-('Credit issuance TYA'!$Q$21*'Credit issuance TYA'!$B$2)))</f>
        <v>0</v>
      </c>
      <c r="AG37" s="281">
        <f>IF(ISBLANK('Hoja De Calculo'!AH$13),'Credit issuance TYA'!AG37-('Credit issuance TYA'!$Q$21*'Credit issuance TYA'!$B$2),IF('Hoja De Calculo'!AH$16&lt;'Hoja De Calculo'!AG$16,0,'Credit issuance TYA'!AG37-('Credit issuance TYA'!$Q$21*'Credit issuance TYA'!$B$2)))</f>
        <v>0</v>
      </c>
      <c r="AH37" s="281">
        <f>IF(ISBLANK('Hoja De Calculo'!AI$13),'Credit issuance TYA'!AH37-('Credit issuance TYA'!$Q$21*'Credit issuance TYA'!$B$2),IF('Hoja De Calculo'!AI$16&lt;'Hoja De Calculo'!AH$16,0,'Credit issuance TYA'!AH37-('Credit issuance TYA'!$Q$21*'Credit issuance TYA'!$B$2)))</f>
        <v>0</v>
      </c>
      <c r="AI37" s="281">
        <f>IF(ISBLANK('Hoja De Calculo'!AJ$13),'Credit issuance TYA'!AI37-('Credit issuance TYA'!$Q$21*'Credit issuance TYA'!$B$2),IF('Hoja De Calculo'!AJ$16&lt;'Hoja De Calculo'!AI$16,0,'Credit issuance TYA'!AI37-('Credit issuance TYA'!$Q$21*'Credit issuance TYA'!$B$2)))</f>
        <v>0</v>
      </c>
      <c r="AJ37" s="281">
        <f>IF(ISBLANK('Hoja De Calculo'!AK$13),'Credit issuance TYA'!AJ37-('Credit issuance TYA'!$Q$21*'Credit issuance TYA'!$B$2),IF('Hoja De Calculo'!AK$16&lt;'Hoja De Calculo'!AJ$16,0,'Credit issuance TYA'!AJ37-('Credit issuance TYA'!$Q$21*'Credit issuance TYA'!$B$2)))</f>
        <v>0</v>
      </c>
      <c r="AK37" s="281">
        <f>IF(ISBLANK('Hoja De Calculo'!AL$13),'Credit issuance TYA'!AK37-('Credit issuance TYA'!$Q$21*'Credit issuance TYA'!$B$2),IF('Hoja De Calculo'!AL$16&lt;'Hoja De Calculo'!AK$16,0,'Credit issuance TYA'!AK37-('Credit issuance TYA'!$Q$21*'Credit issuance TYA'!$B$2)))</f>
        <v>0</v>
      </c>
      <c r="AL37" s="281">
        <f>IF(ISBLANK('Hoja De Calculo'!AM$13),'Credit issuance TYA'!AL37-('Credit issuance TYA'!$Q$21*'Credit issuance TYA'!$B$2),IF('Hoja De Calculo'!AM$16&lt;'Hoja De Calculo'!AL$16,0,'Credit issuance TYA'!AL37-('Credit issuance TYA'!$Q$21*'Credit issuance TYA'!$B$2)))</f>
        <v>0</v>
      </c>
      <c r="AM37" s="281">
        <f>IF(ISBLANK('Hoja De Calculo'!AN$13),'Credit issuance TYA'!AM37-('Credit issuance TYA'!$Q$21*'Credit issuance TYA'!$B$2),IF('Hoja De Calculo'!AN$16&lt;'Hoja De Calculo'!AM$16,0,'Credit issuance TYA'!AM37-('Credit issuance TYA'!$Q$21*'Credit issuance TYA'!$B$2)))</f>
        <v>0</v>
      </c>
      <c r="AN37" s="281">
        <f>IF(ISBLANK('Hoja De Calculo'!AO$13),'Credit issuance TYA'!AN37-('Credit issuance TYA'!$Q$21*'Credit issuance TYA'!$B$2),IF('Hoja De Calculo'!AO$16&lt;'Hoja De Calculo'!AN$16,0,'Credit issuance TYA'!AN37-('Credit issuance TYA'!$Q$21*'Credit issuance TYA'!$B$2)))</f>
        <v>0</v>
      </c>
      <c r="AO37" s="281">
        <f>IF(ISBLANK('Hoja De Calculo'!AP$13),'Credit issuance TYA'!AO37-('Credit issuance TYA'!$Q$21*'Credit issuance TYA'!$B$2),IF('Hoja De Calculo'!AP$16&lt;'Hoja De Calculo'!AO$16,0,'Credit issuance TYA'!AO37-('Credit issuance TYA'!$Q$21*'Credit issuance TYA'!$B$2)))</f>
        <v>0</v>
      </c>
      <c r="AP37" s="281">
        <f>IF(ISBLANK('Hoja De Calculo'!AQ$13),'Credit issuance TYA'!AP37-('Credit issuance TYA'!$Q$21*'Credit issuance TYA'!$B$2),IF('Hoja De Calculo'!AQ$16&lt;'Hoja De Calculo'!AP$16,0,'Credit issuance TYA'!AP37-('Credit issuance TYA'!$Q$21*'Credit issuance TYA'!$B$2)))</f>
        <v>0</v>
      </c>
      <c r="AQ37" s="281">
        <f>IF(ISBLANK('Hoja De Calculo'!AR$13),'Credit issuance TYA'!AQ37-('Credit issuance TYA'!$Q$21*'Credit issuance TYA'!$B$2),IF('Hoja De Calculo'!AR$16&lt;'Hoja De Calculo'!AQ$16,0,'Credit issuance TYA'!AQ37-('Credit issuance TYA'!$Q$21*'Credit issuance TYA'!$B$2)))</f>
        <v>0</v>
      </c>
      <c r="AR37" s="281">
        <f>IF(ISBLANK('Hoja De Calculo'!AS$13),'Credit issuance TYA'!AR37-('Credit issuance TYA'!$Q$21*'Credit issuance TYA'!$B$2),IF('Hoja De Calculo'!AS$16&lt;'Hoja De Calculo'!AR$16,0,'Credit issuance TYA'!AR37-('Credit issuance TYA'!$Q$21*'Credit issuance TYA'!$B$2)))</f>
        <v>0</v>
      </c>
      <c r="AS37" s="281">
        <f>IF(ISBLANK('Hoja De Calculo'!AT$13),'Credit issuance TYA'!AS37-('Credit issuance TYA'!$Q$21*'Credit issuance TYA'!$B$2),IF('Hoja De Calculo'!AT$16&lt;'Hoja De Calculo'!AS$16,0,'Credit issuance TYA'!AS37-('Credit issuance TYA'!$Q$21*'Credit issuance TYA'!$B$2)))</f>
        <v>0</v>
      </c>
      <c r="AT37" s="281">
        <f>IF(ISBLANK('Hoja De Calculo'!AU$13),'Credit issuance TYA'!AT37-('Credit issuance TYA'!$Q$21*'Credit issuance TYA'!$B$2),IF('Hoja De Calculo'!AU$16&lt;'Hoja De Calculo'!AT$16,0,'Credit issuance TYA'!AT37-('Credit issuance TYA'!$Q$21*'Credit issuance TYA'!$B$2)))</f>
        <v>0</v>
      </c>
      <c r="AU37" s="281">
        <f>IF(ISBLANK('Hoja De Calculo'!AV$13),'Credit issuance TYA'!AU37-('Credit issuance TYA'!$Q$21*'Credit issuance TYA'!$B$2),IF('Hoja De Calculo'!AV$16&lt;'Hoja De Calculo'!AU$16,0,'Credit issuance TYA'!AU37-('Credit issuance TYA'!$Q$21*'Credit issuance TYA'!$B$2)))</f>
        <v>0</v>
      </c>
      <c r="AV37" s="281">
        <f>IF(ISBLANK('Hoja De Calculo'!AW$13),'Credit issuance TYA'!AV37-('Credit issuance TYA'!$Q$21*'Credit issuance TYA'!$B$2),IF('Hoja De Calculo'!AW$16&lt;'Hoja De Calculo'!AV$16,0,'Credit issuance TYA'!AV37-('Credit issuance TYA'!$Q$21*'Credit issuance TYA'!$B$2)))</f>
        <v>0</v>
      </c>
      <c r="AW37" s="281">
        <f>IF(ISBLANK('Hoja De Calculo'!AX$13),'Credit issuance TYA'!AW37-('Credit issuance TYA'!$Q$21*'Credit issuance TYA'!$B$2),IF('Hoja De Calculo'!AX$16&lt;'Hoja De Calculo'!AW$16,0,'Credit issuance TYA'!AW37-('Credit issuance TYA'!$Q$21*'Credit issuance TYA'!$B$2)))</f>
        <v>0</v>
      </c>
      <c r="AX37" s="281">
        <f>IF(ISBLANK('Hoja De Calculo'!AY$13),'Credit issuance TYA'!AX37-('Credit issuance TYA'!$Q$21*'Credit issuance TYA'!$B$2),IF('Hoja De Calculo'!AY$16&lt;'Hoja De Calculo'!AX$16,0,'Credit issuance TYA'!AX37-('Credit issuance TYA'!$Q$21*'Credit issuance TYA'!$B$2)))</f>
        <v>0</v>
      </c>
      <c r="AY37" s="281">
        <f>IF(ISBLANK('Hoja De Calculo'!AZ$13),'Credit issuance TYA'!AY37-('Credit issuance TYA'!$Q$21*'Credit issuance TYA'!$B$2),IF('Hoja De Calculo'!AZ$16&lt;'Hoja De Calculo'!AY$16,0,'Credit issuance TYA'!AY37-('Credit issuance TYA'!$Q$21*'Credit issuance TYA'!$B$2)))</f>
        <v>0</v>
      </c>
      <c r="AZ37" s="281">
        <f>IF(ISBLANK('Hoja De Calculo'!BA$13),'Credit issuance TYA'!AZ37-('Credit issuance TYA'!$Q$21*'Credit issuance TYA'!$B$2),IF('Hoja De Calculo'!BA$16&lt;'Hoja De Calculo'!AZ$16,0,'Credit issuance TYA'!AZ37-('Credit issuance TYA'!$Q$21*'Credit issuance TYA'!$B$2)))</f>
        <v>0</v>
      </c>
      <c r="BA37" s="281">
        <f>IF(ISBLANK('Hoja De Calculo'!BB$13),'Credit issuance TYA'!BA37-('Credit issuance TYA'!$Q$21*'Credit issuance TYA'!$B$2),IF('Hoja De Calculo'!BB$16&lt;'Hoja De Calculo'!BA$16,0,'Credit issuance TYA'!BA37-('Credit issuance TYA'!$Q$21*'Credit issuance TYA'!$B$2)))</f>
        <v>0</v>
      </c>
      <c r="BB37" s="281">
        <f>IF(ISBLANK('Hoja De Calculo'!BC$13),'Credit issuance TYA'!BB37-('Credit issuance TYA'!$Q$21*'Credit issuance TYA'!$B$2),IF('Hoja De Calculo'!BC$16&lt;'Hoja De Calculo'!BB$16,0,'Credit issuance TYA'!BB37-('Credit issuance TYA'!$Q$21*'Credit issuance TYA'!$B$2)))</f>
        <v>0</v>
      </c>
      <c r="BC37" s="281">
        <f>IF(ISBLANK('Hoja De Calculo'!BD$13),'Credit issuance TYA'!BC37-('Credit issuance TYA'!$Q$21*'Credit issuance TYA'!$B$2),IF('Hoja De Calculo'!BD$16&lt;'Hoja De Calculo'!BC$16,0,'Credit issuance TYA'!BC37-('Credit issuance TYA'!$Q$21*'Credit issuance TYA'!$B$2)))</f>
        <v>0</v>
      </c>
      <c r="BD37" s="281">
        <f>IF(ISBLANK('Hoja De Calculo'!BE$13),'Credit issuance TYA'!BD37-('Credit issuance TYA'!$Q$21*'Credit issuance TYA'!$B$2),IF('Hoja De Calculo'!BE$16&lt;'Hoja De Calculo'!BD$16,0,'Credit issuance TYA'!BD37-('Credit issuance TYA'!$Q$21*'Credit issuance TYA'!$B$2)))</f>
        <v>0</v>
      </c>
      <c r="BE37" s="281">
        <f>IF(ISBLANK('Hoja De Calculo'!BF$13),'Credit issuance TYA'!BE37-('Credit issuance TYA'!$Q$21*'Credit issuance TYA'!$B$2),IF('Hoja De Calculo'!BF$16&lt;'Hoja De Calculo'!BE$16,0,'Credit issuance TYA'!BE37-('Credit issuance TYA'!$Q$21*'Credit issuance TYA'!$B$2)))</f>
        <v>0</v>
      </c>
      <c r="BF37" s="281">
        <f>IF(ISBLANK('Hoja De Calculo'!BG$13),'Credit issuance TYA'!BF37-('Credit issuance TYA'!$Q$21*'Credit issuance TYA'!$B$2),IF('Hoja De Calculo'!BG$16&lt;'Hoja De Calculo'!BF$16,0,'Credit issuance TYA'!BF37-('Credit issuance TYA'!$Q$21*'Credit issuance TYA'!$B$2)))</f>
        <v>0</v>
      </c>
      <c r="BG37" s="281">
        <f>IF(ISBLANK('Hoja De Calculo'!BH$13),'Credit issuance TYA'!BG37-('Credit issuance TYA'!$Q$21*'Credit issuance TYA'!$B$2),IF('Hoja De Calculo'!BH$16&lt;'Hoja De Calculo'!BG$16,0,'Credit issuance TYA'!BG37-('Credit issuance TYA'!$Q$21*'Credit issuance TYA'!$B$2)))</f>
        <v>0</v>
      </c>
      <c r="BH37" s="281">
        <f>IF(ISBLANK('Hoja De Calculo'!BI$13),'Credit issuance TYA'!BH37-('Credit issuance TYA'!$Q$21*'Credit issuance TYA'!$B$2),IF('Hoja De Calculo'!BI$16&lt;'Hoja De Calculo'!BH$16,0,'Credit issuance TYA'!BH37-('Credit issuance TYA'!$Q$21*'Credit issuance TYA'!$B$2)))</f>
        <v>0</v>
      </c>
      <c r="BI37" s="281">
        <f>IF(ISBLANK('Hoja De Calculo'!BJ$13),'Credit issuance TYA'!BI37-('Credit issuance TYA'!$Q$21*'Credit issuance TYA'!$B$2),IF('Hoja De Calculo'!BJ$16&lt;'Hoja De Calculo'!BI$16,0,'Credit issuance TYA'!BI37-('Credit issuance TYA'!$Q$21*'Credit issuance TYA'!$B$2)))</f>
        <v>0</v>
      </c>
      <c r="BJ37" s="281">
        <f>IF(ISBLANK('Hoja De Calculo'!BK$13),'Credit issuance TYA'!BJ37-('Credit issuance TYA'!$Q$21*'Credit issuance TYA'!$B$2),IF('Hoja De Calculo'!BK$16&lt;'Hoja De Calculo'!BJ$16,0,'Credit issuance TYA'!BJ37-('Credit issuance TYA'!$Q$21*'Credit issuance TYA'!$B$2)))</f>
        <v>0</v>
      </c>
      <c r="BK37" s="281">
        <f>IF(ISBLANK('Hoja De Calculo'!BL$13),'Credit issuance TYA'!BK37-('Credit issuance TYA'!$Q$21*'Credit issuance TYA'!$B$2),IF('Hoja De Calculo'!BL$16&lt;'Hoja De Calculo'!BK$16,0,'Credit issuance TYA'!BK37-('Credit issuance TYA'!$Q$21*'Credit issuance TYA'!$B$2)))</f>
        <v>0</v>
      </c>
      <c r="BL37" s="281">
        <f>IF(ISBLANK('Hoja De Calculo'!BM$13),'Credit issuance TYA'!BL37-('Credit issuance TYA'!$Q$21*'Credit issuance TYA'!$B$2),IF('Hoja De Calculo'!BM$16&lt;'Hoja De Calculo'!BL$16,0,'Credit issuance TYA'!BL37-('Credit issuance TYA'!$Q$21*'Credit issuance TYA'!$B$2)))</f>
        <v>0</v>
      </c>
      <c r="BM37" s="281">
        <f>IF(ISBLANK('Hoja De Calculo'!BN$13),'Credit issuance TYA'!BM37-('Credit issuance TYA'!$Q$21*'Credit issuance TYA'!$B$2),IF('Hoja De Calculo'!BN$16&lt;'Hoja De Calculo'!BM$16,0,'Credit issuance TYA'!BM37-('Credit issuance TYA'!$Q$21*'Credit issuance TYA'!$B$2)))</f>
        <v>0</v>
      </c>
      <c r="BN37" s="281">
        <f>IF(ISBLANK('Hoja De Calculo'!BO$13),'Credit issuance TYA'!BN37-('Credit issuance TYA'!$Q$21*'Credit issuance TYA'!$B$2),IF('Hoja De Calculo'!BO$16&lt;'Hoja De Calculo'!BN$16,0,'Credit issuance TYA'!BN37-('Credit issuance TYA'!$Q$21*'Credit issuance TYA'!$B$2)))</f>
        <v>0</v>
      </c>
      <c r="BO37" s="281">
        <f>IF(ISBLANK('Hoja De Calculo'!BP$13),'Credit issuance TYA'!BO37-('Credit issuance TYA'!$Q$21*'Credit issuance TYA'!$B$2),IF('Hoja De Calculo'!BP$16&lt;'Hoja De Calculo'!BO$16,0,'Credit issuance TYA'!BO37-('Credit issuance TYA'!$Q$21*'Credit issuance TYA'!$B$2)))</f>
        <v>0</v>
      </c>
      <c r="BP37" s="281">
        <f>IF(ISBLANK('Hoja De Calculo'!BQ$13),'Credit issuance TYA'!BP37-('Credit issuance TYA'!$Q$21*'Credit issuance TYA'!$B$2),IF('Hoja De Calculo'!BQ$16&lt;'Hoja De Calculo'!BP$16,0,'Credit issuance TYA'!BP37-('Credit issuance TYA'!$Q$21*'Credit issuance TYA'!$B$2)))</f>
        <v>0</v>
      </c>
      <c r="BQ37" s="281">
        <f>IF(ISBLANK('Hoja De Calculo'!BR$13),'Credit issuance TYA'!BQ37-('Credit issuance TYA'!$Q$21*'Credit issuance TYA'!$B$2),IF('Hoja De Calculo'!BR$16&lt;'Hoja De Calculo'!BQ$16,0,'Credit issuance TYA'!BQ37-('Credit issuance TYA'!$Q$21*'Credit issuance TYA'!$B$2)))</f>
        <v>0</v>
      </c>
      <c r="BR37" s="281">
        <f>IF(ISBLANK('Hoja De Calculo'!BS$13),'Credit issuance TYA'!BR37-('Credit issuance TYA'!$Q$21*'Credit issuance TYA'!$B$2),IF('Hoja De Calculo'!BS$16&lt;'Hoja De Calculo'!BR$16,0,'Credit issuance TYA'!BR37-('Credit issuance TYA'!$Q$21*'Credit issuance TYA'!$B$2)))</f>
        <v>0</v>
      </c>
      <c r="BS37" s="281">
        <f>IF(ISBLANK('Hoja De Calculo'!BT$13),'Credit issuance TYA'!BS37-('Credit issuance TYA'!$Q$21*'Credit issuance TYA'!$B$2),IF('Hoja De Calculo'!BT$16&lt;'Hoja De Calculo'!BS$16,0,'Credit issuance TYA'!BS37-('Credit issuance TYA'!$Q$21*'Credit issuance TYA'!$B$2)))</f>
        <v>0</v>
      </c>
      <c r="BT37" s="281">
        <f>IF(ISBLANK('Hoja De Calculo'!BU$13),'Credit issuance TYA'!BT37-('Credit issuance TYA'!$Q$21*'Credit issuance TYA'!$B$2),IF('Hoja De Calculo'!BU$16&lt;'Hoja De Calculo'!BT$16,0,'Credit issuance TYA'!BT37-('Credit issuance TYA'!$Q$21*'Credit issuance TYA'!$B$2)))</f>
        <v>0</v>
      </c>
      <c r="BU37" s="281">
        <f>IF(ISBLANK('Hoja De Calculo'!BV$13),'Credit issuance TYA'!BU37-('Credit issuance TYA'!$Q$21*'Credit issuance TYA'!$B$2),IF('Hoja De Calculo'!BV$16&lt;'Hoja De Calculo'!BU$16,0,'Credit issuance TYA'!BU37-('Credit issuance TYA'!$Q$21*'Credit issuance TYA'!$B$2)))</f>
        <v>0</v>
      </c>
      <c r="BV37" s="281">
        <f>IF(ISBLANK('Hoja De Calculo'!BW$13),'Credit issuance TYA'!BV37-('Credit issuance TYA'!$Q$21*'Credit issuance TYA'!$B$2),IF('Hoja De Calculo'!BW$16&lt;'Hoja De Calculo'!BV$16,0,'Credit issuance TYA'!BV37-('Credit issuance TYA'!$Q$21*'Credit issuance TYA'!$B$2)))</f>
        <v>0</v>
      </c>
      <c r="BW37" s="281">
        <f>IF(ISBLANK('Hoja De Calculo'!BX$13),'Credit issuance TYA'!BW37-('Credit issuance TYA'!$Q$21*'Credit issuance TYA'!$B$2),IF('Hoja De Calculo'!BX$16&lt;'Hoja De Calculo'!BW$16,0,'Credit issuance TYA'!BW37-('Credit issuance TYA'!$Q$21*'Credit issuance TYA'!$B$2)))</f>
        <v>0</v>
      </c>
      <c r="BX37" s="281">
        <f>IF(ISBLANK('Hoja De Calculo'!BY$13),'Credit issuance TYA'!BX37-('Credit issuance TYA'!$Q$21*'Credit issuance TYA'!$B$2),IF('Hoja De Calculo'!BY$16&lt;'Hoja De Calculo'!BX$16,0,'Credit issuance TYA'!BX37-('Credit issuance TYA'!$Q$21*'Credit issuance TYA'!$B$2)))</f>
        <v>0</v>
      </c>
      <c r="BY37" s="281">
        <f>IF(ISBLANK('Hoja De Calculo'!BZ$13),'Credit issuance TYA'!BY37-('Credit issuance TYA'!$Q$21*'Credit issuance TYA'!$B$2),IF('Hoja De Calculo'!BZ$16&lt;'Hoja De Calculo'!BY$16,0,'Credit issuance TYA'!BY37-('Credit issuance TYA'!$Q$21*'Credit issuance TYA'!$B$2)))</f>
        <v>0</v>
      </c>
      <c r="BZ37" s="281">
        <f>IF(ISBLANK('Hoja De Calculo'!CA$13),'Credit issuance TYA'!BZ37-('Credit issuance TYA'!$Q$21*'Credit issuance TYA'!$B$2),IF('Hoja De Calculo'!CA$16&lt;'Hoja De Calculo'!BZ$16,0,'Credit issuance TYA'!BZ37-('Credit issuance TYA'!$Q$21*'Credit issuance TYA'!$B$2)))</f>
        <v>0</v>
      </c>
      <c r="CA37" s="281">
        <f>IF(ISBLANK('Hoja De Calculo'!CB$13),'Credit issuance TYA'!CA37-('Credit issuance TYA'!$Q$21*'Credit issuance TYA'!$B$2),IF('Hoja De Calculo'!CB$16&lt;'Hoja De Calculo'!CA$16,0,'Credit issuance TYA'!CA37-('Credit issuance TYA'!$Q$21*'Credit issuance TYA'!$B$2)))</f>
        <v>0</v>
      </c>
      <c r="CB37" s="281">
        <f>IF(ISBLANK('Hoja De Calculo'!CC$13),'Credit issuance TYA'!CB37-('Credit issuance TYA'!$Q$21*'Credit issuance TYA'!$B$2),IF('Hoja De Calculo'!CC$16&lt;'Hoja De Calculo'!CB$16,0,'Credit issuance TYA'!CB37-('Credit issuance TYA'!$Q$21*'Credit issuance TYA'!$B$2)))</f>
        <v>0</v>
      </c>
      <c r="CC37" s="281">
        <f>IF(ISBLANK('Hoja De Calculo'!CD$13),'Credit issuance TYA'!CC37-('Credit issuance TYA'!$Q$21*'Credit issuance TYA'!$B$2),IF('Hoja De Calculo'!CD$16&lt;'Hoja De Calculo'!CC$16,0,'Credit issuance TYA'!CC37-('Credit issuance TYA'!$Q$21*'Credit issuance TYA'!$B$2)))</f>
        <v>0</v>
      </c>
      <c r="CD37" s="281">
        <f>IF(ISBLANK('Hoja De Calculo'!CE$13),'Credit issuance TYA'!CD37-('Credit issuance TYA'!$Q$21*'Credit issuance TYA'!$B$2),IF('Hoja De Calculo'!CE$16&lt;'Hoja De Calculo'!CD$16,0,'Credit issuance TYA'!CD37-('Credit issuance TYA'!$Q$21*'Credit issuance TYA'!$B$2)))</f>
        <v>0</v>
      </c>
      <c r="CE37" s="281">
        <f>IF(ISBLANK('Hoja De Calculo'!CF$13),'Credit issuance TYA'!CE37-('Credit issuance TYA'!$Q$21*'Credit issuance TYA'!$B$2),IF('Hoja De Calculo'!CF$16&lt;'Hoja De Calculo'!CE$16,0,'Credit issuance TYA'!CE37-('Credit issuance TYA'!$Q$21*'Credit issuance TYA'!$B$2)))</f>
        <v>0</v>
      </c>
      <c r="CF37" s="281">
        <f>IF(ISBLANK('Hoja De Calculo'!CG$13),'Credit issuance TYA'!CF37-('Credit issuance TYA'!$Q$21*'Credit issuance TYA'!$B$2),IF('Hoja De Calculo'!CG$16&lt;'Hoja De Calculo'!CF$16,0,'Credit issuance TYA'!CF37-('Credit issuance TYA'!$Q$21*'Credit issuance TYA'!$B$2)))</f>
        <v>0</v>
      </c>
      <c r="CG37" s="281">
        <f>IF(ISBLANK('Hoja De Calculo'!CH$13),'Credit issuance TYA'!CG37-('Credit issuance TYA'!$Q$21*'Credit issuance TYA'!$B$2),IF('Hoja De Calculo'!CH$16&lt;'Hoja De Calculo'!CG$16,0,'Credit issuance TYA'!CG37-('Credit issuance TYA'!$Q$21*'Credit issuance TYA'!$B$2)))</f>
        <v>0</v>
      </c>
      <c r="CH37" s="281">
        <f>IF(ISBLANK('Hoja De Calculo'!CI$13),'Credit issuance TYA'!CH37-('Credit issuance TYA'!$Q$21*'Credit issuance TYA'!$B$2),IF('Hoja De Calculo'!CI$16&lt;'Hoja De Calculo'!CH$16,0,'Credit issuance TYA'!CH37-('Credit issuance TYA'!$Q$21*'Credit issuance TYA'!$B$2)))</f>
        <v>0</v>
      </c>
      <c r="CI37" s="281">
        <f>IF(ISBLANK('Hoja De Calculo'!CJ$13),'Credit issuance TYA'!CI37-('Credit issuance TYA'!$Q$21*'Credit issuance TYA'!$B$2),IF('Hoja De Calculo'!CJ$16&lt;'Hoja De Calculo'!CI$16,0,'Credit issuance TYA'!CI37-('Credit issuance TYA'!$Q$21*'Credit issuance TYA'!$B$2)))</f>
        <v>0</v>
      </c>
      <c r="CJ37" s="281">
        <f>IF(ISBLANK('Hoja De Calculo'!CK$13),'Credit issuance TYA'!CJ37-('Credit issuance TYA'!$Q$21*'Credit issuance TYA'!$B$2),IF('Hoja De Calculo'!CK$16&lt;'Hoja De Calculo'!CJ$16,0,'Credit issuance TYA'!CJ37-('Credit issuance TYA'!$Q$21*'Credit issuance TYA'!$B$2)))</f>
        <v>0</v>
      </c>
      <c r="CK37" s="281">
        <f>IF(ISBLANK('Hoja De Calculo'!CL$13),'Credit issuance TYA'!CK37-('Credit issuance TYA'!$Q$21*'Credit issuance TYA'!$B$2),IF('Hoja De Calculo'!CL$16&lt;'Hoja De Calculo'!CK$16,0,'Credit issuance TYA'!CK37-('Credit issuance TYA'!$Q$21*'Credit issuance TYA'!$B$2)))</f>
        <v>0</v>
      </c>
      <c r="CL37" s="281">
        <f>IF(ISBLANK('Hoja De Calculo'!CM$13),'Credit issuance TYA'!CL37-('Credit issuance TYA'!$Q$21*'Credit issuance TYA'!$B$2),IF('Hoja De Calculo'!CM$16&lt;'Hoja De Calculo'!CL$16,0,'Credit issuance TYA'!CL37-('Credit issuance TYA'!$Q$21*'Credit issuance TYA'!$B$2)))</f>
        <v>0</v>
      </c>
      <c r="CM37" s="281">
        <f>IF(ISBLANK('Hoja De Calculo'!CN$13),'Credit issuance TYA'!CM37-('Credit issuance TYA'!$Q$21*'Credit issuance TYA'!$B$2),IF('Hoja De Calculo'!CN$16&lt;'Hoja De Calculo'!CM$16,0,'Credit issuance TYA'!CM37-('Credit issuance TYA'!$Q$21*'Credit issuance TYA'!$B$2)))</f>
        <v>0</v>
      </c>
      <c r="CN37" s="281">
        <f>IF(ISBLANK('Hoja De Calculo'!CO$13),'Credit issuance TYA'!CN37-('Credit issuance TYA'!$Q$21*'Credit issuance TYA'!$B$2),IF('Hoja De Calculo'!CO$16&lt;'Hoja De Calculo'!CN$16,0,'Credit issuance TYA'!CN37-('Credit issuance TYA'!$Q$21*'Credit issuance TYA'!$B$2)))</f>
        <v>0</v>
      </c>
      <c r="CO37" s="281">
        <f>IF(ISBLANK('Hoja De Calculo'!CP$13),'Credit issuance TYA'!CO37-('Credit issuance TYA'!$Q$21*'Credit issuance TYA'!$B$2),IF('Hoja De Calculo'!CP$16&lt;'Hoja De Calculo'!CO$16,0,'Credit issuance TYA'!CO37-('Credit issuance TYA'!$Q$21*'Credit issuance TYA'!$B$2)))</f>
        <v>0</v>
      </c>
      <c r="CP37" s="281">
        <f>IF(ISBLANK('Hoja De Calculo'!CQ$13),'Credit issuance TYA'!CP37-('Credit issuance TYA'!$Q$21*'Credit issuance TYA'!$B$2),IF('Hoja De Calculo'!CQ$16&lt;'Hoja De Calculo'!CP$16,0,'Credit issuance TYA'!CP37-('Credit issuance TYA'!$Q$21*'Credit issuance TYA'!$B$2)))</f>
        <v>0</v>
      </c>
      <c r="CQ37" s="281">
        <f>IF(ISBLANK('Hoja De Calculo'!CR$13),'Credit issuance TYA'!CQ37-('Credit issuance TYA'!$Q$21*'Credit issuance TYA'!$B$2),IF('Hoja De Calculo'!CR$16&lt;'Hoja De Calculo'!CQ$16,0,'Credit issuance TYA'!CQ37-('Credit issuance TYA'!$Q$21*'Credit issuance TYA'!$B$2)))</f>
        <v>0</v>
      </c>
      <c r="CR37" s="281">
        <f>IF(ISBLANK('Hoja De Calculo'!CS$13),'Credit issuance TYA'!CR37-('Credit issuance TYA'!$Q$21*'Credit issuance TYA'!$B$2),IF('Hoja De Calculo'!CS$16&lt;'Hoja De Calculo'!CR$16,0,'Credit issuance TYA'!CR37-('Credit issuance TYA'!$Q$21*'Credit issuance TYA'!$B$2)))</f>
        <v>0</v>
      </c>
      <c r="CS37" s="281">
        <f>IF(ISBLANK('Hoja De Calculo'!CT$13),'Credit issuance TYA'!CS37-('Credit issuance TYA'!$Q$21*'Credit issuance TYA'!$B$2),IF('Hoja De Calculo'!CT$16&lt;'Hoja De Calculo'!CS$16,0,'Credit issuance TYA'!CS37-('Credit issuance TYA'!$Q$21*'Credit issuance TYA'!$B$2)))</f>
        <v>0</v>
      </c>
      <c r="CT37" s="281">
        <f>IF(ISBLANK('Hoja De Calculo'!CU$13),'Credit issuance TYA'!CT37-('Credit issuance TYA'!$Q$21*'Credit issuance TYA'!$B$2),IF('Hoja De Calculo'!CU$16&lt;'Hoja De Calculo'!CT$16,0,'Credit issuance TYA'!CT37-('Credit issuance TYA'!$Q$21*'Credit issuance TYA'!$B$2)))</f>
        <v>0</v>
      </c>
      <c r="CU37" s="281">
        <f>IF(ISBLANK('Hoja De Calculo'!CV$13),'Credit issuance TYA'!CU37-('Credit issuance TYA'!$Q$21*'Credit issuance TYA'!$B$2),IF('Hoja De Calculo'!CV$16&lt;'Hoja De Calculo'!CU$16,0,'Credit issuance TYA'!CU37-('Credit issuance TYA'!$Q$21*'Credit issuance TYA'!$B$2)))</f>
        <v>0</v>
      </c>
      <c r="CV37" s="281">
        <f>IF(ISBLANK('Hoja De Calculo'!CW$13),'Credit issuance TYA'!CV37-('Credit issuance TYA'!$Q$21*'Credit issuance TYA'!$B$2),IF('Hoja De Calculo'!CW$16&lt;'Hoja De Calculo'!CV$16,0,'Credit issuance TYA'!CV37-('Credit issuance TYA'!$Q$21*'Credit issuance TYA'!$B$2)))</f>
        <v>0</v>
      </c>
      <c r="CW37" s="281">
        <f>IF(ISBLANK('Hoja De Calculo'!CX$13),'Credit issuance TYA'!CW37-('Credit issuance TYA'!$Q$21*'Credit issuance TYA'!$B$2),IF('Hoja De Calculo'!CX$16&lt;'Hoja De Calculo'!CW$16,0,'Credit issuance TYA'!CW37-('Credit issuance TYA'!$Q$21*'Credit issuance TYA'!$B$2)))</f>
        <v>0</v>
      </c>
    </row>
    <row r="38" spans="1:102" x14ac:dyDescent="0.3">
      <c r="A38" t="s">
        <v>175</v>
      </c>
      <c r="C38" s="259"/>
      <c r="D38" s="259"/>
      <c r="E38" s="259"/>
      <c r="F38" s="259"/>
      <c r="G38" s="259"/>
      <c r="H38" s="259"/>
      <c r="I38" s="259"/>
      <c r="J38" s="259"/>
      <c r="K38" s="259"/>
      <c r="L38" s="259"/>
      <c r="M38" s="259"/>
      <c r="N38" s="267"/>
      <c r="O38" s="274"/>
      <c r="P38" s="274"/>
      <c r="Q38" s="274"/>
      <c r="R38" s="281">
        <f>'Credit issuance TYA'!R38-('Credit issuance TYA'!$R21*'Credit issuance TYA'!$B$2)</f>
        <v>0</v>
      </c>
      <c r="S38" s="281">
        <f>IF(ISBLANK('Hoja De Calculo'!T$13),'Credit issuance TYA'!S38-('Credit issuance TYA'!$R$21*'Credit issuance TYA'!$B$2),IF('Hoja De Calculo'!T$16&lt;'Hoja De Calculo'!S$16,0,'Credit issuance TYA'!S38-('Credit issuance TYA'!$R$21*'Credit issuance TYA'!$B$2)))</f>
        <v>0</v>
      </c>
      <c r="T38" s="281">
        <f>IF(ISBLANK('Hoja De Calculo'!U$13),'Credit issuance TYA'!T38-('Credit issuance TYA'!$R$21*'Credit issuance TYA'!$B$2),IF('Hoja De Calculo'!U$16&lt;'Hoja De Calculo'!T$16,0,'Credit issuance TYA'!T38-('Credit issuance TYA'!$R$21*'Credit issuance TYA'!$B$2)))</f>
        <v>0</v>
      </c>
      <c r="U38" s="281">
        <f>IF(ISBLANK('Hoja De Calculo'!V$13),'Credit issuance TYA'!U38-('Credit issuance TYA'!$R$21*'Credit issuance TYA'!$B$2),IF('Hoja De Calculo'!V$16&lt;'Hoja De Calculo'!U$16,0,'Credit issuance TYA'!U38-('Credit issuance TYA'!$R$21*'Credit issuance TYA'!$B$2)))</f>
        <v>0</v>
      </c>
      <c r="V38" s="281">
        <f>IF(ISBLANK('Hoja De Calculo'!W$13),'Credit issuance TYA'!V38-('Credit issuance TYA'!$R$21*'Credit issuance TYA'!$B$2),IF('Hoja De Calculo'!W$16&lt;'Hoja De Calculo'!V$16,0,'Credit issuance TYA'!V38-('Credit issuance TYA'!$R$21*'Credit issuance TYA'!$B$2)))</f>
        <v>0</v>
      </c>
      <c r="W38" s="281">
        <f>IF(ISBLANK('Hoja De Calculo'!X$13),'Credit issuance TYA'!W38-('Credit issuance TYA'!$R$21*'Credit issuance TYA'!$B$2),IF('Hoja De Calculo'!X$16&lt;'Hoja De Calculo'!W$16,0,'Credit issuance TYA'!W38-('Credit issuance TYA'!$R$21*'Credit issuance TYA'!$B$2)))</f>
        <v>0</v>
      </c>
      <c r="X38" s="281">
        <f>IF(ISBLANK('Hoja De Calculo'!Y$13),'Credit issuance TYA'!X38-('Credit issuance TYA'!$R$21*'Credit issuance TYA'!$B$2),IF('Hoja De Calculo'!Y$16&lt;'Hoja De Calculo'!X$16,0,'Credit issuance TYA'!X38-('Credit issuance TYA'!$R$21*'Credit issuance TYA'!$B$2)))</f>
        <v>0</v>
      </c>
      <c r="Y38" s="281">
        <f>IF(ISBLANK('Hoja De Calculo'!Z$13),'Credit issuance TYA'!Y38-('Credit issuance TYA'!$R$21*'Credit issuance TYA'!$B$2),IF('Hoja De Calculo'!Z$16&lt;'Hoja De Calculo'!Y$16,0,'Credit issuance TYA'!Y38-('Credit issuance TYA'!$R$21*'Credit issuance TYA'!$B$2)))</f>
        <v>0</v>
      </c>
      <c r="Z38" s="281">
        <f>IF(ISBLANK('Hoja De Calculo'!AA$13),'Credit issuance TYA'!Z38-('Credit issuance TYA'!$R$21*'Credit issuance TYA'!$B$2),IF('Hoja De Calculo'!AA$16&lt;'Hoja De Calculo'!Z$16,0,'Credit issuance TYA'!Z38-('Credit issuance TYA'!$R$21*'Credit issuance TYA'!$B$2)))</f>
        <v>0</v>
      </c>
      <c r="AA38" s="281">
        <f>IF(ISBLANK('Hoja De Calculo'!AB$13),'Credit issuance TYA'!AA38-('Credit issuance TYA'!$R$21*'Credit issuance TYA'!$B$2),IF('Hoja De Calculo'!AB$16&lt;'Hoja De Calculo'!AA$16,0,'Credit issuance TYA'!AA38-('Credit issuance TYA'!$R$21*'Credit issuance TYA'!$B$2)))</f>
        <v>0</v>
      </c>
      <c r="AB38" s="281">
        <f>IF(ISBLANK('Hoja De Calculo'!AC$13),'Credit issuance TYA'!AB38-('Credit issuance TYA'!$R$21*'Credit issuance TYA'!$B$2),IF('Hoja De Calculo'!AC$16&lt;'Hoja De Calculo'!AB$16,0,'Credit issuance TYA'!AB38-('Credit issuance TYA'!$R$21*'Credit issuance TYA'!$B$2)))</f>
        <v>0</v>
      </c>
      <c r="AC38" s="281">
        <f>IF(ISBLANK('Hoja De Calculo'!AD$13),'Credit issuance TYA'!AC38-('Credit issuance TYA'!$R$21*'Credit issuance TYA'!$B$2),IF('Hoja De Calculo'!AD$16&lt;'Hoja De Calculo'!AC$16,0,'Credit issuance TYA'!AC38-('Credit issuance TYA'!$R$21*'Credit issuance TYA'!$B$2)))</f>
        <v>0</v>
      </c>
      <c r="AD38" s="281">
        <f>IF(ISBLANK('Hoja De Calculo'!AE$13),'Credit issuance TYA'!AD38-('Credit issuance TYA'!$R$21*'Credit issuance TYA'!$B$2),IF('Hoja De Calculo'!AE$16&lt;'Hoja De Calculo'!AD$16,0,'Credit issuance TYA'!AD38-('Credit issuance TYA'!$R$21*'Credit issuance TYA'!$B$2)))</f>
        <v>0</v>
      </c>
      <c r="AE38" s="281">
        <f>IF(ISBLANK('Hoja De Calculo'!AF$13),'Credit issuance TYA'!AE38-('Credit issuance TYA'!$R$21*'Credit issuance TYA'!$B$2),IF('Hoja De Calculo'!AF$16&lt;'Hoja De Calculo'!AE$16,0,'Credit issuance TYA'!AE38-('Credit issuance TYA'!$R$21*'Credit issuance TYA'!$B$2)))</f>
        <v>0</v>
      </c>
      <c r="AF38" s="281">
        <f>IF(ISBLANK('Hoja De Calculo'!AG$13),'Credit issuance TYA'!AF38-('Credit issuance TYA'!$R$21*'Credit issuance TYA'!$B$2),IF('Hoja De Calculo'!AG$16&lt;'Hoja De Calculo'!AF$16,0,'Credit issuance TYA'!AF38-('Credit issuance TYA'!$R$21*'Credit issuance TYA'!$B$2)))</f>
        <v>0</v>
      </c>
      <c r="AG38" s="281">
        <f>IF(ISBLANK('Hoja De Calculo'!AH$13),'Credit issuance TYA'!AG38-('Credit issuance TYA'!$R$21*'Credit issuance TYA'!$B$2),IF('Hoja De Calculo'!AH$16&lt;'Hoja De Calculo'!AG$16,0,'Credit issuance TYA'!AG38-('Credit issuance TYA'!$R$21*'Credit issuance TYA'!$B$2)))</f>
        <v>0</v>
      </c>
      <c r="AH38" s="281">
        <f>IF(ISBLANK('Hoja De Calculo'!AI$13),'Credit issuance TYA'!AH38-('Credit issuance TYA'!$R$21*'Credit issuance TYA'!$B$2),IF('Hoja De Calculo'!AI$16&lt;'Hoja De Calculo'!AH$16,0,'Credit issuance TYA'!AH38-('Credit issuance TYA'!$R$21*'Credit issuance TYA'!$B$2)))</f>
        <v>0</v>
      </c>
      <c r="AI38" s="281">
        <f>IF(ISBLANK('Hoja De Calculo'!AJ$13),'Credit issuance TYA'!AI38-('Credit issuance TYA'!$R$21*'Credit issuance TYA'!$B$2),IF('Hoja De Calculo'!AJ$16&lt;'Hoja De Calculo'!AI$16,0,'Credit issuance TYA'!AI38-('Credit issuance TYA'!$R$21*'Credit issuance TYA'!$B$2)))</f>
        <v>0</v>
      </c>
      <c r="AJ38" s="281">
        <f>IF(ISBLANK('Hoja De Calculo'!AK$13),'Credit issuance TYA'!AJ38-('Credit issuance TYA'!$R$21*'Credit issuance TYA'!$B$2),IF('Hoja De Calculo'!AK$16&lt;'Hoja De Calculo'!AJ$16,0,'Credit issuance TYA'!AJ38-('Credit issuance TYA'!$R$21*'Credit issuance TYA'!$B$2)))</f>
        <v>0</v>
      </c>
      <c r="AK38" s="281">
        <f>IF(ISBLANK('Hoja De Calculo'!AL$13),'Credit issuance TYA'!AK38-('Credit issuance TYA'!$R$21*'Credit issuance TYA'!$B$2),IF('Hoja De Calculo'!AL$16&lt;'Hoja De Calculo'!AK$16,0,'Credit issuance TYA'!AK38-('Credit issuance TYA'!$R$21*'Credit issuance TYA'!$B$2)))</f>
        <v>0</v>
      </c>
      <c r="AL38" s="281">
        <f>IF(ISBLANK('Hoja De Calculo'!AM$13),'Credit issuance TYA'!AL38-('Credit issuance TYA'!$R$21*'Credit issuance TYA'!$B$2),IF('Hoja De Calculo'!AM$16&lt;'Hoja De Calculo'!AL$16,0,'Credit issuance TYA'!AL38-('Credit issuance TYA'!$R$21*'Credit issuance TYA'!$B$2)))</f>
        <v>0</v>
      </c>
      <c r="AM38" s="281">
        <f>IF(ISBLANK('Hoja De Calculo'!AN$13),'Credit issuance TYA'!AM38-('Credit issuance TYA'!$R$21*'Credit issuance TYA'!$B$2),IF('Hoja De Calculo'!AN$16&lt;'Hoja De Calculo'!AM$16,0,'Credit issuance TYA'!AM38-('Credit issuance TYA'!$R$21*'Credit issuance TYA'!$B$2)))</f>
        <v>0</v>
      </c>
      <c r="AN38" s="281">
        <f>IF(ISBLANK('Hoja De Calculo'!AO$13),'Credit issuance TYA'!AN38-('Credit issuance TYA'!$R$21*'Credit issuance TYA'!$B$2),IF('Hoja De Calculo'!AO$16&lt;'Hoja De Calculo'!AN$16,0,'Credit issuance TYA'!AN38-('Credit issuance TYA'!$R$21*'Credit issuance TYA'!$B$2)))</f>
        <v>0</v>
      </c>
      <c r="AO38" s="281">
        <f>IF(ISBLANK('Hoja De Calculo'!AP$13),'Credit issuance TYA'!AO38-('Credit issuance TYA'!$R$21*'Credit issuance TYA'!$B$2),IF('Hoja De Calculo'!AP$16&lt;'Hoja De Calculo'!AO$16,0,'Credit issuance TYA'!AO38-('Credit issuance TYA'!$R$21*'Credit issuance TYA'!$B$2)))</f>
        <v>0</v>
      </c>
      <c r="AP38" s="281">
        <f>IF(ISBLANK('Hoja De Calculo'!AQ$13),'Credit issuance TYA'!AP38-('Credit issuance TYA'!$R$21*'Credit issuance TYA'!$B$2),IF('Hoja De Calculo'!AQ$16&lt;'Hoja De Calculo'!AP$16,0,'Credit issuance TYA'!AP38-('Credit issuance TYA'!$R$21*'Credit issuance TYA'!$B$2)))</f>
        <v>0</v>
      </c>
      <c r="AQ38" s="281">
        <f>IF(ISBLANK('Hoja De Calculo'!AR$13),'Credit issuance TYA'!AQ38-('Credit issuance TYA'!$R$21*'Credit issuance TYA'!$B$2),IF('Hoja De Calculo'!AR$16&lt;'Hoja De Calculo'!AQ$16,0,'Credit issuance TYA'!AQ38-('Credit issuance TYA'!$R$21*'Credit issuance TYA'!$B$2)))</f>
        <v>0</v>
      </c>
      <c r="AR38" s="281">
        <f>IF(ISBLANK('Hoja De Calculo'!AS$13),'Credit issuance TYA'!AR38-('Credit issuance TYA'!$R$21*'Credit issuance TYA'!$B$2),IF('Hoja De Calculo'!AS$16&lt;'Hoja De Calculo'!AR$16,0,'Credit issuance TYA'!AR38-('Credit issuance TYA'!$R$21*'Credit issuance TYA'!$B$2)))</f>
        <v>0</v>
      </c>
      <c r="AS38" s="281">
        <f>IF(ISBLANK('Hoja De Calculo'!AT$13),'Credit issuance TYA'!AS38-('Credit issuance TYA'!$R$21*'Credit issuance TYA'!$B$2),IF('Hoja De Calculo'!AT$16&lt;'Hoja De Calculo'!AS$16,0,'Credit issuance TYA'!AS38-('Credit issuance TYA'!$R$21*'Credit issuance TYA'!$B$2)))</f>
        <v>0</v>
      </c>
      <c r="AT38" s="281">
        <f>IF(ISBLANK('Hoja De Calculo'!AU$13),'Credit issuance TYA'!AT38-('Credit issuance TYA'!$R$21*'Credit issuance TYA'!$B$2),IF('Hoja De Calculo'!AU$16&lt;'Hoja De Calculo'!AT$16,0,'Credit issuance TYA'!AT38-('Credit issuance TYA'!$R$21*'Credit issuance TYA'!$B$2)))</f>
        <v>0</v>
      </c>
      <c r="AU38" s="281">
        <f>IF(ISBLANK('Hoja De Calculo'!AV$13),'Credit issuance TYA'!AU38-('Credit issuance TYA'!$R$21*'Credit issuance TYA'!$B$2),IF('Hoja De Calculo'!AV$16&lt;'Hoja De Calculo'!AU$16,0,'Credit issuance TYA'!AU38-('Credit issuance TYA'!$R$21*'Credit issuance TYA'!$B$2)))</f>
        <v>0</v>
      </c>
      <c r="AV38" s="281">
        <f>IF(ISBLANK('Hoja De Calculo'!AW$13),'Credit issuance TYA'!AV38-('Credit issuance TYA'!$R$21*'Credit issuance TYA'!$B$2),IF('Hoja De Calculo'!AW$16&lt;'Hoja De Calculo'!AV$16,0,'Credit issuance TYA'!AV38-('Credit issuance TYA'!$R$21*'Credit issuance TYA'!$B$2)))</f>
        <v>0</v>
      </c>
      <c r="AW38" s="281">
        <f>IF(ISBLANK('Hoja De Calculo'!AX$13),'Credit issuance TYA'!AW38-('Credit issuance TYA'!$R$21*'Credit issuance TYA'!$B$2),IF('Hoja De Calculo'!AX$16&lt;'Hoja De Calculo'!AW$16,0,'Credit issuance TYA'!AW38-('Credit issuance TYA'!$R$21*'Credit issuance TYA'!$B$2)))</f>
        <v>0</v>
      </c>
      <c r="AX38" s="281">
        <f>IF(ISBLANK('Hoja De Calculo'!AY$13),'Credit issuance TYA'!AX38-('Credit issuance TYA'!$R$21*'Credit issuance TYA'!$B$2),IF('Hoja De Calculo'!AY$16&lt;'Hoja De Calculo'!AX$16,0,'Credit issuance TYA'!AX38-('Credit issuance TYA'!$R$21*'Credit issuance TYA'!$B$2)))</f>
        <v>0</v>
      </c>
      <c r="AY38" s="281">
        <f>IF(ISBLANK('Hoja De Calculo'!AZ$13),'Credit issuance TYA'!AY38-('Credit issuance TYA'!$R$21*'Credit issuance TYA'!$B$2),IF('Hoja De Calculo'!AZ$16&lt;'Hoja De Calculo'!AY$16,0,'Credit issuance TYA'!AY38-('Credit issuance TYA'!$R$21*'Credit issuance TYA'!$B$2)))</f>
        <v>0</v>
      </c>
      <c r="AZ38" s="281">
        <f>IF(ISBLANK('Hoja De Calculo'!BA$13),'Credit issuance TYA'!AZ38-('Credit issuance TYA'!$R$21*'Credit issuance TYA'!$B$2),IF('Hoja De Calculo'!BA$16&lt;'Hoja De Calculo'!AZ$16,0,'Credit issuance TYA'!AZ38-('Credit issuance TYA'!$R$21*'Credit issuance TYA'!$B$2)))</f>
        <v>0</v>
      </c>
      <c r="BA38" s="281">
        <f>IF(ISBLANK('Hoja De Calculo'!BB$13),'Credit issuance TYA'!BA38-('Credit issuance TYA'!$R$21*'Credit issuance TYA'!$B$2),IF('Hoja De Calculo'!BB$16&lt;'Hoja De Calculo'!BA$16,0,'Credit issuance TYA'!BA38-('Credit issuance TYA'!$R$21*'Credit issuance TYA'!$B$2)))</f>
        <v>0</v>
      </c>
      <c r="BB38" s="281">
        <f>IF(ISBLANK('Hoja De Calculo'!BC$13),'Credit issuance TYA'!BB38-('Credit issuance TYA'!$R$21*'Credit issuance TYA'!$B$2),IF('Hoja De Calculo'!BC$16&lt;'Hoja De Calculo'!BB$16,0,'Credit issuance TYA'!BB38-('Credit issuance TYA'!$R$21*'Credit issuance TYA'!$B$2)))</f>
        <v>0</v>
      </c>
      <c r="BC38" s="281">
        <f>IF(ISBLANK('Hoja De Calculo'!BD$13),'Credit issuance TYA'!BC38-('Credit issuance TYA'!$R$21*'Credit issuance TYA'!$B$2),IF('Hoja De Calculo'!BD$16&lt;'Hoja De Calculo'!BC$16,0,'Credit issuance TYA'!BC38-('Credit issuance TYA'!$R$21*'Credit issuance TYA'!$B$2)))</f>
        <v>0</v>
      </c>
      <c r="BD38" s="281">
        <f>IF(ISBLANK('Hoja De Calculo'!BE$13),'Credit issuance TYA'!BD38-('Credit issuance TYA'!$R$21*'Credit issuance TYA'!$B$2),IF('Hoja De Calculo'!BE$16&lt;'Hoja De Calculo'!BD$16,0,'Credit issuance TYA'!BD38-('Credit issuance TYA'!$R$21*'Credit issuance TYA'!$B$2)))</f>
        <v>0</v>
      </c>
      <c r="BE38" s="281">
        <f>IF(ISBLANK('Hoja De Calculo'!BF$13),'Credit issuance TYA'!BE38-('Credit issuance TYA'!$R$21*'Credit issuance TYA'!$B$2),IF('Hoja De Calculo'!BF$16&lt;'Hoja De Calculo'!BE$16,0,'Credit issuance TYA'!BE38-('Credit issuance TYA'!$R$21*'Credit issuance TYA'!$B$2)))</f>
        <v>0</v>
      </c>
      <c r="BF38" s="281">
        <f>IF(ISBLANK('Hoja De Calculo'!BG$13),'Credit issuance TYA'!BF38-('Credit issuance TYA'!$R$21*'Credit issuance TYA'!$B$2),IF('Hoja De Calculo'!BG$16&lt;'Hoja De Calculo'!BF$16,0,'Credit issuance TYA'!BF38-('Credit issuance TYA'!$R$21*'Credit issuance TYA'!$B$2)))</f>
        <v>0</v>
      </c>
      <c r="BG38" s="281">
        <f>IF(ISBLANK('Hoja De Calculo'!BH$13),'Credit issuance TYA'!BG38-('Credit issuance TYA'!$R$21*'Credit issuance TYA'!$B$2),IF('Hoja De Calculo'!BH$16&lt;'Hoja De Calculo'!BG$16,0,'Credit issuance TYA'!BG38-('Credit issuance TYA'!$R$21*'Credit issuance TYA'!$B$2)))</f>
        <v>0</v>
      </c>
      <c r="BH38" s="281">
        <f>IF(ISBLANK('Hoja De Calculo'!BI$13),'Credit issuance TYA'!BH38-('Credit issuance TYA'!$R$21*'Credit issuance TYA'!$B$2),IF('Hoja De Calculo'!BI$16&lt;'Hoja De Calculo'!BH$16,0,'Credit issuance TYA'!BH38-('Credit issuance TYA'!$R$21*'Credit issuance TYA'!$B$2)))</f>
        <v>0</v>
      </c>
      <c r="BI38" s="281">
        <f>IF(ISBLANK('Hoja De Calculo'!BJ$13),'Credit issuance TYA'!BI38-('Credit issuance TYA'!$R$21*'Credit issuance TYA'!$B$2),IF('Hoja De Calculo'!BJ$16&lt;'Hoja De Calculo'!BI$16,0,'Credit issuance TYA'!BI38-('Credit issuance TYA'!$R$21*'Credit issuance TYA'!$B$2)))</f>
        <v>0</v>
      </c>
      <c r="BJ38" s="281">
        <f>IF(ISBLANK('Hoja De Calculo'!BK$13),'Credit issuance TYA'!BJ38-('Credit issuance TYA'!$R$21*'Credit issuance TYA'!$B$2),IF('Hoja De Calculo'!BK$16&lt;'Hoja De Calculo'!BJ$16,0,'Credit issuance TYA'!BJ38-('Credit issuance TYA'!$R$21*'Credit issuance TYA'!$B$2)))</f>
        <v>0</v>
      </c>
      <c r="BK38" s="281">
        <f>IF(ISBLANK('Hoja De Calculo'!BL$13),'Credit issuance TYA'!BK38-('Credit issuance TYA'!$R$21*'Credit issuance TYA'!$B$2),IF('Hoja De Calculo'!BL$16&lt;'Hoja De Calculo'!BK$16,0,'Credit issuance TYA'!BK38-('Credit issuance TYA'!$R$21*'Credit issuance TYA'!$B$2)))</f>
        <v>0</v>
      </c>
      <c r="BL38" s="281">
        <f>IF(ISBLANK('Hoja De Calculo'!BM$13),'Credit issuance TYA'!BL38-('Credit issuance TYA'!$R$21*'Credit issuance TYA'!$B$2),IF('Hoja De Calculo'!BM$16&lt;'Hoja De Calculo'!BL$16,0,'Credit issuance TYA'!BL38-('Credit issuance TYA'!$R$21*'Credit issuance TYA'!$B$2)))</f>
        <v>0</v>
      </c>
      <c r="BM38" s="281">
        <f>IF(ISBLANK('Hoja De Calculo'!BN$13),'Credit issuance TYA'!BM38-('Credit issuance TYA'!$R$21*'Credit issuance TYA'!$B$2),IF('Hoja De Calculo'!BN$16&lt;'Hoja De Calculo'!BM$16,0,'Credit issuance TYA'!BM38-('Credit issuance TYA'!$R$21*'Credit issuance TYA'!$B$2)))</f>
        <v>0</v>
      </c>
      <c r="BN38" s="281">
        <f>IF(ISBLANK('Hoja De Calculo'!BO$13),'Credit issuance TYA'!BN38-('Credit issuance TYA'!$R$21*'Credit issuance TYA'!$B$2),IF('Hoja De Calculo'!BO$16&lt;'Hoja De Calculo'!BN$16,0,'Credit issuance TYA'!BN38-('Credit issuance TYA'!$R$21*'Credit issuance TYA'!$B$2)))</f>
        <v>0</v>
      </c>
      <c r="BO38" s="281">
        <f>IF(ISBLANK('Hoja De Calculo'!BP$13),'Credit issuance TYA'!BO38-('Credit issuance TYA'!$R$21*'Credit issuance TYA'!$B$2),IF('Hoja De Calculo'!BP$16&lt;'Hoja De Calculo'!BO$16,0,'Credit issuance TYA'!BO38-('Credit issuance TYA'!$R$21*'Credit issuance TYA'!$B$2)))</f>
        <v>0</v>
      </c>
      <c r="BP38" s="281">
        <f>IF(ISBLANK('Hoja De Calculo'!BQ$13),'Credit issuance TYA'!BP38-('Credit issuance TYA'!$R$21*'Credit issuance TYA'!$B$2),IF('Hoja De Calculo'!BQ$16&lt;'Hoja De Calculo'!BP$16,0,'Credit issuance TYA'!BP38-('Credit issuance TYA'!$R$21*'Credit issuance TYA'!$B$2)))</f>
        <v>0</v>
      </c>
      <c r="BQ38" s="281">
        <f>IF(ISBLANK('Hoja De Calculo'!BR$13),'Credit issuance TYA'!BQ38-('Credit issuance TYA'!$R$21*'Credit issuance TYA'!$B$2),IF('Hoja De Calculo'!BR$16&lt;'Hoja De Calculo'!BQ$16,0,'Credit issuance TYA'!BQ38-('Credit issuance TYA'!$R$21*'Credit issuance TYA'!$B$2)))</f>
        <v>0</v>
      </c>
      <c r="BR38" s="281">
        <f>IF(ISBLANK('Hoja De Calculo'!BS$13),'Credit issuance TYA'!BR38-('Credit issuance TYA'!$R$21*'Credit issuance TYA'!$B$2),IF('Hoja De Calculo'!BS$16&lt;'Hoja De Calculo'!BR$16,0,'Credit issuance TYA'!BR38-('Credit issuance TYA'!$R$21*'Credit issuance TYA'!$B$2)))</f>
        <v>0</v>
      </c>
      <c r="BS38" s="281">
        <f>IF(ISBLANK('Hoja De Calculo'!BT$13),'Credit issuance TYA'!BS38-('Credit issuance TYA'!$R$21*'Credit issuance TYA'!$B$2),IF('Hoja De Calculo'!BT$16&lt;'Hoja De Calculo'!BS$16,0,'Credit issuance TYA'!BS38-('Credit issuance TYA'!$R$21*'Credit issuance TYA'!$B$2)))</f>
        <v>0</v>
      </c>
      <c r="BT38" s="281">
        <f>IF(ISBLANK('Hoja De Calculo'!BU$13),'Credit issuance TYA'!BT38-('Credit issuance TYA'!$R$21*'Credit issuance TYA'!$B$2),IF('Hoja De Calculo'!BU$16&lt;'Hoja De Calculo'!BT$16,0,'Credit issuance TYA'!BT38-('Credit issuance TYA'!$R$21*'Credit issuance TYA'!$B$2)))</f>
        <v>0</v>
      </c>
      <c r="BU38" s="281">
        <f>IF(ISBLANK('Hoja De Calculo'!BV$13),'Credit issuance TYA'!BU38-('Credit issuance TYA'!$R$21*'Credit issuance TYA'!$B$2),IF('Hoja De Calculo'!BV$16&lt;'Hoja De Calculo'!BU$16,0,'Credit issuance TYA'!BU38-('Credit issuance TYA'!$R$21*'Credit issuance TYA'!$B$2)))</f>
        <v>0</v>
      </c>
      <c r="BV38" s="281">
        <f>IF(ISBLANK('Hoja De Calculo'!BW$13),'Credit issuance TYA'!BV38-('Credit issuance TYA'!$R$21*'Credit issuance TYA'!$B$2),IF('Hoja De Calculo'!BW$16&lt;'Hoja De Calculo'!BV$16,0,'Credit issuance TYA'!BV38-('Credit issuance TYA'!$R$21*'Credit issuance TYA'!$B$2)))</f>
        <v>0</v>
      </c>
      <c r="BW38" s="281">
        <f>IF(ISBLANK('Hoja De Calculo'!BX$13),'Credit issuance TYA'!BW38-('Credit issuance TYA'!$R$21*'Credit issuance TYA'!$B$2),IF('Hoja De Calculo'!BX$16&lt;'Hoja De Calculo'!BW$16,0,'Credit issuance TYA'!BW38-('Credit issuance TYA'!$R$21*'Credit issuance TYA'!$B$2)))</f>
        <v>0</v>
      </c>
      <c r="BX38" s="281">
        <f>IF(ISBLANK('Hoja De Calculo'!BY$13),'Credit issuance TYA'!BX38-('Credit issuance TYA'!$R$21*'Credit issuance TYA'!$B$2),IF('Hoja De Calculo'!BY$16&lt;'Hoja De Calculo'!BX$16,0,'Credit issuance TYA'!BX38-('Credit issuance TYA'!$R$21*'Credit issuance TYA'!$B$2)))</f>
        <v>0</v>
      </c>
      <c r="BY38" s="281">
        <f>IF(ISBLANK('Hoja De Calculo'!BZ$13),'Credit issuance TYA'!BY38-('Credit issuance TYA'!$R$21*'Credit issuance TYA'!$B$2),IF('Hoja De Calculo'!BZ$16&lt;'Hoja De Calculo'!BY$16,0,'Credit issuance TYA'!BY38-('Credit issuance TYA'!$R$21*'Credit issuance TYA'!$B$2)))</f>
        <v>0</v>
      </c>
      <c r="BZ38" s="281">
        <f>IF(ISBLANK('Hoja De Calculo'!CA$13),'Credit issuance TYA'!BZ38-('Credit issuance TYA'!$R$21*'Credit issuance TYA'!$B$2),IF('Hoja De Calculo'!CA$16&lt;'Hoja De Calculo'!BZ$16,0,'Credit issuance TYA'!BZ38-('Credit issuance TYA'!$R$21*'Credit issuance TYA'!$B$2)))</f>
        <v>0</v>
      </c>
      <c r="CA38" s="281">
        <f>IF(ISBLANK('Hoja De Calculo'!CB$13),'Credit issuance TYA'!CA38-('Credit issuance TYA'!$R$21*'Credit issuance TYA'!$B$2),IF('Hoja De Calculo'!CB$16&lt;'Hoja De Calculo'!CA$16,0,'Credit issuance TYA'!CA38-('Credit issuance TYA'!$R$21*'Credit issuance TYA'!$B$2)))</f>
        <v>0</v>
      </c>
      <c r="CB38" s="281">
        <f>IF(ISBLANK('Hoja De Calculo'!CC$13),'Credit issuance TYA'!CB38-('Credit issuance TYA'!$R$21*'Credit issuance TYA'!$B$2),IF('Hoja De Calculo'!CC$16&lt;'Hoja De Calculo'!CB$16,0,'Credit issuance TYA'!CB38-('Credit issuance TYA'!$R$21*'Credit issuance TYA'!$B$2)))</f>
        <v>0</v>
      </c>
      <c r="CC38" s="281">
        <f>IF(ISBLANK('Hoja De Calculo'!CD$13),'Credit issuance TYA'!CC38-('Credit issuance TYA'!$R$21*'Credit issuance TYA'!$B$2),IF('Hoja De Calculo'!CD$16&lt;'Hoja De Calculo'!CC$16,0,'Credit issuance TYA'!CC38-('Credit issuance TYA'!$R$21*'Credit issuance TYA'!$B$2)))</f>
        <v>0</v>
      </c>
      <c r="CD38" s="281">
        <f>IF(ISBLANK('Hoja De Calculo'!CE$13),'Credit issuance TYA'!CD38-('Credit issuance TYA'!$R$21*'Credit issuance TYA'!$B$2),IF('Hoja De Calculo'!CE$16&lt;'Hoja De Calculo'!CD$16,0,'Credit issuance TYA'!CD38-('Credit issuance TYA'!$R$21*'Credit issuance TYA'!$B$2)))</f>
        <v>0</v>
      </c>
      <c r="CE38" s="281">
        <f>IF(ISBLANK('Hoja De Calculo'!CF$13),'Credit issuance TYA'!CE38-('Credit issuance TYA'!$R$21*'Credit issuance TYA'!$B$2),IF('Hoja De Calculo'!CF$16&lt;'Hoja De Calculo'!CE$16,0,'Credit issuance TYA'!CE38-('Credit issuance TYA'!$R$21*'Credit issuance TYA'!$B$2)))</f>
        <v>0</v>
      </c>
      <c r="CF38" s="281">
        <f>IF(ISBLANK('Hoja De Calculo'!CG$13),'Credit issuance TYA'!CF38-('Credit issuance TYA'!$R$21*'Credit issuance TYA'!$B$2),IF('Hoja De Calculo'!CG$16&lt;'Hoja De Calculo'!CF$16,0,'Credit issuance TYA'!CF38-('Credit issuance TYA'!$R$21*'Credit issuance TYA'!$B$2)))</f>
        <v>0</v>
      </c>
      <c r="CG38" s="281">
        <f>IF(ISBLANK('Hoja De Calculo'!CH$13),'Credit issuance TYA'!CG38-('Credit issuance TYA'!$R$21*'Credit issuance TYA'!$B$2),IF('Hoja De Calculo'!CH$16&lt;'Hoja De Calculo'!CG$16,0,'Credit issuance TYA'!CG38-('Credit issuance TYA'!$R$21*'Credit issuance TYA'!$B$2)))</f>
        <v>0</v>
      </c>
      <c r="CH38" s="281">
        <f>IF(ISBLANK('Hoja De Calculo'!CI$13),'Credit issuance TYA'!CH38-('Credit issuance TYA'!$R$21*'Credit issuance TYA'!$B$2),IF('Hoja De Calculo'!CI$16&lt;'Hoja De Calculo'!CH$16,0,'Credit issuance TYA'!CH38-('Credit issuance TYA'!$R$21*'Credit issuance TYA'!$B$2)))</f>
        <v>0</v>
      </c>
      <c r="CI38" s="281">
        <f>IF(ISBLANK('Hoja De Calculo'!CJ$13),'Credit issuance TYA'!CI38-('Credit issuance TYA'!$R$21*'Credit issuance TYA'!$B$2),IF('Hoja De Calculo'!CJ$16&lt;'Hoja De Calculo'!CI$16,0,'Credit issuance TYA'!CI38-('Credit issuance TYA'!$R$21*'Credit issuance TYA'!$B$2)))</f>
        <v>0</v>
      </c>
      <c r="CJ38" s="281">
        <f>IF(ISBLANK('Hoja De Calculo'!CK$13),'Credit issuance TYA'!CJ38-('Credit issuance TYA'!$R$21*'Credit issuance TYA'!$B$2),IF('Hoja De Calculo'!CK$16&lt;'Hoja De Calculo'!CJ$16,0,'Credit issuance TYA'!CJ38-('Credit issuance TYA'!$R$21*'Credit issuance TYA'!$B$2)))</f>
        <v>0</v>
      </c>
      <c r="CK38" s="281">
        <f>IF(ISBLANK('Hoja De Calculo'!CL$13),'Credit issuance TYA'!CK38-('Credit issuance TYA'!$R$21*'Credit issuance TYA'!$B$2),IF('Hoja De Calculo'!CL$16&lt;'Hoja De Calculo'!CK$16,0,'Credit issuance TYA'!CK38-('Credit issuance TYA'!$R$21*'Credit issuance TYA'!$B$2)))</f>
        <v>0</v>
      </c>
      <c r="CL38" s="281">
        <f>IF(ISBLANK('Hoja De Calculo'!CM$13),'Credit issuance TYA'!CL38-('Credit issuance TYA'!$R$21*'Credit issuance TYA'!$B$2),IF('Hoja De Calculo'!CM$16&lt;'Hoja De Calculo'!CL$16,0,'Credit issuance TYA'!CL38-('Credit issuance TYA'!$R$21*'Credit issuance TYA'!$B$2)))</f>
        <v>0</v>
      </c>
      <c r="CM38" s="281">
        <f>IF(ISBLANK('Hoja De Calculo'!CN$13),'Credit issuance TYA'!CM38-('Credit issuance TYA'!$R$21*'Credit issuance TYA'!$B$2),IF('Hoja De Calculo'!CN$16&lt;'Hoja De Calculo'!CM$16,0,'Credit issuance TYA'!CM38-('Credit issuance TYA'!$R$21*'Credit issuance TYA'!$B$2)))</f>
        <v>0</v>
      </c>
      <c r="CN38" s="281">
        <f>IF(ISBLANK('Hoja De Calculo'!CO$13),'Credit issuance TYA'!CN38-('Credit issuance TYA'!$R$21*'Credit issuance TYA'!$B$2),IF('Hoja De Calculo'!CO$16&lt;'Hoja De Calculo'!CN$16,0,'Credit issuance TYA'!CN38-('Credit issuance TYA'!$R$21*'Credit issuance TYA'!$B$2)))</f>
        <v>0</v>
      </c>
      <c r="CO38" s="281">
        <f>IF(ISBLANK('Hoja De Calculo'!CP$13),'Credit issuance TYA'!CO38-('Credit issuance TYA'!$R$21*'Credit issuance TYA'!$B$2),IF('Hoja De Calculo'!CP$16&lt;'Hoja De Calculo'!CO$16,0,'Credit issuance TYA'!CO38-('Credit issuance TYA'!$R$21*'Credit issuance TYA'!$B$2)))</f>
        <v>0</v>
      </c>
      <c r="CP38" s="281">
        <f>IF(ISBLANK('Hoja De Calculo'!CQ$13),'Credit issuance TYA'!CP38-('Credit issuance TYA'!$R$21*'Credit issuance TYA'!$B$2),IF('Hoja De Calculo'!CQ$16&lt;'Hoja De Calculo'!CP$16,0,'Credit issuance TYA'!CP38-('Credit issuance TYA'!$R$21*'Credit issuance TYA'!$B$2)))</f>
        <v>0</v>
      </c>
      <c r="CQ38" s="281">
        <f>IF(ISBLANK('Hoja De Calculo'!CR$13),'Credit issuance TYA'!CQ38-('Credit issuance TYA'!$R$21*'Credit issuance TYA'!$B$2),IF('Hoja De Calculo'!CR$16&lt;'Hoja De Calculo'!CQ$16,0,'Credit issuance TYA'!CQ38-('Credit issuance TYA'!$R$21*'Credit issuance TYA'!$B$2)))</f>
        <v>0</v>
      </c>
      <c r="CR38" s="281">
        <f>IF(ISBLANK('Hoja De Calculo'!CS$13),'Credit issuance TYA'!CR38-('Credit issuance TYA'!$R$21*'Credit issuance TYA'!$B$2),IF('Hoja De Calculo'!CS$16&lt;'Hoja De Calculo'!CR$16,0,'Credit issuance TYA'!CR38-('Credit issuance TYA'!$R$21*'Credit issuance TYA'!$B$2)))</f>
        <v>0</v>
      </c>
      <c r="CS38" s="281">
        <f>IF(ISBLANK('Hoja De Calculo'!CT$13),'Credit issuance TYA'!CS38-('Credit issuance TYA'!$R$21*'Credit issuance TYA'!$B$2),IF('Hoja De Calculo'!CT$16&lt;'Hoja De Calculo'!CS$16,0,'Credit issuance TYA'!CS38-('Credit issuance TYA'!$R$21*'Credit issuance TYA'!$B$2)))</f>
        <v>0</v>
      </c>
      <c r="CT38" s="281">
        <f>IF(ISBLANK('Hoja De Calculo'!CU$13),'Credit issuance TYA'!CT38-('Credit issuance TYA'!$R$21*'Credit issuance TYA'!$B$2),IF('Hoja De Calculo'!CU$16&lt;'Hoja De Calculo'!CT$16,0,'Credit issuance TYA'!CT38-('Credit issuance TYA'!$R$21*'Credit issuance TYA'!$B$2)))</f>
        <v>0</v>
      </c>
      <c r="CU38" s="281">
        <f>IF(ISBLANK('Hoja De Calculo'!CV$13),'Credit issuance TYA'!CU38-('Credit issuance TYA'!$R$21*'Credit issuance TYA'!$B$2),IF('Hoja De Calculo'!CV$16&lt;'Hoja De Calculo'!CU$16,0,'Credit issuance TYA'!CU38-('Credit issuance TYA'!$R$21*'Credit issuance TYA'!$B$2)))</f>
        <v>0</v>
      </c>
      <c r="CV38" s="281">
        <f>IF(ISBLANK('Hoja De Calculo'!CW$13),'Credit issuance TYA'!CV38-('Credit issuance TYA'!$R$21*'Credit issuance TYA'!$B$2),IF('Hoja De Calculo'!CW$16&lt;'Hoja De Calculo'!CV$16,0,'Credit issuance TYA'!CV38-('Credit issuance TYA'!$R$21*'Credit issuance TYA'!$B$2)))</f>
        <v>0</v>
      </c>
      <c r="CW38" s="281">
        <f>IF(ISBLANK('Hoja De Calculo'!CX$13),'Credit issuance TYA'!CW38-('Credit issuance TYA'!$R$21*'Credit issuance TYA'!$B$2),IF('Hoja De Calculo'!CX$16&lt;'Hoja De Calculo'!CW$16,0,'Credit issuance TYA'!CW38-('Credit issuance TYA'!$R$21*'Credit issuance TYA'!$B$2)))</f>
        <v>0</v>
      </c>
      <c r="CX38" s="274"/>
    </row>
    <row r="39" spans="1:102" x14ac:dyDescent="0.3">
      <c r="A39" t="s">
        <v>176</v>
      </c>
      <c r="C39" s="259"/>
      <c r="D39" s="259"/>
      <c r="E39" s="259"/>
      <c r="F39" s="259"/>
      <c r="G39" s="259"/>
      <c r="H39" s="259"/>
      <c r="I39" s="259"/>
      <c r="J39" s="259"/>
      <c r="K39" s="259"/>
      <c r="L39" s="259"/>
      <c r="M39" s="259"/>
      <c r="N39" s="267"/>
      <c r="O39" s="274"/>
      <c r="P39" s="274"/>
      <c r="Q39" s="274"/>
      <c r="R39" s="274"/>
      <c r="S39" s="281">
        <f>'Credit issuance TYA'!S39-('Credit issuance TYA'!$S21*'Credit issuance TYA'!$B$2)</f>
        <v>0</v>
      </c>
      <c r="T39" s="281">
        <f>IF(ISBLANK('Hoja De Calculo'!U$13),'Credit issuance TYA'!T39-('Credit issuance TYA'!$S$21*'Credit issuance TYA'!$B$2),IF('Hoja De Calculo'!U$16&lt;'Hoja De Calculo'!T$16,0,'Credit issuance TYA'!T39-('Credit issuance TYA'!$S$21*'Credit issuance TYA'!$B$2)))</f>
        <v>0</v>
      </c>
      <c r="U39" s="281">
        <f>IF(ISBLANK('Hoja De Calculo'!V$13),'Credit issuance TYA'!U39-('Credit issuance TYA'!$S$21*'Credit issuance TYA'!$B$2),IF('Hoja De Calculo'!V$16&lt;'Hoja De Calculo'!U$16,0,'Credit issuance TYA'!U39-('Credit issuance TYA'!$S$21*'Credit issuance TYA'!$B$2)))</f>
        <v>0</v>
      </c>
      <c r="V39" s="281">
        <f>IF(ISBLANK('Hoja De Calculo'!W$13),'Credit issuance TYA'!V39-('Credit issuance TYA'!$S$21*'Credit issuance TYA'!$B$2),IF('Hoja De Calculo'!W$16&lt;'Hoja De Calculo'!V$16,0,'Credit issuance TYA'!V39-('Credit issuance TYA'!$S$21*'Credit issuance TYA'!$B$2)))</f>
        <v>0</v>
      </c>
      <c r="W39" s="281">
        <f>IF(ISBLANK('Hoja De Calculo'!X$13),'Credit issuance TYA'!W39-('Credit issuance TYA'!$S$21*'Credit issuance TYA'!$B$2),IF('Hoja De Calculo'!X$16&lt;'Hoja De Calculo'!W$16,0,'Credit issuance TYA'!W39-('Credit issuance TYA'!$S$21*'Credit issuance TYA'!$B$2)))</f>
        <v>0</v>
      </c>
      <c r="X39" s="281">
        <f>IF(ISBLANK('Hoja De Calculo'!Y$13),'Credit issuance TYA'!X39-('Credit issuance TYA'!$S$21*'Credit issuance TYA'!$B$2),IF('Hoja De Calculo'!Y$16&lt;'Hoja De Calculo'!X$16,0,'Credit issuance TYA'!X39-('Credit issuance TYA'!$S$21*'Credit issuance TYA'!$B$2)))</f>
        <v>0</v>
      </c>
      <c r="Y39" s="281">
        <f>IF(ISBLANK('Hoja De Calculo'!Z$13),'Credit issuance TYA'!Y39-('Credit issuance TYA'!$S$21*'Credit issuance TYA'!$B$2),IF('Hoja De Calculo'!Z$16&lt;'Hoja De Calculo'!Y$16,0,'Credit issuance TYA'!Y39-('Credit issuance TYA'!$S$21*'Credit issuance TYA'!$B$2)))</f>
        <v>0</v>
      </c>
      <c r="Z39" s="281">
        <f>IF(ISBLANK('Hoja De Calculo'!AA$13),'Credit issuance TYA'!Z39-('Credit issuance TYA'!$S$21*'Credit issuance TYA'!$B$2),IF('Hoja De Calculo'!AA$16&lt;'Hoja De Calculo'!Z$16,0,'Credit issuance TYA'!Z39-('Credit issuance TYA'!$S$21*'Credit issuance TYA'!$B$2)))</f>
        <v>0</v>
      </c>
      <c r="AA39" s="281">
        <f>IF(ISBLANK('Hoja De Calculo'!AB$13),'Credit issuance TYA'!AA39-('Credit issuance TYA'!$S$21*'Credit issuance TYA'!$B$2),IF('Hoja De Calculo'!AB$16&lt;'Hoja De Calculo'!AA$16,0,'Credit issuance TYA'!AA39-('Credit issuance TYA'!$S$21*'Credit issuance TYA'!$B$2)))</f>
        <v>0</v>
      </c>
      <c r="AB39" s="281">
        <f>IF(ISBLANK('Hoja De Calculo'!AC$13),'Credit issuance TYA'!AB39-('Credit issuance TYA'!$S$21*'Credit issuance TYA'!$B$2),IF('Hoja De Calculo'!AC$16&lt;'Hoja De Calculo'!AB$16,0,'Credit issuance TYA'!AB39-('Credit issuance TYA'!$S$21*'Credit issuance TYA'!$B$2)))</f>
        <v>0</v>
      </c>
      <c r="AC39" s="281">
        <f>IF(ISBLANK('Hoja De Calculo'!AD$13),'Credit issuance TYA'!AC39-('Credit issuance TYA'!$S$21*'Credit issuance TYA'!$B$2),IF('Hoja De Calculo'!AD$16&lt;'Hoja De Calculo'!AC$16,0,'Credit issuance TYA'!AC39-('Credit issuance TYA'!$S$21*'Credit issuance TYA'!$B$2)))</f>
        <v>0</v>
      </c>
      <c r="AD39" s="281">
        <f>IF(ISBLANK('Hoja De Calculo'!AE$13),'Credit issuance TYA'!AD39-('Credit issuance TYA'!$S$21*'Credit issuance TYA'!$B$2),IF('Hoja De Calculo'!AE$16&lt;'Hoja De Calculo'!AD$16,0,'Credit issuance TYA'!AD39-('Credit issuance TYA'!$S$21*'Credit issuance TYA'!$B$2)))</f>
        <v>0</v>
      </c>
      <c r="AE39" s="281">
        <f>IF(ISBLANK('Hoja De Calculo'!AF$13),'Credit issuance TYA'!AE39-('Credit issuance TYA'!$S$21*'Credit issuance TYA'!$B$2),IF('Hoja De Calculo'!AF$16&lt;'Hoja De Calculo'!AE$16,0,'Credit issuance TYA'!AE39-('Credit issuance TYA'!$S$21*'Credit issuance TYA'!$B$2)))</f>
        <v>0</v>
      </c>
      <c r="AF39" s="281">
        <f>IF(ISBLANK('Hoja De Calculo'!AG$13),'Credit issuance TYA'!AF39-('Credit issuance TYA'!$S$21*'Credit issuance TYA'!$B$2),IF('Hoja De Calculo'!AG$16&lt;'Hoja De Calculo'!AF$16,0,'Credit issuance TYA'!AF39-('Credit issuance TYA'!$S$21*'Credit issuance TYA'!$B$2)))</f>
        <v>0</v>
      </c>
      <c r="AG39" s="281">
        <f>IF(ISBLANK('Hoja De Calculo'!AH$13),'Credit issuance TYA'!AG39-('Credit issuance TYA'!$S$21*'Credit issuance TYA'!$B$2),IF('Hoja De Calculo'!AH$16&lt;'Hoja De Calculo'!AG$16,0,'Credit issuance TYA'!AG39-('Credit issuance TYA'!$S$21*'Credit issuance TYA'!$B$2)))</f>
        <v>0</v>
      </c>
      <c r="AH39" s="281">
        <f>IF(ISBLANK('Hoja De Calculo'!AI$13),'Credit issuance TYA'!AH39-('Credit issuance TYA'!$S$21*'Credit issuance TYA'!$B$2),IF('Hoja De Calculo'!AI$16&lt;'Hoja De Calculo'!AH$16,0,'Credit issuance TYA'!AH39-('Credit issuance TYA'!$S$21*'Credit issuance TYA'!$B$2)))</f>
        <v>0</v>
      </c>
      <c r="AI39" s="281">
        <f>IF(ISBLANK('Hoja De Calculo'!AJ$13),'Credit issuance TYA'!AI39-('Credit issuance TYA'!$S$21*'Credit issuance TYA'!$B$2),IF('Hoja De Calculo'!AJ$16&lt;'Hoja De Calculo'!AI$16,0,'Credit issuance TYA'!AI39-('Credit issuance TYA'!$S$21*'Credit issuance TYA'!$B$2)))</f>
        <v>0</v>
      </c>
      <c r="AJ39" s="281">
        <f>IF(ISBLANK('Hoja De Calculo'!AK$13),'Credit issuance TYA'!AJ39-('Credit issuance TYA'!$S$21*'Credit issuance TYA'!$B$2),IF('Hoja De Calculo'!AK$16&lt;'Hoja De Calculo'!AJ$16,0,'Credit issuance TYA'!AJ39-('Credit issuance TYA'!$S$21*'Credit issuance TYA'!$B$2)))</f>
        <v>0</v>
      </c>
      <c r="AK39" s="281">
        <f>IF(ISBLANK('Hoja De Calculo'!AL$13),'Credit issuance TYA'!AK39-('Credit issuance TYA'!$S$21*'Credit issuance TYA'!$B$2),IF('Hoja De Calculo'!AL$16&lt;'Hoja De Calculo'!AK$16,0,'Credit issuance TYA'!AK39-('Credit issuance TYA'!$S$21*'Credit issuance TYA'!$B$2)))</f>
        <v>0</v>
      </c>
      <c r="AL39" s="281">
        <f>IF(ISBLANK('Hoja De Calculo'!AM$13),'Credit issuance TYA'!AL39-('Credit issuance TYA'!$S$21*'Credit issuance TYA'!$B$2),IF('Hoja De Calculo'!AM$16&lt;'Hoja De Calculo'!AL$16,0,'Credit issuance TYA'!AL39-('Credit issuance TYA'!$S$21*'Credit issuance TYA'!$B$2)))</f>
        <v>0</v>
      </c>
      <c r="AM39" s="281">
        <f>IF(ISBLANK('Hoja De Calculo'!AN$13),'Credit issuance TYA'!AM39-('Credit issuance TYA'!$S$21*'Credit issuance TYA'!$B$2),IF('Hoja De Calculo'!AN$16&lt;'Hoja De Calculo'!AM$16,0,'Credit issuance TYA'!AM39-('Credit issuance TYA'!$S$21*'Credit issuance TYA'!$B$2)))</f>
        <v>0</v>
      </c>
      <c r="AN39" s="281">
        <f>IF(ISBLANK('Hoja De Calculo'!AO$13),'Credit issuance TYA'!AN39-('Credit issuance TYA'!$S$21*'Credit issuance TYA'!$B$2),IF('Hoja De Calculo'!AO$16&lt;'Hoja De Calculo'!AN$16,0,'Credit issuance TYA'!AN39-('Credit issuance TYA'!$S$21*'Credit issuance TYA'!$B$2)))</f>
        <v>0</v>
      </c>
      <c r="AO39" s="281">
        <f>IF(ISBLANK('Hoja De Calculo'!AP$13),'Credit issuance TYA'!AO39-('Credit issuance TYA'!$S$21*'Credit issuance TYA'!$B$2),IF('Hoja De Calculo'!AP$16&lt;'Hoja De Calculo'!AO$16,0,'Credit issuance TYA'!AO39-('Credit issuance TYA'!$S$21*'Credit issuance TYA'!$B$2)))</f>
        <v>0</v>
      </c>
      <c r="AP39" s="281">
        <f>IF(ISBLANK('Hoja De Calculo'!AQ$13),'Credit issuance TYA'!AP39-('Credit issuance TYA'!$S$21*'Credit issuance TYA'!$B$2),IF('Hoja De Calculo'!AQ$16&lt;'Hoja De Calculo'!AP$16,0,'Credit issuance TYA'!AP39-('Credit issuance TYA'!$S$21*'Credit issuance TYA'!$B$2)))</f>
        <v>0</v>
      </c>
      <c r="AQ39" s="281">
        <f>IF(ISBLANK('Hoja De Calculo'!AR$13),'Credit issuance TYA'!AQ39-('Credit issuance TYA'!$S$21*'Credit issuance TYA'!$B$2),IF('Hoja De Calculo'!AR$16&lt;'Hoja De Calculo'!AQ$16,0,'Credit issuance TYA'!AQ39-('Credit issuance TYA'!$S$21*'Credit issuance TYA'!$B$2)))</f>
        <v>0</v>
      </c>
      <c r="AR39" s="281">
        <f>IF(ISBLANK('Hoja De Calculo'!AS$13),'Credit issuance TYA'!AR39-('Credit issuance TYA'!$S$21*'Credit issuance TYA'!$B$2),IF('Hoja De Calculo'!AS$16&lt;'Hoja De Calculo'!AR$16,0,'Credit issuance TYA'!AR39-('Credit issuance TYA'!$S$21*'Credit issuance TYA'!$B$2)))</f>
        <v>0</v>
      </c>
      <c r="AS39" s="281">
        <f>IF(ISBLANK('Hoja De Calculo'!AT$13),'Credit issuance TYA'!AS39-('Credit issuance TYA'!$S$21*'Credit issuance TYA'!$B$2),IF('Hoja De Calculo'!AT$16&lt;'Hoja De Calculo'!AS$16,0,'Credit issuance TYA'!AS39-('Credit issuance TYA'!$S$21*'Credit issuance TYA'!$B$2)))</f>
        <v>0</v>
      </c>
      <c r="AT39" s="281">
        <f>IF(ISBLANK('Hoja De Calculo'!AU$13),'Credit issuance TYA'!AT39-('Credit issuance TYA'!$S$21*'Credit issuance TYA'!$B$2),IF('Hoja De Calculo'!AU$16&lt;'Hoja De Calculo'!AT$16,0,'Credit issuance TYA'!AT39-('Credit issuance TYA'!$S$21*'Credit issuance TYA'!$B$2)))</f>
        <v>0</v>
      </c>
      <c r="AU39" s="281">
        <f>IF(ISBLANK('Hoja De Calculo'!AV$13),'Credit issuance TYA'!AU39-('Credit issuance TYA'!$S$21*'Credit issuance TYA'!$B$2),IF('Hoja De Calculo'!AV$16&lt;'Hoja De Calculo'!AU$16,0,'Credit issuance TYA'!AU39-('Credit issuance TYA'!$S$21*'Credit issuance TYA'!$B$2)))</f>
        <v>0</v>
      </c>
      <c r="AV39" s="281">
        <f>IF(ISBLANK('Hoja De Calculo'!AW$13),'Credit issuance TYA'!AV39-('Credit issuance TYA'!$S$21*'Credit issuance TYA'!$B$2),IF('Hoja De Calculo'!AW$16&lt;'Hoja De Calculo'!AV$16,0,'Credit issuance TYA'!AV39-('Credit issuance TYA'!$S$21*'Credit issuance TYA'!$B$2)))</f>
        <v>0</v>
      </c>
      <c r="AW39" s="281">
        <f>IF(ISBLANK('Hoja De Calculo'!AX$13),'Credit issuance TYA'!AW39-('Credit issuance TYA'!$S$21*'Credit issuance TYA'!$B$2),IF('Hoja De Calculo'!AX$16&lt;'Hoja De Calculo'!AW$16,0,'Credit issuance TYA'!AW39-('Credit issuance TYA'!$S$21*'Credit issuance TYA'!$B$2)))</f>
        <v>0</v>
      </c>
      <c r="AX39" s="281">
        <f>IF(ISBLANK('Hoja De Calculo'!AY$13),'Credit issuance TYA'!AX39-('Credit issuance TYA'!$S$21*'Credit issuance TYA'!$B$2),IF('Hoja De Calculo'!AY$16&lt;'Hoja De Calculo'!AX$16,0,'Credit issuance TYA'!AX39-('Credit issuance TYA'!$S$21*'Credit issuance TYA'!$B$2)))</f>
        <v>0</v>
      </c>
      <c r="AY39" s="281">
        <f>IF(ISBLANK('Hoja De Calculo'!AZ$13),'Credit issuance TYA'!AY39-('Credit issuance TYA'!$S$21*'Credit issuance TYA'!$B$2),IF('Hoja De Calculo'!AZ$16&lt;'Hoja De Calculo'!AY$16,0,'Credit issuance TYA'!AY39-('Credit issuance TYA'!$S$21*'Credit issuance TYA'!$B$2)))</f>
        <v>0</v>
      </c>
      <c r="AZ39" s="281">
        <f>IF(ISBLANK('Hoja De Calculo'!BA$13),'Credit issuance TYA'!AZ39-('Credit issuance TYA'!$S$21*'Credit issuance TYA'!$B$2),IF('Hoja De Calculo'!BA$16&lt;'Hoja De Calculo'!AZ$16,0,'Credit issuance TYA'!AZ39-('Credit issuance TYA'!$S$21*'Credit issuance TYA'!$B$2)))</f>
        <v>0</v>
      </c>
      <c r="BA39" s="281">
        <f>IF(ISBLANK('Hoja De Calculo'!BB$13),'Credit issuance TYA'!BA39-('Credit issuance TYA'!$S$21*'Credit issuance TYA'!$B$2),IF('Hoja De Calculo'!BB$16&lt;'Hoja De Calculo'!BA$16,0,'Credit issuance TYA'!BA39-('Credit issuance TYA'!$S$21*'Credit issuance TYA'!$B$2)))</f>
        <v>0</v>
      </c>
      <c r="BB39" s="281">
        <f>IF(ISBLANK('Hoja De Calculo'!BC$13),'Credit issuance TYA'!BB39-('Credit issuance TYA'!$S$21*'Credit issuance TYA'!$B$2),IF('Hoja De Calculo'!BC$16&lt;'Hoja De Calculo'!BB$16,0,'Credit issuance TYA'!BB39-('Credit issuance TYA'!$S$21*'Credit issuance TYA'!$B$2)))</f>
        <v>0</v>
      </c>
      <c r="BC39" s="281">
        <f>IF(ISBLANK('Hoja De Calculo'!BD$13),'Credit issuance TYA'!BC39-('Credit issuance TYA'!$S$21*'Credit issuance TYA'!$B$2),IF('Hoja De Calculo'!BD$16&lt;'Hoja De Calculo'!BC$16,0,'Credit issuance TYA'!BC39-('Credit issuance TYA'!$S$21*'Credit issuance TYA'!$B$2)))</f>
        <v>0</v>
      </c>
      <c r="BD39" s="281">
        <f>IF(ISBLANK('Hoja De Calculo'!BE$13),'Credit issuance TYA'!BD39-('Credit issuance TYA'!$S$21*'Credit issuance TYA'!$B$2),IF('Hoja De Calculo'!BE$16&lt;'Hoja De Calculo'!BD$16,0,'Credit issuance TYA'!BD39-('Credit issuance TYA'!$S$21*'Credit issuance TYA'!$B$2)))</f>
        <v>0</v>
      </c>
      <c r="BE39" s="281">
        <f>IF(ISBLANK('Hoja De Calculo'!BF$13),'Credit issuance TYA'!BE39-('Credit issuance TYA'!$S$21*'Credit issuance TYA'!$B$2),IF('Hoja De Calculo'!BF$16&lt;'Hoja De Calculo'!BE$16,0,'Credit issuance TYA'!BE39-('Credit issuance TYA'!$S$21*'Credit issuance TYA'!$B$2)))</f>
        <v>0</v>
      </c>
      <c r="BF39" s="281">
        <f>IF(ISBLANK('Hoja De Calculo'!BG$13),'Credit issuance TYA'!BF39-('Credit issuance TYA'!$S$21*'Credit issuance TYA'!$B$2),IF('Hoja De Calculo'!BG$16&lt;'Hoja De Calculo'!BF$16,0,'Credit issuance TYA'!BF39-('Credit issuance TYA'!$S$21*'Credit issuance TYA'!$B$2)))</f>
        <v>0</v>
      </c>
      <c r="BG39" s="281">
        <f>IF(ISBLANK('Hoja De Calculo'!BH$13),'Credit issuance TYA'!BG39-('Credit issuance TYA'!$S$21*'Credit issuance TYA'!$B$2),IF('Hoja De Calculo'!BH$16&lt;'Hoja De Calculo'!BG$16,0,'Credit issuance TYA'!BG39-('Credit issuance TYA'!$S$21*'Credit issuance TYA'!$B$2)))</f>
        <v>0</v>
      </c>
      <c r="BH39" s="281">
        <f>IF(ISBLANK('Hoja De Calculo'!BI$13),'Credit issuance TYA'!BH39-('Credit issuance TYA'!$S$21*'Credit issuance TYA'!$B$2),IF('Hoja De Calculo'!BI$16&lt;'Hoja De Calculo'!BH$16,0,'Credit issuance TYA'!BH39-('Credit issuance TYA'!$S$21*'Credit issuance TYA'!$B$2)))</f>
        <v>0</v>
      </c>
      <c r="BI39" s="281">
        <f>IF(ISBLANK('Hoja De Calculo'!BJ$13),'Credit issuance TYA'!BI39-('Credit issuance TYA'!$S$21*'Credit issuance TYA'!$B$2),IF('Hoja De Calculo'!BJ$16&lt;'Hoja De Calculo'!BI$16,0,'Credit issuance TYA'!BI39-('Credit issuance TYA'!$S$21*'Credit issuance TYA'!$B$2)))</f>
        <v>0</v>
      </c>
      <c r="BJ39" s="281">
        <f>IF(ISBLANK('Hoja De Calculo'!BK$13),'Credit issuance TYA'!BJ39-('Credit issuance TYA'!$S$21*'Credit issuance TYA'!$B$2),IF('Hoja De Calculo'!BK$16&lt;'Hoja De Calculo'!BJ$16,0,'Credit issuance TYA'!BJ39-('Credit issuance TYA'!$S$21*'Credit issuance TYA'!$B$2)))</f>
        <v>0</v>
      </c>
      <c r="BK39" s="281">
        <f>IF(ISBLANK('Hoja De Calculo'!BL$13),'Credit issuance TYA'!BK39-('Credit issuance TYA'!$S$21*'Credit issuance TYA'!$B$2),IF('Hoja De Calculo'!BL$16&lt;'Hoja De Calculo'!BK$16,0,'Credit issuance TYA'!BK39-('Credit issuance TYA'!$S$21*'Credit issuance TYA'!$B$2)))</f>
        <v>0</v>
      </c>
      <c r="BL39" s="281">
        <f>IF(ISBLANK('Hoja De Calculo'!BM$13),'Credit issuance TYA'!BL39-('Credit issuance TYA'!$S$21*'Credit issuance TYA'!$B$2),IF('Hoja De Calculo'!BM$16&lt;'Hoja De Calculo'!BL$16,0,'Credit issuance TYA'!BL39-('Credit issuance TYA'!$S$21*'Credit issuance TYA'!$B$2)))</f>
        <v>0</v>
      </c>
      <c r="BM39" s="281">
        <f>IF(ISBLANK('Hoja De Calculo'!BN$13),'Credit issuance TYA'!BM39-('Credit issuance TYA'!$S$21*'Credit issuance TYA'!$B$2),IF('Hoja De Calculo'!BN$16&lt;'Hoja De Calculo'!BM$16,0,'Credit issuance TYA'!BM39-('Credit issuance TYA'!$S$21*'Credit issuance TYA'!$B$2)))</f>
        <v>0</v>
      </c>
      <c r="BN39" s="281">
        <f>IF(ISBLANK('Hoja De Calculo'!BO$13),'Credit issuance TYA'!BN39-('Credit issuance TYA'!$S$21*'Credit issuance TYA'!$B$2),IF('Hoja De Calculo'!BO$16&lt;'Hoja De Calculo'!BN$16,0,'Credit issuance TYA'!BN39-('Credit issuance TYA'!$S$21*'Credit issuance TYA'!$B$2)))</f>
        <v>0</v>
      </c>
      <c r="BO39" s="281">
        <f>IF(ISBLANK('Hoja De Calculo'!BP$13),'Credit issuance TYA'!BO39-('Credit issuance TYA'!$S$21*'Credit issuance TYA'!$B$2),IF('Hoja De Calculo'!BP$16&lt;'Hoja De Calculo'!BO$16,0,'Credit issuance TYA'!BO39-('Credit issuance TYA'!$S$21*'Credit issuance TYA'!$B$2)))</f>
        <v>0</v>
      </c>
      <c r="BP39" s="281">
        <f>IF(ISBLANK('Hoja De Calculo'!BQ$13),'Credit issuance TYA'!BP39-('Credit issuance TYA'!$S$21*'Credit issuance TYA'!$B$2),IF('Hoja De Calculo'!BQ$16&lt;'Hoja De Calculo'!BP$16,0,'Credit issuance TYA'!BP39-('Credit issuance TYA'!$S$21*'Credit issuance TYA'!$B$2)))</f>
        <v>0</v>
      </c>
      <c r="BQ39" s="281">
        <f>IF(ISBLANK('Hoja De Calculo'!BR$13),'Credit issuance TYA'!BQ39-('Credit issuance TYA'!$S$21*'Credit issuance TYA'!$B$2),IF('Hoja De Calculo'!BR$16&lt;'Hoja De Calculo'!BQ$16,0,'Credit issuance TYA'!BQ39-('Credit issuance TYA'!$S$21*'Credit issuance TYA'!$B$2)))</f>
        <v>0</v>
      </c>
      <c r="BR39" s="281">
        <f>IF(ISBLANK('Hoja De Calculo'!BS$13),'Credit issuance TYA'!BR39-('Credit issuance TYA'!$S$21*'Credit issuance TYA'!$B$2),IF('Hoja De Calculo'!BS$16&lt;'Hoja De Calculo'!BR$16,0,'Credit issuance TYA'!BR39-('Credit issuance TYA'!$S$21*'Credit issuance TYA'!$B$2)))</f>
        <v>0</v>
      </c>
      <c r="BS39" s="281">
        <f>IF(ISBLANK('Hoja De Calculo'!BT$13),'Credit issuance TYA'!BS39-('Credit issuance TYA'!$S$21*'Credit issuance TYA'!$B$2),IF('Hoja De Calculo'!BT$16&lt;'Hoja De Calculo'!BS$16,0,'Credit issuance TYA'!BS39-('Credit issuance TYA'!$S$21*'Credit issuance TYA'!$B$2)))</f>
        <v>0</v>
      </c>
      <c r="BT39" s="281">
        <f>IF(ISBLANK('Hoja De Calculo'!BU$13),'Credit issuance TYA'!BT39-('Credit issuance TYA'!$S$21*'Credit issuance TYA'!$B$2),IF('Hoja De Calculo'!BU$16&lt;'Hoja De Calculo'!BT$16,0,'Credit issuance TYA'!BT39-('Credit issuance TYA'!$S$21*'Credit issuance TYA'!$B$2)))</f>
        <v>0</v>
      </c>
      <c r="BU39" s="281">
        <f>IF(ISBLANK('Hoja De Calculo'!BV$13),'Credit issuance TYA'!BU39-('Credit issuance TYA'!$S$21*'Credit issuance TYA'!$B$2),IF('Hoja De Calculo'!BV$16&lt;'Hoja De Calculo'!BU$16,0,'Credit issuance TYA'!BU39-('Credit issuance TYA'!$S$21*'Credit issuance TYA'!$B$2)))</f>
        <v>0</v>
      </c>
      <c r="BV39" s="281">
        <f>IF(ISBLANK('Hoja De Calculo'!BW$13),'Credit issuance TYA'!BV39-('Credit issuance TYA'!$S$21*'Credit issuance TYA'!$B$2),IF('Hoja De Calculo'!BW$16&lt;'Hoja De Calculo'!BV$16,0,'Credit issuance TYA'!BV39-('Credit issuance TYA'!$S$21*'Credit issuance TYA'!$B$2)))</f>
        <v>0</v>
      </c>
      <c r="BW39" s="281">
        <f>IF(ISBLANK('Hoja De Calculo'!BX$13),'Credit issuance TYA'!BW39-('Credit issuance TYA'!$S$21*'Credit issuance TYA'!$B$2),IF('Hoja De Calculo'!BX$16&lt;'Hoja De Calculo'!BW$16,0,'Credit issuance TYA'!BW39-('Credit issuance TYA'!$S$21*'Credit issuance TYA'!$B$2)))</f>
        <v>0</v>
      </c>
      <c r="BX39" s="281">
        <f>IF(ISBLANK('Hoja De Calculo'!BY$13),'Credit issuance TYA'!BX39-('Credit issuance TYA'!$S$21*'Credit issuance TYA'!$B$2),IF('Hoja De Calculo'!BY$16&lt;'Hoja De Calculo'!BX$16,0,'Credit issuance TYA'!BX39-('Credit issuance TYA'!$S$21*'Credit issuance TYA'!$B$2)))</f>
        <v>0</v>
      </c>
      <c r="BY39" s="281">
        <f>IF(ISBLANK('Hoja De Calculo'!BZ$13),'Credit issuance TYA'!BY39-('Credit issuance TYA'!$S$21*'Credit issuance TYA'!$B$2),IF('Hoja De Calculo'!BZ$16&lt;'Hoja De Calculo'!BY$16,0,'Credit issuance TYA'!BY39-('Credit issuance TYA'!$S$21*'Credit issuance TYA'!$B$2)))</f>
        <v>0</v>
      </c>
      <c r="BZ39" s="281">
        <f>IF(ISBLANK('Hoja De Calculo'!CA$13),'Credit issuance TYA'!BZ39-('Credit issuance TYA'!$S$21*'Credit issuance TYA'!$B$2),IF('Hoja De Calculo'!CA$16&lt;'Hoja De Calculo'!BZ$16,0,'Credit issuance TYA'!BZ39-('Credit issuance TYA'!$S$21*'Credit issuance TYA'!$B$2)))</f>
        <v>0</v>
      </c>
      <c r="CA39" s="281">
        <f>IF(ISBLANK('Hoja De Calculo'!CB$13),'Credit issuance TYA'!CA39-('Credit issuance TYA'!$S$21*'Credit issuance TYA'!$B$2),IF('Hoja De Calculo'!CB$16&lt;'Hoja De Calculo'!CA$16,0,'Credit issuance TYA'!CA39-('Credit issuance TYA'!$S$21*'Credit issuance TYA'!$B$2)))</f>
        <v>0</v>
      </c>
      <c r="CB39" s="281">
        <f>IF(ISBLANK('Hoja De Calculo'!CC$13),'Credit issuance TYA'!CB39-('Credit issuance TYA'!$S$21*'Credit issuance TYA'!$B$2),IF('Hoja De Calculo'!CC$16&lt;'Hoja De Calculo'!CB$16,0,'Credit issuance TYA'!CB39-('Credit issuance TYA'!$S$21*'Credit issuance TYA'!$B$2)))</f>
        <v>0</v>
      </c>
      <c r="CC39" s="281">
        <f>IF(ISBLANK('Hoja De Calculo'!CD$13),'Credit issuance TYA'!CC39-('Credit issuance TYA'!$S$21*'Credit issuance TYA'!$B$2),IF('Hoja De Calculo'!CD$16&lt;'Hoja De Calculo'!CC$16,0,'Credit issuance TYA'!CC39-('Credit issuance TYA'!$S$21*'Credit issuance TYA'!$B$2)))</f>
        <v>0</v>
      </c>
      <c r="CD39" s="281">
        <f>IF(ISBLANK('Hoja De Calculo'!CE$13),'Credit issuance TYA'!CD39-('Credit issuance TYA'!$S$21*'Credit issuance TYA'!$B$2),IF('Hoja De Calculo'!CE$16&lt;'Hoja De Calculo'!CD$16,0,'Credit issuance TYA'!CD39-('Credit issuance TYA'!$S$21*'Credit issuance TYA'!$B$2)))</f>
        <v>0</v>
      </c>
      <c r="CE39" s="281">
        <f>IF(ISBLANK('Hoja De Calculo'!CF$13),'Credit issuance TYA'!CE39-('Credit issuance TYA'!$S$21*'Credit issuance TYA'!$B$2),IF('Hoja De Calculo'!CF$16&lt;'Hoja De Calculo'!CE$16,0,'Credit issuance TYA'!CE39-('Credit issuance TYA'!$S$21*'Credit issuance TYA'!$B$2)))</f>
        <v>0</v>
      </c>
      <c r="CF39" s="281">
        <f>IF(ISBLANK('Hoja De Calculo'!CG$13),'Credit issuance TYA'!CF39-('Credit issuance TYA'!$S$21*'Credit issuance TYA'!$B$2),IF('Hoja De Calculo'!CG$16&lt;'Hoja De Calculo'!CF$16,0,'Credit issuance TYA'!CF39-('Credit issuance TYA'!$S$21*'Credit issuance TYA'!$B$2)))</f>
        <v>0</v>
      </c>
      <c r="CG39" s="281">
        <f>IF(ISBLANK('Hoja De Calculo'!CH$13),'Credit issuance TYA'!CG39-('Credit issuance TYA'!$S$21*'Credit issuance TYA'!$B$2),IF('Hoja De Calculo'!CH$16&lt;'Hoja De Calculo'!CG$16,0,'Credit issuance TYA'!CG39-('Credit issuance TYA'!$S$21*'Credit issuance TYA'!$B$2)))</f>
        <v>0</v>
      </c>
      <c r="CH39" s="281">
        <f>IF(ISBLANK('Hoja De Calculo'!CI$13),'Credit issuance TYA'!CH39-('Credit issuance TYA'!$S$21*'Credit issuance TYA'!$B$2),IF('Hoja De Calculo'!CI$16&lt;'Hoja De Calculo'!CH$16,0,'Credit issuance TYA'!CH39-('Credit issuance TYA'!$S$21*'Credit issuance TYA'!$B$2)))</f>
        <v>0</v>
      </c>
      <c r="CI39" s="281">
        <f>IF(ISBLANK('Hoja De Calculo'!CJ$13),'Credit issuance TYA'!CI39-('Credit issuance TYA'!$S$21*'Credit issuance TYA'!$B$2),IF('Hoja De Calculo'!CJ$16&lt;'Hoja De Calculo'!CI$16,0,'Credit issuance TYA'!CI39-('Credit issuance TYA'!$S$21*'Credit issuance TYA'!$B$2)))</f>
        <v>0</v>
      </c>
      <c r="CJ39" s="281">
        <f>IF(ISBLANK('Hoja De Calculo'!CK$13),'Credit issuance TYA'!CJ39-('Credit issuance TYA'!$S$21*'Credit issuance TYA'!$B$2),IF('Hoja De Calculo'!CK$16&lt;'Hoja De Calculo'!CJ$16,0,'Credit issuance TYA'!CJ39-('Credit issuance TYA'!$S$21*'Credit issuance TYA'!$B$2)))</f>
        <v>0</v>
      </c>
      <c r="CK39" s="281">
        <f>IF(ISBLANK('Hoja De Calculo'!CL$13),'Credit issuance TYA'!CK39-('Credit issuance TYA'!$S$21*'Credit issuance TYA'!$B$2),IF('Hoja De Calculo'!CL$16&lt;'Hoja De Calculo'!CK$16,0,'Credit issuance TYA'!CK39-('Credit issuance TYA'!$S$21*'Credit issuance TYA'!$B$2)))</f>
        <v>0</v>
      </c>
      <c r="CL39" s="281">
        <f>IF(ISBLANK('Hoja De Calculo'!CM$13),'Credit issuance TYA'!CL39-('Credit issuance TYA'!$S$21*'Credit issuance TYA'!$B$2),IF('Hoja De Calculo'!CM$16&lt;'Hoja De Calculo'!CL$16,0,'Credit issuance TYA'!CL39-('Credit issuance TYA'!$S$21*'Credit issuance TYA'!$B$2)))</f>
        <v>0</v>
      </c>
      <c r="CM39" s="281">
        <f>IF(ISBLANK('Hoja De Calculo'!CN$13),'Credit issuance TYA'!CM39-('Credit issuance TYA'!$S$21*'Credit issuance TYA'!$B$2),IF('Hoja De Calculo'!CN$16&lt;'Hoja De Calculo'!CM$16,0,'Credit issuance TYA'!CM39-('Credit issuance TYA'!$S$21*'Credit issuance TYA'!$B$2)))</f>
        <v>0</v>
      </c>
      <c r="CN39" s="281">
        <f>IF(ISBLANK('Hoja De Calculo'!CO$13),'Credit issuance TYA'!CN39-('Credit issuance TYA'!$S$21*'Credit issuance TYA'!$B$2),IF('Hoja De Calculo'!CO$16&lt;'Hoja De Calculo'!CN$16,0,'Credit issuance TYA'!CN39-('Credit issuance TYA'!$S$21*'Credit issuance TYA'!$B$2)))</f>
        <v>0</v>
      </c>
      <c r="CO39" s="281">
        <f>IF(ISBLANK('Hoja De Calculo'!CP$13),'Credit issuance TYA'!CO39-('Credit issuance TYA'!$S$21*'Credit issuance TYA'!$B$2),IF('Hoja De Calculo'!CP$16&lt;'Hoja De Calculo'!CO$16,0,'Credit issuance TYA'!CO39-('Credit issuance TYA'!$S$21*'Credit issuance TYA'!$B$2)))</f>
        <v>0</v>
      </c>
      <c r="CP39" s="281">
        <f>IF(ISBLANK('Hoja De Calculo'!CQ$13),'Credit issuance TYA'!CP39-('Credit issuance TYA'!$S$21*'Credit issuance TYA'!$B$2),IF('Hoja De Calculo'!CQ$16&lt;'Hoja De Calculo'!CP$16,0,'Credit issuance TYA'!CP39-('Credit issuance TYA'!$S$21*'Credit issuance TYA'!$B$2)))</f>
        <v>0</v>
      </c>
      <c r="CQ39" s="281">
        <f>IF(ISBLANK('Hoja De Calculo'!CR$13),'Credit issuance TYA'!CQ39-('Credit issuance TYA'!$S$21*'Credit issuance TYA'!$B$2),IF('Hoja De Calculo'!CR$16&lt;'Hoja De Calculo'!CQ$16,0,'Credit issuance TYA'!CQ39-('Credit issuance TYA'!$S$21*'Credit issuance TYA'!$B$2)))</f>
        <v>0</v>
      </c>
      <c r="CR39" s="281">
        <f>IF(ISBLANK('Hoja De Calculo'!CS$13),'Credit issuance TYA'!CR39-('Credit issuance TYA'!$S$21*'Credit issuance TYA'!$B$2),IF('Hoja De Calculo'!CS$16&lt;'Hoja De Calculo'!CR$16,0,'Credit issuance TYA'!CR39-('Credit issuance TYA'!$S$21*'Credit issuance TYA'!$B$2)))</f>
        <v>0</v>
      </c>
      <c r="CS39" s="281">
        <f>IF(ISBLANK('Hoja De Calculo'!CT$13),'Credit issuance TYA'!CS39-('Credit issuance TYA'!$S$21*'Credit issuance TYA'!$B$2),IF('Hoja De Calculo'!CT$16&lt;'Hoja De Calculo'!CS$16,0,'Credit issuance TYA'!CS39-('Credit issuance TYA'!$S$21*'Credit issuance TYA'!$B$2)))</f>
        <v>0</v>
      </c>
      <c r="CT39" s="281">
        <f>IF(ISBLANK('Hoja De Calculo'!CU$13),'Credit issuance TYA'!CT39-('Credit issuance TYA'!$S$21*'Credit issuance TYA'!$B$2),IF('Hoja De Calculo'!CU$16&lt;'Hoja De Calculo'!CT$16,0,'Credit issuance TYA'!CT39-('Credit issuance TYA'!$S$21*'Credit issuance TYA'!$B$2)))</f>
        <v>0</v>
      </c>
      <c r="CU39" s="281">
        <f>IF(ISBLANK('Hoja De Calculo'!CV$13),'Credit issuance TYA'!CU39-('Credit issuance TYA'!$S$21*'Credit issuance TYA'!$B$2),IF('Hoja De Calculo'!CV$16&lt;'Hoja De Calculo'!CU$16,0,'Credit issuance TYA'!CU39-('Credit issuance TYA'!$S$21*'Credit issuance TYA'!$B$2)))</f>
        <v>0</v>
      </c>
      <c r="CV39" s="281">
        <f>IF(ISBLANK('Hoja De Calculo'!CW$13),'Credit issuance TYA'!CV39-('Credit issuance TYA'!$S$21*'Credit issuance TYA'!$B$2),IF('Hoja De Calculo'!CW$16&lt;'Hoja De Calculo'!CV$16,0,'Credit issuance TYA'!CV39-('Credit issuance TYA'!$S$21*'Credit issuance TYA'!$B$2)))</f>
        <v>0</v>
      </c>
      <c r="CW39" s="281">
        <f>IF(ISBLANK('Hoja De Calculo'!CX$13),'Credit issuance TYA'!CW39-('Credit issuance TYA'!$S$21*'Credit issuance TYA'!$B$2),IF('Hoja De Calculo'!CX$16&lt;'Hoja De Calculo'!CW$16,0,'Credit issuance TYA'!CW39-('Credit issuance TYA'!$S$21*'Credit issuance TYA'!$B$2)))</f>
        <v>0</v>
      </c>
    </row>
    <row r="40" spans="1:102" x14ac:dyDescent="0.3">
      <c r="A40" t="s">
        <v>177</v>
      </c>
      <c r="C40" s="259"/>
      <c r="D40" s="259"/>
      <c r="E40" s="259"/>
      <c r="F40" s="259"/>
      <c r="G40" s="259"/>
      <c r="H40" s="259"/>
      <c r="I40" s="259"/>
      <c r="J40" s="259"/>
      <c r="K40" s="259"/>
      <c r="L40" s="259"/>
      <c r="M40" s="259"/>
      <c r="N40" s="259"/>
      <c r="O40" s="259"/>
      <c r="P40" s="259"/>
      <c r="Q40" s="259"/>
      <c r="R40" s="259"/>
      <c r="S40" s="259"/>
      <c r="T40" s="281">
        <f>'Credit issuance TYA'!T40-('Credit issuance TYA'!$T21*'Credit issuance TYA'!$B$2)</f>
        <v>0</v>
      </c>
      <c r="U40" s="281">
        <f>IF(ISBLANK('Hoja De Calculo'!V$13),'Credit issuance TYA'!U40-('Credit issuance TYA'!$T$21*'Credit issuance TYA'!$B$2),IF('Hoja De Calculo'!V$16&lt;'Hoja De Calculo'!U$16,0,'Credit issuance TYA'!U40-('Credit issuance TYA'!$T$21*'Credit issuance TYA'!$B$2)))</f>
        <v>0</v>
      </c>
      <c r="V40" s="281">
        <f>IF(ISBLANK('Hoja De Calculo'!W$13),'Credit issuance TYA'!V40-('Credit issuance TYA'!$T$21*'Credit issuance TYA'!$B$2),IF('Hoja De Calculo'!W$16&lt;'Hoja De Calculo'!V$16,0,'Credit issuance TYA'!V40-('Credit issuance TYA'!$T$21*'Credit issuance TYA'!$B$2)))</f>
        <v>0</v>
      </c>
      <c r="W40" s="281">
        <f>IF(ISBLANK('Hoja De Calculo'!X$13),'Credit issuance TYA'!W40-('Credit issuance TYA'!$T$21*'Credit issuance TYA'!$B$2),IF('Hoja De Calculo'!X$16&lt;'Hoja De Calculo'!W$16,0,'Credit issuance TYA'!W40-('Credit issuance TYA'!$T$21*'Credit issuance TYA'!$B$2)))</f>
        <v>0</v>
      </c>
      <c r="X40" s="281">
        <f>IF(ISBLANK('Hoja De Calculo'!Y$13),'Credit issuance TYA'!X40-('Credit issuance TYA'!$T$21*'Credit issuance TYA'!$B$2),IF('Hoja De Calculo'!Y$16&lt;'Hoja De Calculo'!X$16,0,'Credit issuance TYA'!X40-('Credit issuance TYA'!$T$21*'Credit issuance TYA'!$B$2)))</f>
        <v>0</v>
      </c>
      <c r="Y40" s="281">
        <f>IF(ISBLANK('Hoja De Calculo'!Z$13),'Credit issuance TYA'!Y40-('Credit issuance TYA'!$T$21*'Credit issuance TYA'!$B$2),IF('Hoja De Calculo'!Z$16&lt;'Hoja De Calculo'!Y$16,0,'Credit issuance TYA'!Y40-('Credit issuance TYA'!$T$21*'Credit issuance TYA'!$B$2)))</f>
        <v>0</v>
      </c>
      <c r="Z40" s="281">
        <f>IF(ISBLANK('Hoja De Calculo'!AA$13),'Credit issuance TYA'!Z40-('Credit issuance TYA'!$T$21*'Credit issuance TYA'!$B$2),IF('Hoja De Calculo'!AA$16&lt;'Hoja De Calculo'!Z$16,0,'Credit issuance TYA'!Z40-('Credit issuance TYA'!$T$21*'Credit issuance TYA'!$B$2)))</f>
        <v>0</v>
      </c>
      <c r="AA40" s="281">
        <f>IF(ISBLANK('Hoja De Calculo'!AB$13),'Credit issuance TYA'!AA40-('Credit issuance TYA'!$T$21*'Credit issuance TYA'!$B$2),IF('Hoja De Calculo'!AB$16&lt;'Hoja De Calculo'!AA$16,0,'Credit issuance TYA'!AA40-('Credit issuance TYA'!$T$21*'Credit issuance TYA'!$B$2)))</f>
        <v>0</v>
      </c>
      <c r="AB40" s="281">
        <f>IF(ISBLANK('Hoja De Calculo'!AC$13),'Credit issuance TYA'!AB40-('Credit issuance TYA'!$T$21*'Credit issuance TYA'!$B$2),IF('Hoja De Calculo'!AC$16&lt;'Hoja De Calculo'!AB$16,0,'Credit issuance TYA'!AB40-('Credit issuance TYA'!$T$21*'Credit issuance TYA'!$B$2)))</f>
        <v>0</v>
      </c>
      <c r="AC40" s="281">
        <f>IF(ISBLANK('Hoja De Calculo'!AD$13),'Credit issuance TYA'!AC40-('Credit issuance TYA'!$T$21*'Credit issuance TYA'!$B$2),IF('Hoja De Calculo'!AD$16&lt;'Hoja De Calculo'!AC$16,0,'Credit issuance TYA'!AC40-('Credit issuance TYA'!$T$21*'Credit issuance TYA'!$B$2)))</f>
        <v>0</v>
      </c>
      <c r="AD40" s="281">
        <f>IF(ISBLANK('Hoja De Calculo'!AE$13),'Credit issuance TYA'!AD40-('Credit issuance TYA'!$T$21*'Credit issuance TYA'!$B$2),IF('Hoja De Calculo'!AE$16&lt;'Hoja De Calculo'!AD$16,0,'Credit issuance TYA'!AD40-('Credit issuance TYA'!$T$21*'Credit issuance TYA'!$B$2)))</f>
        <v>0</v>
      </c>
      <c r="AE40" s="281">
        <f>IF(ISBLANK('Hoja De Calculo'!AF$13),'Credit issuance TYA'!AE40-('Credit issuance TYA'!$T$21*'Credit issuance TYA'!$B$2),IF('Hoja De Calculo'!AF$16&lt;'Hoja De Calculo'!AE$16,0,'Credit issuance TYA'!AE40-('Credit issuance TYA'!$T$21*'Credit issuance TYA'!$B$2)))</f>
        <v>0</v>
      </c>
      <c r="AF40" s="281">
        <f>IF(ISBLANK('Hoja De Calculo'!AG$13),'Credit issuance TYA'!AF40-('Credit issuance TYA'!$T$21*'Credit issuance TYA'!$B$2),IF('Hoja De Calculo'!AG$16&lt;'Hoja De Calculo'!AF$16,0,'Credit issuance TYA'!AF40-('Credit issuance TYA'!$T$21*'Credit issuance TYA'!$B$2)))</f>
        <v>0</v>
      </c>
      <c r="AG40" s="281">
        <f>IF(ISBLANK('Hoja De Calculo'!AH$13),'Credit issuance TYA'!AG40-('Credit issuance TYA'!$T$21*'Credit issuance TYA'!$B$2),IF('Hoja De Calculo'!AH$16&lt;'Hoja De Calculo'!AG$16,0,'Credit issuance TYA'!AG40-('Credit issuance TYA'!$T$21*'Credit issuance TYA'!$B$2)))</f>
        <v>0</v>
      </c>
      <c r="AH40" s="281">
        <f>IF(ISBLANK('Hoja De Calculo'!AI$13),'Credit issuance TYA'!AH40-('Credit issuance TYA'!$T$21*'Credit issuance TYA'!$B$2),IF('Hoja De Calculo'!AI$16&lt;'Hoja De Calculo'!AH$16,0,'Credit issuance TYA'!AH40-('Credit issuance TYA'!$T$21*'Credit issuance TYA'!$B$2)))</f>
        <v>0</v>
      </c>
      <c r="AI40" s="281">
        <f>IF(ISBLANK('Hoja De Calculo'!AJ$13),'Credit issuance TYA'!AI40-('Credit issuance TYA'!$T$21*'Credit issuance TYA'!$B$2),IF('Hoja De Calculo'!AJ$16&lt;'Hoja De Calculo'!AI$16,0,'Credit issuance TYA'!AI40-('Credit issuance TYA'!$T$21*'Credit issuance TYA'!$B$2)))</f>
        <v>0</v>
      </c>
      <c r="AJ40" s="281">
        <f>IF(ISBLANK('Hoja De Calculo'!AK$13),'Credit issuance TYA'!AJ40-('Credit issuance TYA'!$T$21*'Credit issuance TYA'!$B$2),IF('Hoja De Calculo'!AK$16&lt;'Hoja De Calculo'!AJ$16,0,'Credit issuance TYA'!AJ40-('Credit issuance TYA'!$T$21*'Credit issuance TYA'!$B$2)))</f>
        <v>0</v>
      </c>
      <c r="AK40" s="281">
        <f>IF(ISBLANK('Hoja De Calculo'!AL$13),'Credit issuance TYA'!AK40-('Credit issuance TYA'!$T$21*'Credit issuance TYA'!$B$2),IF('Hoja De Calculo'!AL$16&lt;'Hoja De Calculo'!AK$16,0,'Credit issuance TYA'!AK40-('Credit issuance TYA'!$T$21*'Credit issuance TYA'!$B$2)))</f>
        <v>0</v>
      </c>
      <c r="AL40" s="281">
        <f>IF(ISBLANK('Hoja De Calculo'!AM$13),'Credit issuance TYA'!AL40-('Credit issuance TYA'!$T$21*'Credit issuance TYA'!$B$2),IF('Hoja De Calculo'!AM$16&lt;'Hoja De Calculo'!AL$16,0,'Credit issuance TYA'!AL40-('Credit issuance TYA'!$T$21*'Credit issuance TYA'!$B$2)))</f>
        <v>0</v>
      </c>
      <c r="AM40" s="281">
        <f>IF(ISBLANK('Hoja De Calculo'!AN$13),'Credit issuance TYA'!AM40-('Credit issuance TYA'!$T$21*'Credit issuance TYA'!$B$2),IF('Hoja De Calculo'!AN$16&lt;'Hoja De Calculo'!AM$16,0,'Credit issuance TYA'!AM40-('Credit issuance TYA'!$T$21*'Credit issuance TYA'!$B$2)))</f>
        <v>0</v>
      </c>
      <c r="AN40" s="281">
        <f>IF(ISBLANK('Hoja De Calculo'!AO$13),'Credit issuance TYA'!AN40-('Credit issuance TYA'!$T$21*'Credit issuance TYA'!$B$2),IF('Hoja De Calculo'!AO$16&lt;'Hoja De Calculo'!AN$16,0,'Credit issuance TYA'!AN40-('Credit issuance TYA'!$T$21*'Credit issuance TYA'!$B$2)))</f>
        <v>0</v>
      </c>
      <c r="AO40" s="281">
        <f>IF(ISBLANK('Hoja De Calculo'!AP$13),'Credit issuance TYA'!AO40-('Credit issuance TYA'!$T$21*'Credit issuance TYA'!$B$2),IF('Hoja De Calculo'!AP$16&lt;'Hoja De Calculo'!AO$16,0,'Credit issuance TYA'!AO40-('Credit issuance TYA'!$T$21*'Credit issuance TYA'!$B$2)))</f>
        <v>0</v>
      </c>
      <c r="AP40" s="281">
        <f>IF(ISBLANK('Hoja De Calculo'!AQ$13),'Credit issuance TYA'!AP40-('Credit issuance TYA'!$T$21*'Credit issuance TYA'!$B$2),IF('Hoja De Calculo'!AQ$16&lt;'Hoja De Calculo'!AP$16,0,'Credit issuance TYA'!AP40-('Credit issuance TYA'!$T$21*'Credit issuance TYA'!$B$2)))</f>
        <v>0</v>
      </c>
      <c r="AQ40" s="281">
        <f>IF(ISBLANK('Hoja De Calculo'!AR$13),'Credit issuance TYA'!AQ40-('Credit issuance TYA'!$T$21*'Credit issuance TYA'!$B$2),IF('Hoja De Calculo'!AR$16&lt;'Hoja De Calculo'!AQ$16,0,'Credit issuance TYA'!AQ40-('Credit issuance TYA'!$T$21*'Credit issuance TYA'!$B$2)))</f>
        <v>0</v>
      </c>
      <c r="AR40" s="281">
        <f>IF(ISBLANK('Hoja De Calculo'!AS$13),'Credit issuance TYA'!AR40-('Credit issuance TYA'!$T$21*'Credit issuance TYA'!$B$2),IF('Hoja De Calculo'!AS$16&lt;'Hoja De Calculo'!AR$16,0,'Credit issuance TYA'!AR40-('Credit issuance TYA'!$T$21*'Credit issuance TYA'!$B$2)))</f>
        <v>0</v>
      </c>
      <c r="AS40" s="281">
        <f>IF(ISBLANK('Hoja De Calculo'!AT$13),'Credit issuance TYA'!AS40-('Credit issuance TYA'!$T$21*'Credit issuance TYA'!$B$2),IF('Hoja De Calculo'!AT$16&lt;'Hoja De Calculo'!AS$16,0,'Credit issuance TYA'!AS40-('Credit issuance TYA'!$T$21*'Credit issuance TYA'!$B$2)))</f>
        <v>0</v>
      </c>
      <c r="AT40" s="281">
        <f>IF(ISBLANK('Hoja De Calculo'!AU$13),'Credit issuance TYA'!AT40-('Credit issuance TYA'!$T$21*'Credit issuance TYA'!$B$2),IF('Hoja De Calculo'!AU$16&lt;'Hoja De Calculo'!AT$16,0,'Credit issuance TYA'!AT40-('Credit issuance TYA'!$T$21*'Credit issuance TYA'!$B$2)))</f>
        <v>0</v>
      </c>
      <c r="AU40" s="281">
        <f>IF(ISBLANK('Hoja De Calculo'!AV$13),'Credit issuance TYA'!AU40-('Credit issuance TYA'!$T$21*'Credit issuance TYA'!$B$2),IF('Hoja De Calculo'!AV$16&lt;'Hoja De Calculo'!AU$16,0,'Credit issuance TYA'!AU40-('Credit issuance TYA'!$T$21*'Credit issuance TYA'!$B$2)))</f>
        <v>0</v>
      </c>
      <c r="AV40" s="281">
        <f>IF(ISBLANK('Hoja De Calculo'!AW$13),'Credit issuance TYA'!AV40-('Credit issuance TYA'!$T$21*'Credit issuance TYA'!$B$2),IF('Hoja De Calculo'!AW$16&lt;'Hoja De Calculo'!AV$16,0,'Credit issuance TYA'!AV40-('Credit issuance TYA'!$T$21*'Credit issuance TYA'!$B$2)))</f>
        <v>0</v>
      </c>
      <c r="AW40" s="281">
        <f>IF(ISBLANK('Hoja De Calculo'!AX$13),'Credit issuance TYA'!AW40-('Credit issuance TYA'!$T$21*'Credit issuance TYA'!$B$2),IF('Hoja De Calculo'!AX$16&lt;'Hoja De Calculo'!AW$16,0,'Credit issuance TYA'!AW40-('Credit issuance TYA'!$T$21*'Credit issuance TYA'!$B$2)))</f>
        <v>0</v>
      </c>
      <c r="AX40" s="281">
        <f>IF(ISBLANK('Hoja De Calculo'!AY$13),'Credit issuance TYA'!AX40-('Credit issuance TYA'!$T$21*'Credit issuance TYA'!$B$2),IF('Hoja De Calculo'!AY$16&lt;'Hoja De Calculo'!AX$16,0,'Credit issuance TYA'!AX40-('Credit issuance TYA'!$T$21*'Credit issuance TYA'!$B$2)))</f>
        <v>0</v>
      </c>
      <c r="AY40" s="281">
        <f>IF(ISBLANK('Hoja De Calculo'!AZ$13),'Credit issuance TYA'!AY40-('Credit issuance TYA'!$T$21*'Credit issuance TYA'!$B$2),IF('Hoja De Calculo'!AZ$16&lt;'Hoja De Calculo'!AY$16,0,'Credit issuance TYA'!AY40-('Credit issuance TYA'!$T$21*'Credit issuance TYA'!$B$2)))</f>
        <v>0</v>
      </c>
      <c r="AZ40" s="281">
        <f>IF(ISBLANK('Hoja De Calculo'!BA$13),'Credit issuance TYA'!AZ40-('Credit issuance TYA'!$T$21*'Credit issuance TYA'!$B$2),IF('Hoja De Calculo'!BA$16&lt;'Hoja De Calculo'!AZ$16,0,'Credit issuance TYA'!AZ40-('Credit issuance TYA'!$T$21*'Credit issuance TYA'!$B$2)))</f>
        <v>0</v>
      </c>
      <c r="BA40" s="281">
        <f>IF(ISBLANK('Hoja De Calculo'!BB$13),'Credit issuance TYA'!BA40-('Credit issuance TYA'!$T$21*'Credit issuance TYA'!$B$2),IF('Hoja De Calculo'!BB$16&lt;'Hoja De Calculo'!BA$16,0,'Credit issuance TYA'!BA40-('Credit issuance TYA'!$T$21*'Credit issuance TYA'!$B$2)))</f>
        <v>0</v>
      </c>
      <c r="BB40" s="281">
        <f>IF(ISBLANK('Hoja De Calculo'!BC$13),'Credit issuance TYA'!BB40-('Credit issuance TYA'!$T$21*'Credit issuance TYA'!$B$2),IF('Hoja De Calculo'!BC$16&lt;'Hoja De Calculo'!BB$16,0,'Credit issuance TYA'!BB40-('Credit issuance TYA'!$T$21*'Credit issuance TYA'!$B$2)))</f>
        <v>0</v>
      </c>
      <c r="BC40" s="281">
        <f>IF(ISBLANK('Hoja De Calculo'!BD$13),'Credit issuance TYA'!BC40-('Credit issuance TYA'!$T$21*'Credit issuance TYA'!$B$2),IF('Hoja De Calculo'!BD$16&lt;'Hoja De Calculo'!BC$16,0,'Credit issuance TYA'!BC40-('Credit issuance TYA'!$T$21*'Credit issuance TYA'!$B$2)))</f>
        <v>0</v>
      </c>
      <c r="BD40" s="281">
        <f>IF(ISBLANK('Hoja De Calculo'!BE$13),'Credit issuance TYA'!BD40-('Credit issuance TYA'!$T$21*'Credit issuance TYA'!$B$2),IF('Hoja De Calculo'!BE$16&lt;'Hoja De Calculo'!BD$16,0,'Credit issuance TYA'!BD40-('Credit issuance TYA'!$T$21*'Credit issuance TYA'!$B$2)))</f>
        <v>0</v>
      </c>
      <c r="BE40" s="281">
        <f>IF(ISBLANK('Hoja De Calculo'!BF$13),'Credit issuance TYA'!BE40-('Credit issuance TYA'!$T$21*'Credit issuance TYA'!$B$2),IF('Hoja De Calculo'!BF$16&lt;'Hoja De Calculo'!BE$16,0,'Credit issuance TYA'!BE40-('Credit issuance TYA'!$T$21*'Credit issuance TYA'!$B$2)))</f>
        <v>0</v>
      </c>
      <c r="BF40" s="281">
        <f>IF(ISBLANK('Hoja De Calculo'!BG$13),'Credit issuance TYA'!BF40-('Credit issuance TYA'!$T$21*'Credit issuance TYA'!$B$2),IF('Hoja De Calculo'!BG$16&lt;'Hoja De Calculo'!BF$16,0,'Credit issuance TYA'!BF40-('Credit issuance TYA'!$T$21*'Credit issuance TYA'!$B$2)))</f>
        <v>0</v>
      </c>
      <c r="BG40" s="281">
        <f>IF(ISBLANK('Hoja De Calculo'!BH$13),'Credit issuance TYA'!BG40-('Credit issuance TYA'!$T$21*'Credit issuance TYA'!$B$2),IF('Hoja De Calculo'!BH$16&lt;'Hoja De Calculo'!BG$16,0,'Credit issuance TYA'!BG40-('Credit issuance TYA'!$T$21*'Credit issuance TYA'!$B$2)))</f>
        <v>0</v>
      </c>
      <c r="BH40" s="281">
        <f>IF(ISBLANK('Hoja De Calculo'!BI$13),'Credit issuance TYA'!BH40-('Credit issuance TYA'!$T$21*'Credit issuance TYA'!$B$2),IF('Hoja De Calculo'!BI$16&lt;'Hoja De Calculo'!BH$16,0,'Credit issuance TYA'!BH40-('Credit issuance TYA'!$T$21*'Credit issuance TYA'!$B$2)))</f>
        <v>0</v>
      </c>
      <c r="BI40" s="281">
        <f>IF(ISBLANK('Hoja De Calculo'!BJ$13),'Credit issuance TYA'!BI40-('Credit issuance TYA'!$T$21*'Credit issuance TYA'!$B$2),IF('Hoja De Calculo'!BJ$16&lt;'Hoja De Calculo'!BI$16,0,'Credit issuance TYA'!BI40-('Credit issuance TYA'!$T$21*'Credit issuance TYA'!$B$2)))</f>
        <v>0</v>
      </c>
      <c r="BJ40" s="281">
        <f>IF(ISBLANK('Hoja De Calculo'!BK$13),'Credit issuance TYA'!BJ40-('Credit issuance TYA'!$T$21*'Credit issuance TYA'!$B$2),IF('Hoja De Calculo'!BK$16&lt;'Hoja De Calculo'!BJ$16,0,'Credit issuance TYA'!BJ40-('Credit issuance TYA'!$T$21*'Credit issuance TYA'!$B$2)))</f>
        <v>0</v>
      </c>
      <c r="BK40" s="281">
        <f>IF(ISBLANK('Hoja De Calculo'!BL$13),'Credit issuance TYA'!BK40-('Credit issuance TYA'!$T$21*'Credit issuance TYA'!$B$2),IF('Hoja De Calculo'!BL$16&lt;'Hoja De Calculo'!BK$16,0,'Credit issuance TYA'!BK40-('Credit issuance TYA'!$T$21*'Credit issuance TYA'!$B$2)))</f>
        <v>0</v>
      </c>
      <c r="BL40" s="281">
        <f>IF(ISBLANK('Hoja De Calculo'!BM$13),'Credit issuance TYA'!BL40-('Credit issuance TYA'!$T$21*'Credit issuance TYA'!$B$2),IF('Hoja De Calculo'!BM$16&lt;'Hoja De Calculo'!BL$16,0,'Credit issuance TYA'!BL40-('Credit issuance TYA'!$T$21*'Credit issuance TYA'!$B$2)))</f>
        <v>0</v>
      </c>
      <c r="BM40" s="281">
        <f>IF(ISBLANK('Hoja De Calculo'!BN$13),'Credit issuance TYA'!BM40-('Credit issuance TYA'!$T$21*'Credit issuance TYA'!$B$2),IF('Hoja De Calculo'!BN$16&lt;'Hoja De Calculo'!BM$16,0,'Credit issuance TYA'!BM40-('Credit issuance TYA'!$T$21*'Credit issuance TYA'!$B$2)))</f>
        <v>0</v>
      </c>
      <c r="BN40" s="281">
        <f>IF(ISBLANK('Hoja De Calculo'!BO$13),'Credit issuance TYA'!BN40-('Credit issuance TYA'!$T$21*'Credit issuance TYA'!$B$2),IF('Hoja De Calculo'!BO$16&lt;'Hoja De Calculo'!BN$16,0,'Credit issuance TYA'!BN40-('Credit issuance TYA'!$T$21*'Credit issuance TYA'!$B$2)))</f>
        <v>0</v>
      </c>
      <c r="BO40" s="281">
        <f>IF(ISBLANK('Hoja De Calculo'!BP$13),'Credit issuance TYA'!BO40-('Credit issuance TYA'!$T$21*'Credit issuance TYA'!$B$2),IF('Hoja De Calculo'!BP$16&lt;'Hoja De Calculo'!BO$16,0,'Credit issuance TYA'!BO40-('Credit issuance TYA'!$T$21*'Credit issuance TYA'!$B$2)))</f>
        <v>0</v>
      </c>
      <c r="BP40" s="281">
        <f>IF(ISBLANK('Hoja De Calculo'!BQ$13),'Credit issuance TYA'!BP40-('Credit issuance TYA'!$T$21*'Credit issuance TYA'!$B$2),IF('Hoja De Calculo'!BQ$16&lt;'Hoja De Calculo'!BP$16,0,'Credit issuance TYA'!BP40-('Credit issuance TYA'!$T$21*'Credit issuance TYA'!$B$2)))</f>
        <v>0</v>
      </c>
      <c r="BQ40" s="281">
        <f>IF(ISBLANK('Hoja De Calculo'!BR$13),'Credit issuance TYA'!BQ40-('Credit issuance TYA'!$T$21*'Credit issuance TYA'!$B$2),IF('Hoja De Calculo'!BR$16&lt;'Hoja De Calculo'!BQ$16,0,'Credit issuance TYA'!BQ40-('Credit issuance TYA'!$T$21*'Credit issuance TYA'!$B$2)))</f>
        <v>0</v>
      </c>
      <c r="BR40" s="281">
        <f>IF(ISBLANK('Hoja De Calculo'!BS$13),'Credit issuance TYA'!BR40-('Credit issuance TYA'!$T$21*'Credit issuance TYA'!$B$2),IF('Hoja De Calculo'!BS$16&lt;'Hoja De Calculo'!BR$16,0,'Credit issuance TYA'!BR40-('Credit issuance TYA'!$T$21*'Credit issuance TYA'!$B$2)))</f>
        <v>0</v>
      </c>
      <c r="BS40" s="281">
        <f>IF(ISBLANK('Hoja De Calculo'!BT$13),'Credit issuance TYA'!BS40-('Credit issuance TYA'!$T$21*'Credit issuance TYA'!$B$2),IF('Hoja De Calculo'!BT$16&lt;'Hoja De Calculo'!BS$16,0,'Credit issuance TYA'!BS40-('Credit issuance TYA'!$T$21*'Credit issuance TYA'!$B$2)))</f>
        <v>0</v>
      </c>
      <c r="BT40" s="281">
        <f>IF(ISBLANK('Hoja De Calculo'!BU$13),'Credit issuance TYA'!BT40-('Credit issuance TYA'!$T$21*'Credit issuance TYA'!$B$2),IF('Hoja De Calculo'!BU$16&lt;'Hoja De Calculo'!BT$16,0,'Credit issuance TYA'!BT40-('Credit issuance TYA'!$T$21*'Credit issuance TYA'!$B$2)))</f>
        <v>0</v>
      </c>
      <c r="BU40" s="281">
        <f>IF(ISBLANK('Hoja De Calculo'!BV$13),'Credit issuance TYA'!BU40-('Credit issuance TYA'!$T$21*'Credit issuance TYA'!$B$2),IF('Hoja De Calculo'!BV$16&lt;'Hoja De Calculo'!BU$16,0,'Credit issuance TYA'!BU40-('Credit issuance TYA'!$T$21*'Credit issuance TYA'!$B$2)))</f>
        <v>0</v>
      </c>
      <c r="BV40" s="281">
        <f>IF(ISBLANK('Hoja De Calculo'!BW$13),'Credit issuance TYA'!BV40-('Credit issuance TYA'!$T$21*'Credit issuance TYA'!$B$2),IF('Hoja De Calculo'!BW$16&lt;'Hoja De Calculo'!BV$16,0,'Credit issuance TYA'!BV40-('Credit issuance TYA'!$T$21*'Credit issuance TYA'!$B$2)))</f>
        <v>0</v>
      </c>
      <c r="BW40" s="281">
        <f>IF(ISBLANK('Hoja De Calculo'!BX$13),'Credit issuance TYA'!BW40-('Credit issuance TYA'!$T$21*'Credit issuance TYA'!$B$2),IF('Hoja De Calculo'!BX$16&lt;'Hoja De Calculo'!BW$16,0,'Credit issuance TYA'!BW40-('Credit issuance TYA'!$T$21*'Credit issuance TYA'!$B$2)))</f>
        <v>0</v>
      </c>
      <c r="BX40" s="281">
        <f>IF(ISBLANK('Hoja De Calculo'!BY$13),'Credit issuance TYA'!BX40-('Credit issuance TYA'!$T$21*'Credit issuance TYA'!$B$2),IF('Hoja De Calculo'!BY$16&lt;'Hoja De Calculo'!BX$16,0,'Credit issuance TYA'!BX40-('Credit issuance TYA'!$T$21*'Credit issuance TYA'!$B$2)))</f>
        <v>0</v>
      </c>
      <c r="BY40" s="281">
        <f>IF(ISBLANK('Hoja De Calculo'!BZ$13),'Credit issuance TYA'!BY40-('Credit issuance TYA'!$T$21*'Credit issuance TYA'!$B$2),IF('Hoja De Calculo'!BZ$16&lt;'Hoja De Calculo'!BY$16,0,'Credit issuance TYA'!BY40-('Credit issuance TYA'!$T$21*'Credit issuance TYA'!$B$2)))</f>
        <v>0</v>
      </c>
      <c r="BZ40" s="281">
        <f>IF(ISBLANK('Hoja De Calculo'!CA$13),'Credit issuance TYA'!BZ40-('Credit issuance TYA'!$T$21*'Credit issuance TYA'!$B$2),IF('Hoja De Calculo'!CA$16&lt;'Hoja De Calculo'!BZ$16,0,'Credit issuance TYA'!BZ40-('Credit issuance TYA'!$T$21*'Credit issuance TYA'!$B$2)))</f>
        <v>0</v>
      </c>
      <c r="CA40" s="281">
        <f>IF(ISBLANK('Hoja De Calculo'!CB$13),'Credit issuance TYA'!CA40-('Credit issuance TYA'!$T$21*'Credit issuance TYA'!$B$2),IF('Hoja De Calculo'!CB$16&lt;'Hoja De Calculo'!CA$16,0,'Credit issuance TYA'!CA40-('Credit issuance TYA'!$T$21*'Credit issuance TYA'!$B$2)))</f>
        <v>0</v>
      </c>
      <c r="CB40" s="281">
        <f>IF(ISBLANK('Hoja De Calculo'!CC$13),'Credit issuance TYA'!CB40-('Credit issuance TYA'!$T$21*'Credit issuance TYA'!$B$2),IF('Hoja De Calculo'!CC$16&lt;'Hoja De Calculo'!CB$16,0,'Credit issuance TYA'!CB40-('Credit issuance TYA'!$T$21*'Credit issuance TYA'!$B$2)))</f>
        <v>0</v>
      </c>
      <c r="CC40" s="281">
        <f>IF(ISBLANK('Hoja De Calculo'!CD$13),'Credit issuance TYA'!CC40-('Credit issuance TYA'!$T$21*'Credit issuance TYA'!$B$2),IF('Hoja De Calculo'!CD$16&lt;'Hoja De Calculo'!CC$16,0,'Credit issuance TYA'!CC40-('Credit issuance TYA'!$T$21*'Credit issuance TYA'!$B$2)))</f>
        <v>0</v>
      </c>
      <c r="CD40" s="281">
        <f>IF(ISBLANK('Hoja De Calculo'!CE$13),'Credit issuance TYA'!CD40-('Credit issuance TYA'!$T$21*'Credit issuance TYA'!$B$2),IF('Hoja De Calculo'!CE$16&lt;'Hoja De Calculo'!CD$16,0,'Credit issuance TYA'!CD40-('Credit issuance TYA'!$T$21*'Credit issuance TYA'!$B$2)))</f>
        <v>0</v>
      </c>
      <c r="CE40" s="281">
        <f>IF(ISBLANK('Hoja De Calculo'!CF$13),'Credit issuance TYA'!CE40-('Credit issuance TYA'!$T$21*'Credit issuance TYA'!$B$2),IF('Hoja De Calculo'!CF$16&lt;'Hoja De Calculo'!CE$16,0,'Credit issuance TYA'!CE40-('Credit issuance TYA'!$T$21*'Credit issuance TYA'!$B$2)))</f>
        <v>0</v>
      </c>
      <c r="CF40" s="281">
        <f>IF(ISBLANK('Hoja De Calculo'!CG$13),'Credit issuance TYA'!CF40-('Credit issuance TYA'!$T$21*'Credit issuance TYA'!$B$2),IF('Hoja De Calculo'!CG$16&lt;'Hoja De Calculo'!CF$16,0,'Credit issuance TYA'!CF40-('Credit issuance TYA'!$T$21*'Credit issuance TYA'!$B$2)))</f>
        <v>0</v>
      </c>
      <c r="CG40" s="281">
        <f>IF(ISBLANK('Hoja De Calculo'!CH$13),'Credit issuance TYA'!CG40-('Credit issuance TYA'!$T$21*'Credit issuance TYA'!$B$2),IF('Hoja De Calculo'!CH$16&lt;'Hoja De Calculo'!CG$16,0,'Credit issuance TYA'!CG40-('Credit issuance TYA'!$T$21*'Credit issuance TYA'!$B$2)))</f>
        <v>0</v>
      </c>
      <c r="CH40" s="281">
        <f>IF(ISBLANK('Hoja De Calculo'!CI$13),'Credit issuance TYA'!CH40-('Credit issuance TYA'!$T$21*'Credit issuance TYA'!$B$2),IF('Hoja De Calculo'!CI$16&lt;'Hoja De Calculo'!CH$16,0,'Credit issuance TYA'!CH40-('Credit issuance TYA'!$T$21*'Credit issuance TYA'!$B$2)))</f>
        <v>0</v>
      </c>
      <c r="CI40" s="281">
        <f>IF(ISBLANK('Hoja De Calculo'!CJ$13),'Credit issuance TYA'!CI40-('Credit issuance TYA'!$T$21*'Credit issuance TYA'!$B$2),IF('Hoja De Calculo'!CJ$16&lt;'Hoja De Calculo'!CI$16,0,'Credit issuance TYA'!CI40-('Credit issuance TYA'!$T$21*'Credit issuance TYA'!$B$2)))</f>
        <v>0</v>
      </c>
      <c r="CJ40" s="281">
        <f>IF(ISBLANK('Hoja De Calculo'!CK$13),'Credit issuance TYA'!CJ40-('Credit issuance TYA'!$T$21*'Credit issuance TYA'!$B$2),IF('Hoja De Calculo'!CK$16&lt;'Hoja De Calculo'!CJ$16,0,'Credit issuance TYA'!CJ40-('Credit issuance TYA'!$T$21*'Credit issuance TYA'!$B$2)))</f>
        <v>0</v>
      </c>
      <c r="CK40" s="281">
        <f>IF(ISBLANK('Hoja De Calculo'!CL$13),'Credit issuance TYA'!CK40-('Credit issuance TYA'!$T$21*'Credit issuance TYA'!$B$2),IF('Hoja De Calculo'!CL$16&lt;'Hoja De Calculo'!CK$16,0,'Credit issuance TYA'!CK40-('Credit issuance TYA'!$T$21*'Credit issuance TYA'!$B$2)))</f>
        <v>0</v>
      </c>
      <c r="CL40" s="281">
        <f>IF(ISBLANK('Hoja De Calculo'!CM$13),'Credit issuance TYA'!CL40-('Credit issuance TYA'!$T$21*'Credit issuance TYA'!$B$2),IF('Hoja De Calculo'!CM$16&lt;'Hoja De Calculo'!CL$16,0,'Credit issuance TYA'!CL40-('Credit issuance TYA'!$T$21*'Credit issuance TYA'!$B$2)))</f>
        <v>0</v>
      </c>
      <c r="CM40" s="281">
        <f>IF(ISBLANK('Hoja De Calculo'!CN$13),'Credit issuance TYA'!CM40-('Credit issuance TYA'!$T$21*'Credit issuance TYA'!$B$2),IF('Hoja De Calculo'!CN$16&lt;'Hoja De Calculo'!CM$16,0,'Credit issuance TYA'!CM40-('Credit issuance TYA'!$T$21*'Credit issuance TYA'!$B$2)))</f>
        <v>0</v>
      </c>
      <c r="CN40" s="281">
        <f>IF(ISBLANK('Hoja De Calculo'!CO$13),'Credit issuance TYA'!CN40-('Credit issuance TYA'!$T$21*'Credit issuance TYA'!$B$2),IF('Hoja De Calculo'!CO$16&lt;'Hoja De Calculo'!CN$16,0,'Credit issuance TYA'!CN40-('Credit issuance TYA'!$T$21*'Credit issuance TYA'!$B$2)))</f>
        <v>0</v>
      </c>
      <c r="CO40" s="281">
        <f>IF(ISBLANK('Hoja De Calculo'!CP$13),'Credit issuance TYA'!CO40-('Credit issuance TYA'!$T$21*'Credit issuance TYA'!$B$2),IF('Hoja De Calculo'!CP$16&lt;'Hoja De Calculo'!CO$16,0,'Credit issuance TYA'!CO40-('Credit issuance TYA'!$T$21*'Credit issuance TYA'!$B$2)))</f>
        <v>0</v>
      </c>
      <c r="CP40" s="281">
        <f>IF(ISBLANK('Hoja De Calculo'!CQ$13),'Credit issuance TYA'!CP40-('Credit issuance TYA'!$T$21*'Credit issuance TYA'!$B$2),IF('Hoja De Calculo'!CQ$16&lt;'Hoja De Calculo'!CP$16,0,'Credit issuance TYA'!CP40-('Credit issuance TYA'!$T$21*'Credit issuance TYA'!$B$2)))</f>
        <v>0</v>
      </c>
      <c r="CQ40" s="281">
        <f>IF(ISBLANK('Hoja De Calculo'!CR$13),'Credit issuance TYA'!CQ40-('Credit issuance TYA'!$T$21*'Credit issuance TYA'!$B$2),IF('Hoja De Calculo'!CR$16&lt;'Hoja De Calculo'!CQ$16,0,'Credit issuance TYA'!CQ40-('Credit issuance TYA'!$T$21*'Credit issuance TYA'!$B$2)))</f>
        <v>0</v>
      </c>
      <c r="CR40" s="281">
        <f>IF(ISBLANK('Hoja De Calculo'!CS$13),'Credit issuance TYA'!CR40-('Credit issuance TYA'!$T$21*'Credit issuance TYA'!$B$2),IF('Hoja De Calculo'!CS$16&lt;'Hoja De Calculo'!CR$16,0,'Credit issuance TYA'!CR40-('Credit issuance TYA'!$T$21*'Credit issuance TYA'!$B$2)))</f>
        <v>0</v>
      </c>
      <c r="CS40" s="281">
        <f>IF(ISBLANK('Hoja De Calculo'!CT$13),'Credit issuance TYA'!CS40-('Credit issuance TYA'!$T$21*'Credit issuance TYA'!$B$2),IF('Hoja De Calculo'!CT$16&lt;'Hoja De Calculo'!CS$16,0,'Credit issuance TYA'!CS40-('Credit issuance TYA'!$T$21*'Credit issuance TYA'!$B$2)))</f>
        <v>0</v>
      </c>
      <c r="CT40" s="281">
        <f>IF(ISBLANK('Hoja De Calculo'!CU$13),'Credit issuance TYA'!CT40-('Credit issuance TYA'!$T$21*'Credit issuance TYA'!$B$2),IF('Hoja De Calculo'!CU$16&lt;'Hoja De Calculo'!CT$16,0,'Credit issuance TYA'!CT40-('Credit issuance TYA'!$T$21*'Credit issuance TYA'!$B$2)))</f>
        <v>0</v>
      </c>
      <c r="CU40" s="281">
        <f>IF(ISBLANK('Hoja De Calculo'!CV$13),'Credit issuance TYA'!CU40-('Credit issuance TYA'!$T$21*'Credit issuance TYA'!$B$2),IF('Hoja De Calculo'!CV$16&lt;'Hoja De Calculo'!CU$16,0,'Credit issuance TYA'!CU40-('Credit issuance TYA'!$T$21*'Credit issuance TYA'!$B$2)))</f>
        <v>0</v>
      </c>
      <c r="CV40" s="281">
        <f>IF(ISBLANK('Hoja De Calculo'!CW$13),'Credit issuance TYA'!CV40-('Credit issuance TYA'!$T$21*'Credit issuance TYA'!$B$2),IF('Hoja De Calculo'!CW$16&lt;'Hoja De Calculo'!CV$16,0,'Credit issuance TYA'!CV40-('Credit issuance TYA'!$T$21*'Credit issuance TYA'!$B$2)))</f>
        <v>0</v>
      </c>
      <c r="CW40" s="281">
        <f>IF(ISBLANK('Hoja De Calculo'!CX$13),'Credit issuance TYA'!CW40-('Credit issuance TYA'!$T$21*'Credit issuance TYA'!$B$2),IF('Hoja De Calculo'!CX$16&lt;'Hoja De Calculo'!CW$16,0,'Credit issuance TYA'!CW40-('Credit issuance TYA'!$T$21*'Credit issuance TYA'!$B$2)))</f>
        <v>0</v>
      </c>
    </row>
    <row r="41" spans="1:102" x14ac:dyDescent="0.3">
      <c r="A41" t="s">
        <v>178</v>
      </c>
      <c r="C41" s="259"/>
      <c r="D41" s="259"/>
      <c r="E41" s="259"/>
      <c r="F41" s="259"/>
      <c r="G41" s="259"/>
      <c r="H41" s="259"/>
      <c r="I41" s="259"/>
      <c r="J41" s="259"/>
      <c r="K41" s="259"/>
      <c r="L41" s="259"/>
      <c r="M41" s="259"/>
      <c r="N41" s="259"/>
      <c r="O41" s="259"/>
      <c r="P41" s="259"/>
      <c r="Q41" s="259"/>
      <c r="R41" s="259"/>
      <c r="S41" s="259"/>
      <c r="T41" s="267"/>
      <c r="U41" s="281">
        <f>'Credit issuance TYA'!U41-('Credit issuance TYA'!$U21*'Credit issuance TYA'!$B$2)</f>
        <v>0</v>
      </c>
      <c r="V41" s="281">
        <f>IF(ISBLANK('Hoja De Calculo'!W$13),'Credit issuance TYA'!V41-('Credit issuance TYA'!$U$21*'Credit issuance TYA'!$B$2),IF('Hoja De Calculo'!W$16&lt;'Hoja De Calculo'!V$16,0,'Credit issuance TYA'!V41-('Credit issuance TYA'!$U$21*'Credit issuance TYA'!$B$2)))</f>
        <v>0</v>
      </c>
      <c r="W41" s="281">
        <f>IF(ISBLANK('Hoja De Calculo'!X$13),'Credit issuance TYA'!W41-('Credit issuance TYA'!$U$21*'Credit issuance TYA'!$B$2),IF('Hoja De Calculo'!X$16&lt;'Hoja De Calculo'!W$16,0,'Credit issuance TYA'!W41-('Credit issuance TYA'!$U$21*'Credit issuance TYA'!$B$2)))</f>
        <v>0</v>
      </c>
      <c r="X41" s="281">
        <f>IF(ISBLANK('Hoja De Calculo'!Y$13),'Credit issuance TYA'!X41-('Credit issuance TYA'!$U$21*'Credit issuance TYA'!$B$2),IF('Hoja De Calculo'!Y$16&lt;'Hoja De Calculo'!X$16,0,'Credit issuance TYA'!X41-('Credit issuance TYA'!$U$21*'Credit issuance TYA'!$B$2)))</f>
        <v>0</v>
      </c>
      <c r="Y41" s="281">
        <f>IF(ISBLANK('Hoja De Calculo'!Z$13),'Credit issuance TYA'!Y41-('Credit issuance TYA'!$U$21*'Credit issuance TYA'!$B$2),IF('Hoja De Calculo'!Z$16&lt;'Hoja De Calculo'!Y$16,0,'Credit issuance TYA'!Y41-('Credit issuance TYA'!$U$21*'Credit issuance TYA'!$B$2)))</f>
        <v>0</v>
      </c>
      <c r="Z41" s="281">
        <f>IF(ISBLANK('Hoja De Calculo'!AA$13),'Credit issuance TYA'!Z41-('Credit issuance TYA'!$U$21*'Credit issuance TYA'!$B$2),IF('Hoja De Calculo'!AA$16&lt;'Hoja De Calculo'!Z$16,0,'Credit issuance TYA'!Z41-('Credit issuance TYA'!$U$21*'Credit issuance TYA'!$B$2)))</f>
        <v>0</v>
      </c>
      <c r="AA41" s="281">
        <f>IF(ISBLANK('Hoja De Calculo'!AB$13),'Credit issuance TYA'!AA41-('Credit issuance TYA'!$U$21*'Credit issuance TYA'!$B$2),IF('Hoja De Calculo'!AB$16&lt;'Hoja De Calculo'!AA$16,0,'Credit issuance TYA'!AA41-('Credit issuance TYA'!$U$21*'Credit issuance TYA'!$B$2)))</f>
        <v>0</v>
      </c>
      <c r="AB41" s="281">
        <f>IF(ISBLANK('Hoja De Calculo'!AC$13),'Credit issuance TYA'!AB41-('Credit issuance TYA'!$U$21*'Credit issuance TYA'!$B$2),IF('Hoja De Calculo'!AC$16&lt;'Hoja De Calculo'!AB$16,0,'Credit issuance TYA'!AB41-('Credit issuance TYA'!$U$21*'Credit issuance TYA'!$B$2)))</f>
        <v>0</v>
      </c>
      <c r="AC41" s="281">
        <f>IF(ISBLANK('Hoja De Calculo'!AD$13),'Credit issuance TYA'!AC41-('Credit issuance TYA'!$U$21*'Credit issuance TYA'!$B$2),IF('Hoja De Calculo'!AD$16&lt;'Hoja De Calculo'!AC$16,0,'Credit issuance TYA'!AC41-('Credit issuance TYA'!$U$21*'Credit issuance TYA'!$B$2)))</f>
        <v>0</v>
      </c>
      <c r="AD41" s="281">
        <f>IF(ISBLANK('Hoja De Calculo'!AE$13),'Credit issuance TYA'!AD41-('Credit issuance TYA'!$U$21*'Credit issuance TYA'!$B$2),IF('Hoja De Calculo'!AE$16&lt;'Hoja De Calculo'!AD$16,0,'Credit issuance TYA'!AD41-('Credit issuance TYA'!$U$21*'Credit issuance TYA'!$B$2)))</f>
        <v>0</v>
      </c>
      <c r="AE41" s="281">
        <f>IF(ISBLANK('Hoja De Calculo'!AF$13),'Credit issuance TYA'!AE41-('Credit issuance TYA'!$U$21*'Credit issuance TYA'!$B$2),IF('Hoja De Calculo'!AF$16&lt;'Hoja De Calculo'!AE$16,0,'Credit issuance TYA'!AE41-('Credit issuance TYA'!$U$21*'Credit issuance TYA'!$B$2)))</f>
        <v>0</v>
      </c>
      <c r="AF41" s="281">
        <f>IF(ISBLANK('Hoja De Calculo'!AG$13),'Credit issuance TYA'!AF41-('Credit issuance TYA'!$U$21*'Credit issuance TYA'!$B$2),IF('Hoja De Calculo'!AG$16&lt;'Hoja De Calculo'!AF$16,0,'Credit issuance TYA'!AF41-('Credit issuance TYA'!$U$21*'Credit issuance TYA'!$B$2)))</f>
        <v>0</v>
      </c>
      <c r="AG41" s="281">
        <f>IF(ISBLANK('Hoja De Calculo'!AH$13),'Credit issuance TYA'!AG41-('Credit issuance TYA'!$U$21*'Credit issuance TYA'!$B$2),IF('Hoja De Calculo'!AH$16&lt;'Hoja De Calculo'!AG$16,0,'Credit issuance TYA'!AG41-('Credit issuance TYA'!$U$21*'Credit issuance TYA'!$B$2)))</f>
        <v>0</v>
      </c>
      <c r="AH41" s="281">
        <f>IF(ISBLANK('Hoja De Calculo'!AI$13),'Credit issuance TYA'!AH41-('Credit issuance TYA'!$U$21*'Credit issuance TYA'!$B$2),IF('Hoja De Calculo'!AI$16&lt;'Hoja De Calculo'!AH$16,0,'Credit issuance TYA'!AH41-('Credit issuance TYA'!$U$21*'Credit issuance TYA'!$B$2)))</f>
        <v>0</v>
      </c>
      <c r="AI41" s="281">
        <f>IF(ISBLANK('Hoja De Calculo'!AJ$13),'Credit issuance TYA'!AI41-('Credit issuance TYA'!$U$21*'Credit issuance TYA'!$B$2),IF('Hoja De Calculo'!AJ$16&lt;'Hoja De Calculo'!AI$16,0,'Credit issuance TYA'!AI41-('Credit issuance TYA'!$U$21*'Credit issuance TYA'!$B$2)))</f>
        <v>0</v>
      </c>
      <c r="AJ41" s="281">
        <f>IF(ISBLANK('Hoja De Calculo'!AK$13),'Credit issuance TYA'!AJ41-('Credit issuance TYA'!$U$21*'Credit issuance TYA'!$B$2),IF('Hoja De Calculo'!AK$16&lt;'Hoja De Calculo'!AJ$16,0,'Credit issuance TYA'!AJ41-('Credit issuance TYA'!$U$21*'Credit issuance TYA'!$B$2)))</f>
        <v>0</v>
      </c>
      <c r="AK41" s="281">
        <f>IF(ISBLANK('Hoja De Calculo'!AL$13),'Credit issuance TYA'!AK41-('Credit issuance TYA'!$U$21*'Credit issuance TYA'!$B$2),IF('Hoja De Calculo'!AL$16&lt;'Hoja De Calculo'!AK$16,0,'Credit issuance TYA'!AK41-('Credit issuance TYA'!$U$21*'Credit issuance TYA'!$B$2)))</f>
        <v>0</v>
      </c>
      <c r="AL41" s="281">
        <f>IF(ISBLANK('Hoja De Calculo'!AM$13),'Credit issuance TYA'!AL41-('Credit issuance TYA'!$U$21*'Credit issuance TYA'!$B$2),IF('Hoja De Calculo'!AM$16&lt;'Hoja De Calculo'!AL$16,0,'Credit issuance TYA'!AL41-('Credit issuance TYA'!$U$21*'Credit issuance TYA'!$B$2)))</f>
        <v>0</v>
      </c>
      <c r="AM41" s="281">
        <f>IF(ISBLANK('Hoja De Calculo'!AN$13),'Credit issuance TYA'!AM41-('Credit issuance TYA'!$U$21*'Credit issuance TYA'!$B$2),IF('Hoja De Calculo'!AN$16&lt;'Hoja De Calculo'!AM$16,0,'Credit issuance TYA'!AM41-('Credit issuance TYA'!$U$21*'Credit issuance TYA'!$B$2)))</f>
        <v>0</v>
      </c>
      <c r="AN41" s="281">
        <f>IF(ISBLANK('Hoja De Calculo'!AO$13),'Credit issuance TYA'!AN41-('Credit issuance TYA'!$U$21*'Credit issuance TYA'!$B$2),IF('Hoja De Calculo'!AO$16&lt;'Hoja De Calculo'!AN$16,0,'Credit issuance TYA'!AN41-('Credit issuance TYA'!$U$21*'Credit issuance TYA'!$B$2)))</f>
        <v>0</v>
      </c>
      <c r="AO41" s="281">
        <f>IF(ISBLANK('Hoja De Calculo'!AP$13),'Credit issuance TYA'!AO41-('Credit issuance TYA'!$U$21*'Credit issuance TYA'!$B$2),IF('Hoja De Calculo'!AP$16&lt;'Hoja De Calculo'!AO$16,0,'Credit issuance TYA'!AO41-('Credit issuance TYA'!$U$21*'Credit issuance TYA'!$B$2)))</f>
        <v>0</v>
      </c>
      <c r="AP41" s="281">
        <f>IF(ISBLANK('Hoja De Calculo'!AQ$13),'Credit issuance TYA'!AP41-('Credit issuance TYA'!$U$21*'Credit issuance TYA'!$B$2),IF('Hoja De Calculo'!AQ$16&lt;'Hoja De Calculo'!AP$16,0,'Credit issuance TYA'!AP41-('Credit issuance TYA'!$U$21*'Credit issuance TYA'!$B$2)))</f>
        <v>0</v>
      </c>
      <c r="AQ41" s="281">
        <f>IF(ISBLANK('Hoja De Calculo'!AR$13),'Credit issuance TYA'!AQ41-('Credit issuance TYA'!$U$21*'Credit issuance TYA'!$B$2),IF('Hoja De Calculo'!AR$16&lt;'Hoja De Calculo'!AQ$16,0,'Credit issuance TYA'!AQ41-('Credit issuance TYA'!$U$21*'Credit issuance TYA'!$B$2)))</f>
        <v>0</v>
      </c>
      <c r="AR41" s="281">
        <f>IF(ISBLANK('Hoja De Calculo'!AS$13),'Credit issuance TYA'!AR41-('Credit issuance TYA'!$U$21*'Credit issuance TYA'!$B$2),IF('Hoja De Calculo'!AS$16&lt;'Hoja De Calculo'!AR$16,0,'Credit issuance TYA'!AR41-('Credit issuance TYA'!$U$21*'Credit issuance TYA'!$B$2)))</f>
        <v>0</v>
      </c>
      <c r="AS41" s="281">
        <f>IF(ISBLANK('Hoja De Calculo'!AT$13),'Credit issuance TYA'!AS41-('Credit issuance TYA'!$U$21*'Credit issuance TYA'!$B$2),IF('Hoja De Calculo'!AT$16&lt;'Hoja De Calculo'!AS$16,0,'Credit issuance TYA'!AS41-('Credit issuance TYA'!$U$21*'Credit issuance TYA'!$B$2)))</f>
        <v>0</v>
      </c>
      <c r="AT41" s="281">
        <f>IF(ISBLANK('Hoja De Calculo'!AU$13),'Credit issuance TYA'!AT41-('Credit issuance TYA'!$U$21*'Credit issuance TYA'!$B$2),IF('Hoja De Calculo'!AU$16&lt;'Hoja De Calculo'!AT$16,0,'Credit issuance TYA'!AT41-('Credit issuance TYA'!$U$21*'Credit issuance TYA'!$B$2)))</f>
        <v>0</v>
      </c>
      <c r="AU41" s="281">
        <f>IF(ISBLANK('Hoja De Calculo'!AV$13),'Credit issuance TYA'!AU41-('Credit issuance TYA'!$U$21*'Credit issuance TYA'!$B$2),IF('Hoja De Calculo'!AV$16&lt;'Hoja De Calculo'!AU$16,0,'Credit issuance TYA'!AU41-('Credit issuance TYA'!$U$21*'Credit issuance TYA'!$B$2)))</f>
        <v>0</v>
      </c>
      <c r="AV41" s="281">
        <f>IF(ISBLANK('Hoja De Calculo'!AW$13),'Credit issuance TYA'!AV41-('Credit issuance TYA'!$U$21*'Credit issuance TYA'!$B$2),IF('Hoja De Calculo'!AW$16&lt;'Hoja De Calculo'!AV$16,0,'Credit issuance TYA'!AV41-('Credit issuance TYA'!$U$21*'Credit issuance TYA'!$B$2)))</f>
        <v>0</v>
      </c>
      <c r="AW41" s="281">
        <f>IF(ISBLANK('Hoja De Calculo'!AX$13),'Credit issuance TYA'!AW41-('Credit issuance TYA'!$U$21*'Credit issuance TYA'!$B$2),IF('Hoja De Calculo'!AX$16&lt;'Hoja De Calculo'!AW$16,0,'Credit issuance TYA'!AW41-('Credit issuance TYA'!$U$21*'Credit issuance TYA'!$B$2)))</f>
        <v>0</v>
      </c>
      <c r="AX41" s="281">
        <f>IF(ISBLANK('Hoja De Calculo'!AY$13),'Credit issuance TYA'!AX41-('Credit issuance TYA'!$U$21*'Credit issuance TYA'!$B$2),IF('Hoja De Calculo'!AY$16&lt;'Hoja De Calculo'!AX$16,0,'Credit issuance TYA'!AX41-('Credit issuance TYA'!$U$21*'Credit issuance TYA'!$B$2)))</f>
        <v>0</v>
      </c>
      <c r="AY41" s="281">
        <f>IF(ISBLANK('Hoja De Calculo'!AZ$13),'Credit issuance TYA'!AY41-('Credit issuance TYA'!$U$21*'Credit issuance TYA'!$B$2),IF('Hoja De Calculo'!AZ$16&lt;'Hoja De Calculo'!AY$16,0,'Credit issuance TYA'!AY41-('Credit issuance TYA'!$U$21*'Credit issuance TYA'!$B$2)))</f>
        <v>0</v>
      </c>
      <c r="AZ41" s="281">
        <f>IF(ISBLANK('Hoja De Calculo'!BA$13),'Credit issuance TYA'!AZ41-('Credit issuance TYA'!$U$21*'Credit issuance TYA'!$B$2),IF('Hoja De Calculo'!BA$16&lt;'Hoja De Calculo'!AZ$16,0,'Credit issuance TYA'!AZ41-('Credit issuance TYA'!$U$21*'Credit issuance TYA'!$B$2)))</f>
        <v>0</v>
      </c>
      <c r="BA41" s="281">
        <f>IF(ISBLANK('Hoja De Calculo'!BB$13),'Credit issuance TYA'!BA41-('Credit issuance TYA'!$U$21*'Credit issuance TYA'!$B$2),IF('Hoja De Calculo'!BB$16&lt;'Hoja De Calculo'!BA$16,0,'Credit issuance TYA'!BA41-('Credit issuance TYA'!$U$21*'Credit issuance TYA'!$B$2)))</f>
        <v>0</v>
      </c>
      <c r="BB41" s="281">
        <f>IF(ISBLANK('Hoja De Calculo'!BC$13),'Credit issuance TYA'!BB41-('Credit issuance TYA'!$U$21*'Credit issuance TYA'!$B$2),IF('Hoja De Calculo'!BC$16&lt;'Hoja De Calculo'!BB$16,0,'Credit issuance TYA'!BB41-('Credit issuance TYA'!$U$21*'Credit issuance TYA'!$B$2)))</f>
        <v>0</v>
      </c>
      <c r="BC41" s="281">
        <f>IF(ISBLANK('Hoja De Calculo'!BD$13),'Credit issuance TYA'!BC41-('Credit issuance TYA'!$U$21*'Credit issuance TYA'!$B$2),IF('Hoja De Calculo'!BD$16&lt;'Hoja De Calculo'!BC$16,0,'Credit issuance TYA'!BC41-('Credit issuance TYA'!$U$21*'Credit issuance TYA'!$B$2)))</f>
        <v>0</v>
      </c>
      <c r="BD41" s="281">
        <f>IF(ISBLANK('Hoja De Calculo'!BE$13),'Credit issuance TYA'!BD41-('Credit issuance TYA'!$U$21*'Credit issuance TYA'!$B$2),IF('Hoja De Calculo'!BE$16&lt;'Hoja De Calculo'!BD$16,0,'Credit issuance TYA'!BD41-('Credit issuance TYA'!$U$21*'Credit issuance TYA'!$B$2)))</f>
        <v>0</v>
      </c>
      <c r="BE41" s="281">
        <f>IF(ISBLANK('Hoja De Calculo'!BF$13),'Credit issuance TYA'!BE41-('Credit issuance TYA'!$U$21*'Credit issuance TYA'!$B$2),IF('Hoja De Calculo'!BF$16&lt;'Hoja De Calculo'!BE$16,0,'Credit issuance TYA'!BE41-('Credit issuance TYA'!$U$21*'Credit issuance TYA'!$B$2)))</f>
        <v>0</v>
      </c>
      <c r="BF41" s="281">
        <f>IF(ISBLANK('Hoja De Calculo'!BG$13),'Credit issuance TYA'!BF41-('Credit issuance TYA'!$U$21*'Credit issuance TYA'!$B$2),IF('Hoja De Calculo'!BG$16&lt;'Hoja De Calculo'!BF$16,0,'Credit issuance TYA'!BF41-('Credit issuance TYA'!$U$21*'Credit issuance TYA'!$B$2)))</f>
        <v>0</v>
      </c>
      <c r="BG41" s="281">
        <f>IF(ISBLANK('Hoja De Calculo'!BH$13),'Credit issuance TYA'!BG41-('Credit issuance TYA'!$U$21*'Credit issuance TYA'!$B$2),IF('Hoja De Calculo'!BH$16&lt;'Hoja De Calculo'!BG$16,0,'Credit issuance TYA'!BG41-('Credit issuance TYA'!$U$21*'Credit issuance TYA'!$B$2)))</f>
        <v>0</v>
      </c>
      <c r="BH41" s="281">
        <f>IF(ISBLANK('Hoja De Calculo'!BI$13),'Credit issuance TYA'!BH41-('Credit issuance TYA'!$U$21*'Credit issuance TYA'!$B$2),IF('Hoja De Calculo'!BI$16&lt;'Hoja De Calculo'!BH$16,0,'Credit issuance TYA'!BH41-('Credit issuance TYA'!$U$21*'Credit issuance TYA'!$B$2)))</f>
        <v>0</v>
      </c>
      <c r="BI41" s="281">
        <f>IF(ISBLANK('Hoja De Calculo'!BJ$13),'Credit issuance TYA'!BI41-('Credit issuance TYA'!$U$21*'Credit issuance TYA'!$B$2),IF('Hoja De Calculo'!BJ$16&lt;'Hoja De Calculo'!BI$16,0,'Credit issuance TYA'!BI41-('Credit issuance TYA'!$U$21*'Credit issuance TYA'!$B$2)))</f>
        <v>0</v>
      </c>
      <c r="BJ41" s="281">
        <f>IF(ISBLANK('Hoja De Calculo'!BK$13),'Credit issuance TYA'!BJ41-('Credit issuance TYA'!$U$21*'Credit issuance TYA'!$B$2),IF('Hoja De Calculo'!BK$16&lt;'Hoja De Calculo'!BJ$16,0,'Credit issuance TYA'!BJ41-('Credit issuance TYA'!$U$21*'Credit issuance TYA'!$B$2)))</f>
        <v>0</v>
      </c>
      <c r="BK41" s="281">
        <f>IF(ISBLANK('Hoja De Calculo'!BL$13),'Credit issuance TYA'!BK41-('Credit issuance TYA'!$U$21*'Credit issuance TYA'!$B$2),IF('Hoja De Calculo'!BL$16&lt;'Hoja De Calculo'!BK$16,0,'Credit issuance TYA'!BK41-('Credit issuance TYA'!$U$21*'Credit issuance TYA'!$B$2)))</f>
        <v>0</v>
      </c>
      <c r="BL41" s="281">
        <f>IF(ISBLANK('Hoja De Calculo'!BM$13),'Credit issuance TYA'!BL41-('Credit issuance TYA'!$U$21*'Credit issuance TYA'!$B$2),IF('Hoja De Calculo'!BM$16&lt;'Hoja De Calculo'!BL$16,0,'Credit issuance TYA'!BL41-('Credit issuance TYA'!$U$21*'Credit issuance TYA'!$B$2)))</f>
        <v>0</v>
      </c>
      <c r="BM41" s="281">
        <f>IF(ISBLANK('Hoja De Calculo'!BN$13),'Credit issuance TYA'!BM41-('Credit issuance TYA'!$U$21*'Credit issuance TYA'!$B$2),IF('Hoja De Calculo'!BN$16&lt;'Hoja De Calculo'!BM$16,0,'Credit issuance TYA'!BM41-('Credit issuance TYA'!$U$21*'Credit issuance TYA'!$B$2)))</f>
        <v>0</v>
      </c>
      <c r="BN41" s="281">
        <f>IF(ISBLANK('Hoja De Calculo'!BO$13),'Credit issuance TYA'!BN41-('Credit issuance TYA'!$U$21*'Credit issuance TYA'!$B$2),IF('Hoja De Calculo'!BO$16&lt;'Hoja De Calculo'!BN$16,0,'Credit issuance TYA'!BN41-('Credit issuance TYA'!$U$21*'Credit issuance TYA'!$B$2)))</f>
        <v>0</v>
      </c>
      <c r="BO41" s="281">
        <f>IF(ISBLANK('Hoja De Calculo'!BP$13),'Credit issuance TYA'!BO41-('Credit issuance TYA'!$U$21*'Credit issuance TYA'!$B$2),IF('Hoja De Calculo'!BP$16&lt;'Hoja De Calculo'!BO$16,0,'Credit issuance TYA'!BO41-('Credit issuance TYA'!$U$21*'Credit issuance TYA'!$B$2)))</f>
        <v>0</v>
      </c>
      <c r="BP41" s="281">
        <f>IF(ISBLANK('Hoja De Calculo'!BQ$13),'Credit issuance TYA'!BP41-('Credit issuance TYA'!$U$21*'Credit issuance TYA'!$B$2),IF('Hoja De Calculo'!BQ$16&lt;'Hoja De Calculo'!BP$16,0,'Credit issuance TYA'!BP41-('Credit issuance TYA'!$U$21*'Credit issuance TYA'!$B$2)))</f>
        <v>0</v>
      </c>
      <c r="BQ41" s="281">
        <f>IF(ISBLANK('Hoja De Calculo'!BR$13),'Credit issuance TYA'!BQ41-('Credit issuance TYA'!$U$21*'Credit issuance TYA'!$B$2),IF('Hoja De Calculo'!BR$16&lt;'Hoja De Calculo'!BQ$16,0,'Credit issuance TYA'!BQ41-('Credit issuance TYA'!$U$21*'Credit issuance TYA'!$B$2)))</f>
        <v>0</v>
      </c>
      <c r="BR41" s="281">
        <f>IF(ISBLANK('Hoja De Calculo'!BS$13),'Credit issuance TYA'!BR41-('Credit issuance TYA'!$U$21*'Credit issuance TYA'!$B$2),IF('Hoja De Calculo'!BS$16&lt;'Hoja De Calculo'!BR$16,0,'Credit issuance TYA'!BR41-('Credit issuance TYA'!$U$21*'Credit issuance TYA'!$B$2)))</f>
        <v>0</v>
      </c>
      <c r="BS41" s="281">
        <f>IF(ISBLANK('Hoja De Calculo'!BT$13),'Credit issuance TYA'!BS41-('Credit issuance TYA'!$U$21*'Credit issuance TYA'!$B$2),IF('Hoja De Calculo'!BT$16&lt;'Hoja De Calculo'!BS$16,0,'Credit issuance TYA'!BS41-('Credit issuance TYA'!$U$21*'Credit issuance TYA'!$B$2)))</f>
        <v>0</v>
      </c>
      <c r="BT41" s="281">
        <f>IF(ISBLANK('Hoja De Calculo'!BU$13),'Credit issuance TYA'!BT41-('Credit issuance TYA'!$U$21*'Credit issuance TYA'!$B$2),IF('Hoja De Calculo'!BU$16&lt;'Hoja De Calculo'!BT$16,0,'Credit issuance TYA'!BT41-('Credit issuance TYA'!$U$21*'Credit issuance TYA'!$B$2)))</f>
        <v>0</v>
      </c>
      <c r="BU41" s="281">
        <f>IF(ISBLANK('Hoja De Calculo'!BV$13),'Credit issuance TYA'!BU41-('Credit issuance TYA'!$U$21*'Credit issuance TYA'!$B$2),IF('Hoja De Calculo'!BV$16&lt;'Hoja De Calculo'!BU$16,0,'Credit issuance TYA'!BU41-('Credit issuance TYA'!$U$21*'Credit issuance TYA'!$B$2)))</f>
        <v>0</v>
      </c>
      <c r="BV41" s="281">
        <f>IF(ISBLANK('Hoja De Calculo'!BW$13),'Credit issuance TYA'!BV41-('Credit issuance TYA'!$U$21*'Credit issuance TYA'!$B$2),IF('Hoja De Calculo'!BW$16&lt;'Hoja De Calculo'!BV$16,0,'Credit issuance TYA'!BV41-('Credit issuance TYA'!$U$21*'Credit issuance TYA'!$B$2)))</f>
        <v>0</v>
      </c>
      <c r="BW41" s="281">
        <f>IF(ISBLANK('Hoja De Calculo'!BX$13),'Credit issuance TYA'!BW41-('Credit issuance TYA'!$U$21*'Credit issuance TYA'!$B$2),IF('Hoja De Calculo'!BX$16&lt;'Hoja De Calculo'!BW$16,0,'Credit issuance TYA'!BW41-('Credit issuance TYA'!$U$21*'Credit issuance TYA'!$B$2)))</f>
        <v>0</v>
      </c>
      <c r="BX41" s="281">
        <f>IF(ISBLANK('Hoja De Calculo'!BY$13),'Credit issuance TYA'!BX41-('Credit issuance TYA'!$U$21*'Credit issuance TYA'!$B$2),IF('Hoja De Calculo'!BY$16&lt;'Hoja De Calculo'!BX$16,0,'Credit issuance TYA'!BX41-('Credit issuance TYA'!$U$21*'Credit issuance TYA'!$B$2)))</f>
        <v>0</v>
      </c>
      <c r="BY41" s="281">
        <f>IF(ISBLANK('Hoja De Calculo'!BZ$13),'Credit issuance TYA'!BY41-('Credit issuance TYA'!$U$21*'Credit issuance TYA'!$B$2),IF('Hoja De Calculo'!BZ$16&lt;'Hoja De Calculo'!BY$16,0,'Credit issuance TYA'!BY41-('Credit issuance TYA'!$U$21*'Credit issuance TYA'!$B$2)))</f>
        <v>0</v>
      </c>
      <c r="BZ41" s="281">
        <f>IF(ISBLANK('Hoja De Calculo'!CA$13),'Credit issuance TYA'!BZ41-('Credit issuance TYA'!$U$21*'Credit issuance TYA'!$B$2),IF('Hoja De Calculo'!CA$16&lt;'Hoja De Calculo'!BZ$16,0,'Credit issuance TYA'!BZ41-('Credit issuance TYA'!$U$21*'Credit issuance TYA'!$B$2)))</f>
        <v>0</v>
      </c>
      <c r="CA41" s="281">
        <f>IF(ISBLANK('Hoja De Calculo'!CB$13),'Credit issuance TYA'!CA41-('Credit issuance TYA'!$U$21*'Credit issuance TYA'!$B$2),IF('Hoja De Calculo'!CB$16&lt;'Hoja De Calculo'!CA$16,0,'Credit issuance TYA'!CA41-('Credit issuance TYA'!$U$21*'Credit issuance TYA'!$B$2)))</f>
        <v>0</v>
      </c>
      <c r="CB41" s="281">
        <f>IF(ISBLANK('Hoja De Calculo'!CC$13),'Credit issuance TYA'!CB41-('Credit issuance TYA'!$U$21*'Credit issuance TYA'!$B$2),IF('Hoja De Calculo'!CC$16&lt;'Hoja De Calculo'!CB$16,0,'Credit issuance TYA'!CB41-('Credit issuance TYA'!$U$21*'Credit issuance TYA'!$B$2)))</f>
        <v>0</v>
      </c>
      <c r="CC41" s="281">
        <f>IF(ISBLANK('Hoja De Calculo'!CD$13),'Credit issuance TYA'!CC41-('Credit issuance TYA'!$U$21*'Credit issuance TYA'!$B$2),IF('Hoja De Calculo'!CD$16&lt;'Hoja De Calculo'!CC$16,0,'Credit issuance TYA'!CC41-('Credit issuance TYA'!$U$21*'Credit issuance TYA'!$B$2)))</f>
        <v>0</v>
      </c>
      <c r="CD41" s="281">
        <f>IF(ISBLANK('Hoja De Calculo'!CE$13),'Credit issuance TYA'!CD41-('Credit issuance TYA'!$U$21*'Credit issuance TYA'!$B$2),IF('Hoja De Calculo'!CE$16&lt;'Hoja De Calculo'!CD$16,0,'Credit issuance TYA'!CD41-('Credit issuance TYA'!$U$21*'Credit issuance TYA'!$B$2)))</f>
        <v>0</v>
      </c>
      <c r="CE41" s="281">
        <f>IF(ISBLANK('Hoja De Calculo'!CF$13),'Credit issuance TYA'!CE41-('Credit issuance TYA'!$U$21*'Credit issuance TYA'!$B$2),IF('Hoja De Calculo'!CF$16&lt;'Hoja De Calculo'!CE$16,0,'Credit issuance TYA'!CE41-('Credit issuance TYA'!$U$21*'Credit issuance TYA'!$B$2)))</f>
        <v>0</v>
      </c>
      <c r="CF41" s="281">
        <f>IF(ISBLANK('Hoja De Calculo'!CG$13),'Credit issuance TYA'!CF41-('Credit issuance TYA'!$U$21*'Credit issuance TYA'!$B$2),IF('Hoja De Calculo'!CG$16&lt;'Hoja De Calculo'!CF$16,0,'Credit issuance TYA'!CF41-('Credit issuance TYA'!$U$21*'Credit issuance TYA'!$B$2)))</f>
        <v>0</v>
      </c>
      <c r="CG41" s="281">
        <f>IF(ISBLANK('Hoja De Calculo'!CH$13),'Credit issuance TYA'!CG41-('Credit issuance TYA'!$U$21*'Credit issuance TYA'!$B$2),IF('Hoja De Calculo'!CH$16&lt;'Hoja De Calculo'!CG$16,0,'Credit issuance TYA'!CG41-('Credit issuance TYA'!$U$21*'Credit issuance TYA'!$B$2)))</f>
        <v>0</v>
      </c>
      <c r="CH41" s="281">
        <f>IF(ISBLANK('Hoja De Calculo'!CI$13),'Credit issuance TYA'!CH41-('Credit issuance TYA'!$U$21*'Credit issuance TYA'!$B$2),IF('Hoja De Calculo'!CI$16&lt;'Hoja De Calculo'!CH$16,0,'Credit issuance TYA'!CH41-('Credit issuance TYA'!$U$21*'Credit issuance TYA'!$B$2)))</f>
        <v>0</v>
      </c>
      <c r="CI41" s="281">
        <f>IF(ISBLANK('Hoja De Calculo'!CJ$13),'Credit issuance TYA'!CI41-('Credit issuance TYA'!$U$21*'Credit issuance TYA'!$B$2),IF('Hoja De Calculo'!CJ$16&lt;'Hoja De Calculo'!CI$16,0,'Credit issuance TYA'!CI41-('Credit issuance TYA'!$U$21*'Credit issuance TYA'!$B$2)))</f>
        <v>0</v>
      </c>
      <c r="CJ41" s="281">
        <f>IF(ISBLANK('Hoja De Calculo'!CK$13),'Credit issuance TYA'!CJ41-('Credit issuance TYA'!$U$21*'Credit issuance TYA'!$B$2),IF('Hoja De Calculo'!CK$16&lt;'Hoja De Calculo'!CJ$16,0,'Credit issuance TYA'!CJ41-('Credit issuance TYA'!$U$21*'Credit issuance TYA'!$B$2)))</f>
        <v>0</v>
      </c>
      <c r="CK41" s="281">
        <f>IF(ISBLANK('Hoja De Calculo'!CL$13),'Credit issuance TYA'!CK41-('Credit issuance TYA'!$U$21*'Credit issuance TYA'!$B$2),IF('Hoja De Calculo'!CL$16&lt;'Hoja De Calculo'!CK$16,0,'Credit issuance TYA'!CK41-('Credit issuance TYA'!$U$21*'Credit issuance TYA'!$B$2)))</f>
        <v>0</v>
      </c>
      <c r="CL41" s="281">
        <f>IF(ISBLANK('Hoja De Calculo'!CM$13),'Credit issuance TYA'!CL41-('Credit issuance TYA'!$U$21*'Credit issuance TYA'!$B$2),IF('Hoja De Calculo'!CM$16&lt;'Hoja De Calculo'!CL$16,0,'Credit issuance TYA'!CL41-('Credit issuance TYA'!$U$21*'Credit issuance TYA'!$B$2)))</f>
        <v>0</v>
      </c>
      <c r="CM41" s="281">
        <f>IF(ISBLANK('Hoja De Calculo'!CN$13),'Credit issuance TYA'!CM41-('Credit issuance TYA'!$U$21*'Credit issuance TYA'!$B$2),IF('Hoja De Calculo'!CN$16&lt;'Hoja De Calculo'!CM$16,0,'Credit issuance TYA'!CM41-('Credit issuance TYA'!$U$21*'Credit issuance TYA'!$B$2)))</f>
        <v>0</v>
      </c>
      <c r="CN41" s="281">
        <f>IF(ISBLANK('Hoja De Calculo'!CO$13),'Credit issuance TYA'!CN41-('Credit issuance TYA'!$U$21*'Credit issuance TYA'!$B$2),IF('Hoja De Calculo'!CO$16&lt;'Hoja De Calculo'!CN$16,0,'Credit issuance TYA'!CN41-('Credit issuance TYA'!$U$21*'Credit issuance TYA'!$B$2)))</f>
        <v>0</v>
      </c>
      <c r="CO41" s="281">
        <f>IF(ISBLANK('Hoja De Calculo'!CP$13),'Credit issuance TYA'!CO41-('Credit issuance TYA'!$U$21*'Credit issuance TYA'!$B$2),IF('Hoja De Calculo'!CP$16&lt;'Hoja De Calculo'!CO$16,0,'Credit issuance TYA'!CO41-('Credit issuance TYA'!$U$21*'Credit issuance TYA'!$B$2)))</f>
        <v>0</v>
      </c>
      <c r="CP41" s="281">
        <f>IF(ISBLANK('Hoja De Calculo'!CQ$13),'Credit issuance TYA'!CP41-('Credit issuance TYA'!$U$21*'Credit issuance TYA'!$B$2),IF('Hoja De Calculo'!CQ$16&lt;'Hoja De Calculo'!CP$16,0,'Credit issuance TYA'!CP41-('Credit issuance TYA'!$U$21*'Credit issuance TYA'!$B$2)))</f>
        <v>0</v>
      </c>
      <c r="CQ41" s="281">
        <f>IF(ISBLANK('Hoja De Calculo'!CR$13),'Credit issuance TYA'!CQ41-('Credit issuance TYA'!$U$21*'Credit issuance TYA'!$B$2),IF('Hoja De Calculo'!CR$16&lt;'Hoja De Calculo'!CQ$16,0,'Credit issuance TYA'!CQ41-('Credit issuance TYA'!$U$21*'Credit issuance TYA'!$B$2)))</f>
        <v>0</v>
      </c>
      <c r="CR41" s="281">
        <f>IF(ISBLANK('Hoja De Calculo'!CS$13),'Credit issuance TYA'!CR41-('Credit issuance TYA'!$U$21*'Credit issuance TYA'!$B$2),IF('Hoja De Calculo'!CS$16&lt;'Hoja De Calculo'!CR$16,0,'Credit issuance TYA'!CR41-('Credit issuance TYA'!$U$21*'Credit issuance TYA'!$B$2)))</f>
        <v>0</v>
      </c>
      <c r="CS41" s="281">
        <f>IF(ISBLANK('Hoja De Calculo'!CT$13),'Credit issuance TYA'!CS41-('Credit issuance TYA'!$U$21*'Credit issuance TYA'!$B$2),IF('Hoja De Calculo'!CT$16&lt;'Hoja De Calculo'!CS$16,0,'Credit issuance TYA'!CS41-('Credit issuance TYA'!$U$21*'Credit issuance TYA'!$B$2)))</f>
        <v>0</v>
      </c>
      <c r="CT41" s="281">
        <f>IF(ISBLANK('Hoja De Calculo'!CU$13),'Credit issuance TYA'!CT41-('Credit issuance TYA'!$U$21*'Credit issuance TYA'!$B$2),IF('Hoja De Calculo'!CU$16&lt;'Hoja De Calculo'!CT$16,0,'Credit issuance TYA'!CT41-('Credit issuance TYA'!$U$21*'Credit issuance TYA'!$B$2)))</f>
        <v>0</v>
      </c>
      <c r="CU41" s="281">
        <f>IF(ISBLANK('Hoja De Calculo'!CV$13),'Credit issuance TYA'!CU41-('Credit issuance TYA'!$U$21*'Credit issuance TYA'!$B$2),IF('Hoja De Calculo'!CV$16&lt;'Hoja De Calculo'!CU$16,0,'Credit issuance TYA'!CU41-('Credit issuance TYA'!$U$21*'Credit issuance TYA'!$B$2)))</f>
        <v>0</v>
      </c>
      <c r="CV41" s="281">
        <f>IF(ISBLANK('Hoja De Calculo'!CW$13),'Credit issuance TYA'!CV41-('Credit issuance TYA'!$U$21*'Credit issuance TYA'!$B$2),IF('Hoja De Calculo'!CW$16&lt;'Hoja De Calculo'!CV$16,0,'Credit issuance TYA'!CV41-('Credit issuance TYA'!$U$21*'Credit issuance TYA'!$B$2)))</f>
        <v>0</v>
      </c>
      <c r="CW41" s="281">
        <f>IF(ISBLANK('Hoja De Calculo'!CX$13),'Credit issuance TYA'!CW41-('Credit issuance TYA'!$U$21*'Credit issuance TYA'!$B$2),IF('Hoja De Calculo'!CX$16&lt;'Hoja De Calculo'!CW$16,0,'Credit issuance TYA'!CW41-('Credit issuance TYA'!$U$21*'Credit issuance TYA'!$B$2)))</f>
        <v>0</v>
      </c>
    </row>
    <row r="42" spans="1:102" x14ac:dyDescent="0.3">
      <c r="A42" t="s">
        <v>179</v>
      </c>
      <c r="C42" s="259"/>
      <c r="D42" s="259"/>
      <c r="E42" s="259"/>
      <c r="F42" s="259"/>
      <c r="G42" s="259"/>
      <c r="H42" s="259"/>
      <c r="I42" s="259"/>
      <c r="J42" s="259"/>
      <c r="K42" s="259"/>
      <c r="L42" s="259"/>
      <c r="M42" s="259"/>
      <c r="N42" s="259"/>
      <c r="O42" s="259"/>
      <c r="P42" s="259"/>
      <c r="Q42" s="259"/>
      <c r="R42" s="259"/>
      <c r="S42" s="259"/>
      <c r="T42" s="267"/>
      <c r="U42" s="274"/>
      <c r="V42" s="281">
        <f>'Credit issuance TYA'!V42-('Credit issuance TYA'!$V21*'Credit issuance TYA'!$B$2)</f>
        <v>0</v>
      </c>
      <c r="W42" s="281">
        <f>IF(ISBLANK('Hoja De Calculo'!X$13),'Credit issuance TYA'!W42-('Credit issuance TYA'!$V$21*'Credit issuance TYA'!$B$2),IF('Hoja De Calculo'!X$16&lt;'Hoja De Calculo'!W$16,0,'Credit issuance TYA'!W42-('Credit issuance TYA'!$V$21*'Credit issuance TYA'!$B$2)))</f>
        <v>0</v>
      </c>
      <c r="X42" s="281">
        <f>IF(ISBLANK('Hoja De Calculo'!Y$13),'Credit issuance TYA'!X42-('Credit issuance TYA'!$V$21*'Credit issuance TYA'!$B$2),IF('Hoja De Calculo'!Y$16&lt;'Hoja De Calculo'!X$16,0,'Credit issuance TYA'!X42-('Credit issuance TYA'!$V$21*'Credit issuance TYA'!$B$2)))</f>
        <v>0</v>
      </c>
      <c r="Y42" s="281">
        <f>IF(ISBLANK('Hoja De Calculo'!Z$13),'Credit issuance TYA'!Y42-('Credit issuance TYA'!$V$21*'Credit issuance TYA'!$B$2),IF('Hoja De Calculo'!Z$16&lt;'Hoja De Calculo'!Y$16,0,'Credit issuance TYA'!Y42-('Credit issuance TYA'!$V$21*'Credit issuance TYA'!$B$2)))</f>
        <v>0</v>
      </c>
      <c r="Z42" s="281">
        <f>IF(ISBLANK('Hoja De Calculo'!AA$13),'Credit issuance TYA'!Z42-('Credit issuance TYA'!$V$21*'Credit issuance TYA'!$B$2),IF('Hoja De Calculo'!AA$16&lt;'Hoja De Calculo'!Z$16,0,'Credit issuance TYA'!Z42-('Credit issuance TYA'!$V$21*'Credit issuance TYA'!$B$2)))</f>
        <v>0</v>
      </c>
      <c r="AA42" s="281">
        <f>IF(ISBLANK('Hoja De Calculo'!AB$13),'Credit issuance TYA'!AA42-('Credit issuance TYA'!$V$21*'Credit issuance TYA'!$B$2),IF('Hoja De Calculo'!AB$16&lt;'Hoja De Calculo'!AA$16,0,'Credit issuance TYA'!AA42-('Credit issuance TYA'!$V$21*'Credit issuance TYA'!$B$2)))</f>
        <v>0</v>
      </c>
      <c r="AB42" s="281">
        <f>IF(ISBLANK('Hoja De Calculo'!AC$13),'Credit issuance TYA'!AB42-('Credit issuance TYA'!$V$21*'Credit issuance TYA'!$B$2),IF('Hoja De Calculo'!AC$16&lt;'Hoja De Calculo'!AB$16,0,'Credit issuance TYA'!AB42-('Credit issuance TYA'!$V$21*'Credit issuance TYA'!$B$2)))</f>
        <v>0</v>
      </c>
      <c r="AC42" s="281">
        <f>IF(ISBLANK('Hoja De Calculo'!AD$13),'Credit issuance TYA'!AC42-('Credit issuance TYA'!$V$21*'Credit issuance TYA'!$B$2),IF('Hoja De Calculo'!AD$16&lt;'Hoja De Calculo'!AC$16,0,'Credit issuance TYA'!AC42-('Credit issuance TYA'!$V$21*'Credit issuance TYA'!$B$2)))</f>
        <v>0</v>
      </c>
      <c r="AD42" s="281">
        <f>IF(ISBLANK('Hoja De Calculo'!AE$13),'Credit issuance TYA'!AD42-('Credit issuance TYA'!$V$21*'Credit issuance TYA'!$B$2),IF('Hoja De Calculo'!AE$16&lt;'Hoja De Calculo'!AD$16,0,'Credit issuance TYA'!AD42-('Credit issuance TYA'!$V$21*'Credit issuance TYA'!$B$2)))</f>
        <v>0</v>
      </c>
      <c r="AE42" s="281">
        <f>IF(ISBLANK('Hoja De Calculo'!AF$13),'Credit issuance TYA'!AE42-('Credit issuance TYA'!$V$21*'Credit issuance TYA'!$B$2),IF('Hoja De Calculo'!AF$16&lt;'Hoja De Calculo'!AE$16,0,'Credit issuance TYA'!AE42-('Credit issuance TYA'!$V$21*'Credit issuance TYA'!$B$2)))</f>
        <v>0</v>
      </c>
      <c r="AF42" s="281">
        <f>IF(ISBLANK('Hoja De Calculo'!AG$13),'Credit issuance TYA'!AF42-('Credit issuance TYA'!$V$21*'Credit issuance TYA'!$B$2),IF('Hoja De Calculo'!AG$16&lt;'Hoja De Calculo'!AF$16,0,'Credit issuance TYA'!AF42-('Credit issuance TYA'!$V$21*'Credit issuance TYA'!$B$2)))</f>
        <v>0</v>
      </c>
      <c r="AG42" s="281">
        <f>IF(ISBLANK('Hoja De Calculo'!AH$13),'Credit issuance TYA'!AG42-('Credit issuance TYA'!$V$21*'Credit issuance TYA'!$B$2),IF('Hoja De Calculo'!AH$16&lt;'Hoja De Calculo'!AG$16,0,'Credit issuance TYA'!AG42-('Credit issuance TYA'!$V$21*'Credit issuance TYA'!$B$2)))</f>
        <v>0</v>
      </c>
      <c r="AH42" s="281">
        <f>IF(ISBLANK('Hoja De Calculo'!AI$13),'Credit issuance TYA'!AH42-('Credit issuance TYA'!$V$21*'Credit issuance TYA'!$B$2),IF('Hoja De Calculo'!AI$16&lt;'Hoja De Calculo'!AH$16,0,'Credit issuance TYA'!AH42-('Credit issuance TYA'!$V$21*'Credit issuance TYA'!$B$2)))</f>
        <v>0</v>
      </c>
      <c r="AI42" s="281">
        <f>IF(ISBLANK('Hoja De Calculo'!AJ$13),'Credit issuance TYA'!AI42-('Credit issuance TYA'!$V$21*'Credit issuance TYA'!$B$2),IF('Hoja De Calculo'!AJ$16&lt;'Hoja De Calculo'!AI$16,0,'Credit issuance TYA'!AI42-('Credit issuance TYA'!$V$21*'Credit issuance TYA'!$B$2)))</f>
        <v>0</v>
      </c>
      <c r="AJ42" s="281">
        <f>IF(ISBLANK('Hoja De Calculo'!AK$13),'Credit issuance TYA'!AJ42-('Credit issuance TYA'!$V$21*'Credit issuance TYA'!$B$2),IF('Hoja De Calculo'!AK$16&lt;'Hoja De Calculo'!AJ$16,0,'Credit issuance TYA'!AJ42-('Credit issuance TYA'!$V$21*'Credit issuance TYA'!$B$2)))</f>
        <v>0</v>
      </c>
      <c r="AK42" s="281">
        <f>IF(ISBLANK('Hoja De Calculo'!AL$13),'Credit issuance TYA'!AK42-('Credit issuance TYA'!$V$21*'Credit issuance TYA'!$B$2),IF('Hoja De Calculo'!AL$16&lt;'Hoja De Calculo'!AK$16,0,'Credit issuance TYA'!AK42-('Credit issuance TYA'!$V$21*'Credit issuance TYA'!$B$2)))</f>
        <v>0</v>
      </c>
      <c r="AL42" s="281">
        <f>IF(ISBLANK('Hoja De Calculo'!AM$13),'Credit issuance TYA'!AL42-('Credit issuance TYA'!$V$21*'Credit issuance TYA'!$B$2),IF('Hoja De Calculo'!AM$16&lt;'Hoja De Calculo'!AL$16,0,'Credit issuance TYA'!AL42-('Credit issuance TYA'!$V$21*'Credit issuance TYA'!$B$2)))</f>
        <v>0</v>
      </c>
      <c r="AM42" s="281">
        <f>IF(ISBLANK('Hoja De Calculo'!AN$13),'Credit issuance TYA'!AM42-('Credit issuance TYA'!$V$21*'Credit issuance TYA'!$B$2),IF('Hoja De Calculo'!AN$16&lt;'Hoja De Calculo'!AM$16,0,'Credit issuance TYA'!AM42-('Credit issuance TYA'!$V$21*'Credit issuance TYA'!$B$2)))</f>
        <v>0</v>
      </c>
      <c r="AN42" s="281">
        <f>IF(ISBLANK('Hoja De Calculo'!AO$13),'Credit issuance TYA'!AN42-('Credit issuance TYA'!$V$21*'Credit issuance TYA'!$B$2),IF('Hoja De Calculo'!AO$16&lt;'Hoja De Calculo'!AN$16,0,'Credit issuance TYA'!AN42-('Credit issuance TYA'!$V$21*'Credit issuance TYA'!$B$2)))</f>
        <v>0</v>
      </c>
      <c r="AO42" s="281">
        <f>IF(ISBLANK('Hoja De Calculo'!AP$13),'Credit issuance TYA'!AO42-('Credit issuance TYA'!$V$21*'Credit issuance TYA'!$B$2),IF('Hoja De Calculo'!AP$16&lt;'Hoja De Calculo'!AO$16,0,'Credit issuance TYA'!AO42-('Credit issuance TYA'!$V$21*'Credit issuance TYA'!$B$2)))</f>
        <v>0</v>
      </c>
      <c r="AP42" s="281">
        <f>IF(ISBLANK('Hoja De Calculo'!AQ$13),'Credit issuance TYA'!AP42-('Credit issuance TYA'!$V$21*'Credit issuance TYA'!$B$2),IF('Hoja De Calculo'!AQ$16&lt;'Hoja De Calculo'!AP$16,0,'Credit issuance TYA'!AP42-('Credit issuance TYA'!$V$21*'Credit issuance TYA'!$B$2)))</f>
        <v>0</v>
      </c>
      <c r="AQ42" s="281">
        <f>IF(ISBLANK('Hoja De Calculo'!AR$13),'Credit issuance TYA'!AQ42-('Credit issuance TYA'!$V$21*'Credit issuance TYA'!$B$2),IF('Hoja De Calculo'!AR$16&lt;'Hoja De Calculo'!AQ$16,0,'Credit issuance TYA'!AQ42-('Credit issuance TYA'!$V$21*'Credit issuance TYA'!$B$2)))</f>
        <v>0</v>
      </c>
      <c r="AR42" s="281">
        <f>IF(ISBLANK('Hoja De Calculo'!AS$13),'Credit issuance TYA'!AR42-('Credit issuance TYA'!$V$21*'Credit issuance TYA'!$B$2),IF('Hoja De Calculo'!AS$16&lt;'Hoja De Calculo'!AR$16,0,'Credit issuance TYA'!AR42-('Credit issuance TYA'!$V$21*'Credit issuance TYA'!$B$2)))</f>
        <v>0</v>
      </c>
      <c r="AS42" s="281">
        <f>IF(ISBLANK('Hoja De Calculo'!AT$13),'Credit issuance TYA'!AS42-('Credit issuance TYA'!$V$21*'Credit issuance TYA'!$B$2),IF('Hoja De Calculo'!AT$16&lt;'Hoja De Calculo'!AS$16,0,'Credit issuance TYA'!AS42-('Credit issuance TYA'!$V$21*'Credit issuance TYA'!$B$2)))</f>
        <v>0</v>
      </c>
      <c r="AT42" s="281">
        <f>IF(ISBLANK('Hoja De Calculo'!AU$13),'Credit issuance TYA'!AT42-('Credit issuance TYA'!$V$21*'Credit issuance TYA'!$B$2),IF('Hoja De Calculo'!AU$16&lt;'Hoja De Calculo'!AT$16,0,'Credit issuance TYA'!AT42-('Credit issuance TYA'!$V$21*'Credit issuance TYA'!$B$2)))</f>
        <v>0</v>
      </c>
      <c r="AU42" s="281">
        <f>IF(ISBLANK('Hoja De Calculo'!AV$13),'Credit issuance TYA'!AU42-('Credit issuance TYA'!$V$21*'Credit issuance TYA'!$B$2),IF('Hoja De Calculo'!AV$16&lt;'Hoja De Calculo'!AU$16,0,'Credit issuance TYA'!AU42-('Credit issuance TYA'!$V$21*'Credit issuance TYA'!$B$2)))</f>
        <v>0</v>
      </c>
      <c r="AV42" s="281">
        <f>IF(ISBLANK('Hoja De Calculo'!AW$13),'Credit issuance TYA'!AV42-('Credit issuance TYA'!$V$21*'Credit issuance TYA'!$B$2),IF('Hoja De Calculo'!AW$16&lt;'Hoja De Calculo'!AV$16,0,'Credit issuance TYA'!AV42-('Credit issuance TYA'!$V$21*'Credit issuance TYA'!$B$2)))</f>
        <v>0</v>
      </c>
      <c r="AW42" s="281">
        <f>IF(ISBLANK('Hoja De Calculo'!AX$13),'Credit issuance TYA'!AW42-('Credit issuance TYA'!$V$21*'Credit issuance TYA'!$B$2),IF('Hoja De Calculo'!AX$16&lt;'Hoja De Calculo'!AW$16,0,'Credit issuance TYA'!AW42-('Credit issuance TYA'!$V$21*'Credit issuance TYA'!$B$2)))</f>
        <v>0</v>
      </c>
      <c r="AX42" s="281">
        <f>IF(ISBLANK('Hoja De Calculo'!AY$13),'Credit issuance TYA'!AX42-('Credit issuance TYA'!$V$21*'Credit issuance TYA'!$B$2),IF('Hoja De Calculo'!AY$16&lt;'Hoja De Calculo'!AX$16,0,'Credit issuance TYA'!AX42-('Credit issuance TYA'!$V$21*'Credit issuance TYA'!$B$2)))</f>
        <v>0</v>
      </c>
      <c r="AY42" s="281">
        <f>IF(ISBLANK('Hoja De Calculo'!AZ$13),'Credit issuance TYA'!AY42-('Credit issuance TYA'!$V$21*'Credit issuance TYA'!$B$2),IF('Hoja De Calculo'!AZ$16&lt;'Hoja De Calculo'!AY$16,0,'Credit issuance TYA'!AY42-('Credit issuance TYA'!$V$21*'Credit issuance TYA'!$B$2)))</f>
        <v>0</v>
      </c>
      <c r="AZ42" s="281">
        <f>IF(ISBLANK('Hoja De Calculo'!BA$13),'Credit issuance TYA'!AZ42-('Credit issuance TYA'!$V$21*'Credit issuance TYA'!$B$2),IF('Hoja De Calculo'!BA$16&lt;'Hoja De Calculo'!AZ$16,0,'Credit issuance TYA'!AZ42-('Credit issuance TYA'!$V$21*'Credit issuance TYA'!$B$2)))</f>
        <v>0</v>
      </c>
      <c r="BA42" s="281">
        <f>IF(ISBLANK('Hoja De Calculo'!BB$13),'Credit issuance TYA'!BA42-('Credit issuance TYA'!$V$21*'Credit issuance TYA'!$B$2),IF('Hoja De Calculo'!BB$16&lt;'Hoja De Calculo'!BA$16,0,'Credit issuance TYA'!BA42-('Credit issuance TYA'!$V$21*'Credit issuance TYA'!$B$2)))</f>
        <v>0</v>
      </c>
      <c r="BB42" s="281">
        <f>IF(ISBLANK('Hoja De Calculo'!BC$13),'Credit issuance TYA'!BB42-('Credit issuance TYA'!$V$21*'Credit issuance TYA'!$B$2),IF('Hoja De Calculo'!BC$16&lt;'Hoja De Calculo'!BB$16,0,'Credit issuance TYA'!BB42-('Credit issuance TYA'!$V$21*'Credit issuance TYA'!$B$2)))</f>
        <v>0</v>
      </c>
      <c r="BC42" s="281">
        <f>IF(ISBLANK('Hoja De Calculo'!BD$13),'Credit issuance TYA'!BC42-('Credit issuance TYA'!$V$21*'Credit issuance TYA'!$B$2),IF('Hoja De Calculo'!BD$16&lt;'Hoja De Calculo'!BC$16,0,'Credit issuance TYA'!BC42-('Credit issuance TYA'!$V$21*'Credit issuance TYA'!$B$2)))</f>
        <v>0</v>
      </c>
      <c r="BD42" s="281">
        <f>IF(ISBLANK('Hoja De Calculo'!BE$13),'Credit issuance TYA'!BD42-('Credit issuance TYA'!$V$21*'Credit issuance TYA'!$B$2),IF('Hoja De Calculo'!BE$16&lt;'Hoja De Calculo'!BD$16,0,'Credit issuance TYA'!BD42-('Credit issuance TYA'!$V$21*'Credit issuance TYA'!$B$2)))</f>
        <v>0</v>
      </c>
      <c r="BE42" s="281">
        <f>IF(ISBLANK('Hoja De Calculo'!BF$13),'Credit issuance TYA'!BE42-('Credit issuance TYA'!$V$21*'Credit issuance TYA'!$B$2),IF('Hoja De Calculo'!BF$16&lt;'Hoja De Calculo'!BE$16,0,'Credit issuance TYA'!BE42-('Credit issuance TYA'!$V$21*'Credit issuance TYA'!$B$2)))</f>
        <v>0</v>
      </c>
      <c r="BF42" s="281">
        <f>IF(ISBLANK('Hoja De Calculo'!BG$13),'Credit issuance TYA'!BF42-('Credit issuance TYA'!$V$21*'Credit issuance TYA'!$B$2),IF('Hoja De Calculo'!BG$16&lt;'Hoja De Calculo'!BF$16,0,'Credit issuance TYA'!BF42-('Credit issuance TYA'!$V$21*'Credit issuance TYA'!$B$2)))</f>
        <v>0</v>
      </c>
      <c r="BG42" s="281">
        <f>IF(ISBLANK('Hoja De Calculo'!BH$13),'Credit issuance TYA'!BG42-('Credit issuance TYA'!$V$21*'Credit issuance TYA'!$B$2),IF('Hoja De Calculo'!BH$16&lt;'Hoja De Calculo'!BG$16,0,'Credit issuance TYA'!BG42-('Credit issuance TYA'!$V$21*'Credit issuance TYA'!$B$2)))</f>
        <v>0</v>
      </c>
      <c r="BH42" s="281">
        <f>IF(ISBLANK('Hoja De Calculo'!BI$13),'Credit issuance TYA'!BH42-('Credit issuance TYA'!$V$21*'Credit issuance TYA'!$B$2),IF('Hoja De Calculo'!BI$16&lt;'Hoja De Calculo'!BH$16,0,'Credit issuance TYA'!BH42-('Credit issuance TYA'!$V$21*'Credit issuance TYA'!$B$2)))</f>
        <v>0</v>
      </c>
      <c r="BI42" s="281">
        <f>IF(ISBLANK('Hoja De Calculo'!BJ$13),'Credit issuance TYA'!BI42-('Credit issuance TYA'!$V$21*'Credit issuance TYA'!$B$2),IF('Hoja De Calculo'!BJ$16&lt;'Hoja De Calculo'!BI$16,0,'Credit issuance TYA'!BI42-('Credit issuance TYA'!$V$21*'Credit issuance TYA'!$B$2)))</f>
        <v>0</v>
      </c>
      <c r="BJ42" s="281">
        <f>IF(ISBLANK('Hoja De Calculo'!BK$13),'Credit issuance TYA'!BJ42-('Credit issuance TYA'!$V$21*'Credit issuance TYA'!$B$2),IF('Hoja De Calculo'!BK$16&lt;'Hoja De Calculo'!BJ$16,0,'Credit issuance TYA'!BJ42-('Credit issuance TYA'!$V$21*'Credit issuance TYA'!$B$2)))</f>
        <v>0</v>
      </c>
      <c r="BK42" s="281">
        <f>IF(ISBLANK('Hoja De Calculo'!BL$13),'Credit issuance TYA'!BK42-('Credit issuance TYA'!$V$21*'Credit issuance TYA'!$B$2),IF('Hoja De Calculo'!BL$16&lt;'Hoja De Calculo'!BK$16,0,'Credit issuance TYA'!BK42-('Credit issuance TYA'!$V$21*'Credit issuance TYA'!$B$2)))</f>
        <v>0</v>
      </c>
      <c r="BL42" s="281">
        <f>IF(ISBLANK('Hoja De Calculo'!BM$13),'Credit issuance TYA'!BL42-('Credit issuance TYA'!$V$21*'Credit issuance TYA'!$B$2),IF('Hoja De Calculo'!BM$16&lt;'Hoja De Calculo'!BL$16,0,'Credit issuance TYA'!BL42-('Credit issuance TYA'!$V$21*'Credit issuance TYA'!$B$2)))</f>
        <v>0</v>
      </c>
      <c r="BM42" s="281">
        <f>IF(ISBLANK('Hoja De Calculo'!BN$13),'Credit issuance TYA'!BM42-('Credit issuance TYA'!$V$21*'Credit issuance TYA'!$B$2),IF('Hoja De Calculo'!BN$16&lt;'Hoja De Calculo'!BM$16,0,'Credit issuance TYA'!BM42-('Credit issuance TYA'!$V$21*'Credit issuance TYA'!$B$2)))</f>
        <v>0</v>
      </c>
      <c r="BN42" s="281">
        <f>IF(ISBLANK('Hoja De Calculo'!BO$13),'Credit issuance TYA'!BN42-('Credit issuance TYA'!$V$21*'Credit issuance TYA'!$B$2),IF('Hoja De Calculo'!BO$16&lt;'Hoja De Calculo'!BN$16,0,'Credit issuance TYA'!BN42-('Credit issuance TYA'!$V$21*'Credit issuance TYA'!$B$2)))</f>
        <v>0</v>
      </c>
      <c r="BO42" s="281">
        <f>IF(ISBLANK('Hoja De Calculo'!BP$13),'Credit issuance TYA'!BO42-('Credit issuance TYA'!$V$21*'Credit issuance TYA'!$B$2),IF('Hoja De Calculo'!BP$16&lt;'Hoja De Calculo'!BO$16,0,'Credit issuance TYA'!BO42-('Credit issuance TYA'!$V$21*'Credit issuance TYA'!$B$2)))</f>
        <v>0</v>
      </c>
      <c r="BP42" s="281">
        <f>IF(ISBLANK('Hoja De Calculo'!BQ$13),'Credit issuance TYA'!BP42-('Credit issuance TYA'!$V$21*'Credit issuance TYA'!$B$2),IF('Hoja De Calculo'!BQ$16&lt;'Hoja De Calculo'!BP$16,0,'Credit issuance TYA'!BP42-('Credit issuance TYA'!$V$21*'Credit issuance TYA'!$B$2)))</f>
        <v>0</v>
      </c>
      <c r="BQ42" s="281">
        <f>IF(ISBLANK('Hoja De Calculo'!BR$13),'Credit issuance TYA'!BQ42-('Credit issuance TYA'!$V$21*'Credit issuance TYA'!$B$2),IF('Hoja De Calculo'!BR$16&lt;'Hoja De Calculo'!BQ$16,0,'Credit issuance TYA'!BQ42-('Credit issuance TYA'!$V$21*'Credit issuance TYA'!$B$2)))</f>
        <v>0</v>
      </c>
      <c r="BR42" s="281">
        <f>IF(ISBLANK('Hoja De Calculo'!BS$13),'Credit issuance TYA'!BR42-('Credit issuance TYA'!$V$21*'Credit issuance TYA'!$B$2),IF('Hoja De Calculo'!BS$16&lt;'Hoja De Calculo'!BR$16,0,'Credit issuance TYA'!BR42-('Credit issuance TYA'!$V$21*'Credit issuance TYA'!$B$2)))</f>
        <v>0</v>
      </c>
      <c r="BS42" s="281">
        <f>IF(ISBLANK('Hoja De Calculo'!BT$13),'Credit issuance TYA'!BS42-('Credit issuance TYA'!$V$21*'Credit issuance TYA'!$B$2),IF('Hoja De Calculo'!BT$16&lt;'Hoja De Calculo'!BS$16,0,'Credit issuance TYA'!BS42-('Credit issuance TYA'!$V$21*'Credit issuance TYA'!$B$2)))</f>
        <v>0</v>
      </c>
      <c r="BT42" s="281">
        <f>IF(ISBLANK('Hoja De Calculo'!BU$13),'Credit issuance TYA'!BT42-('Credit issuance TYA'!$V$21*'Credit issuance TYA'!$B$2),IF('Hoja De Calculo'!BU$16&lt;'Hoja De Calculo'!BT$16,0,'Credit issuance TYA'!BT42-('Credit issuance TYA'!$V$21*'Credit issuance TYA'!$B$2)))</f>
        <v>0</v>
      </c>
      <c r="BU42" s="281">
        <f>IF(ISBLANK('Hoja De Calculo'!BV$13),'Credit issuance TYA'!BU42-('Credit issuance TYA'!$V$21*'Credit issuance TYA'!$B$2),IF('Hoja De Calculo'!BV$16&lt;'Hoja De Calculo'!BU$16,0,'Credit issuance TYA'!BU42-('Credit issuance TYA'!$V$21*'Credit issuance TYA'!$B$2)))</f>
        <v>0</v>
      </c>
      <c r="BV42" s="281">
        <f>IF(ISBLANK('Hoja De Calculo'!BW$13),'Credit issuance TYA'!BV42-('Credit issuance TYA'!$V$21*'Credit issuance TYA'!$B$2),IF('Hoja De Calculo'!BW$16&lt;'Hoja De Calculo'!BV$16,0,'Credit issuance TYA'!BV42-('Credit issuance TYA'!$V$21*'Credit issuance TYA'!$B$2)))</f>
        <v>0</v>
      </c>
      <c r="BW42" s="281">
        <f>IF(ISBLANK('Hoja De Calculo'!BX$13),'Credit issuance TYA'!BW42-('Credit issuance TYA'!$V$21*'Credit issuance TYA'!$B$2),IF('Hoja De Calculo'!BX$16&lt;'Hoja De Calculo'!BW$16,0,'Credit issuance TYA'!BW42-('Credit issuance TYA'!$V$21*'Credit issuance TYA'!$B$2)))</f>
        <v>0</v>
      </c>
      <c r="BX42" s="281">
        <f>IF(ISBLANK('Hoja De Calculo'!BY$13),'Credit issuance TYA'!BX42-('Credit issuance TYA'!$V$21*'Credit issuance TYA'!$B$2),IF('Hoja De Calculo'!BY$16&lt;'Hoja De Calculo'!BX$16,0,'Credit issuance TYA'!BX42-('Credit issuance TYA'!$V$21*'Credit issuance TYA'!$B$2)))</f>
        <v>0</v>
      </c>
      <c r="BY42" s="281">
        <f>IF(ISBLANK('Hoja De Calculo'!BZ$13),'Credit issuance TYA'!BY42-('Credit issuance TYA'!$V$21*'Credit issuance TYA'!$B$2),IF('Hoja De Calculo'!BZ$16&lt;'Hoja De Calculo'!BY$16,0,'Credit issuance TYA'!BY42-('Credit issuance TYA'!$V$21*'Credit issuance TYA'!$B$2)))</f>
        <v>0</v>
      </c>
      <c r="BZ42" s="281">
        <f>IF(ISBLANK('Hoja De Calculo'!CA$13),'Credit issuance TYA'!BZ42-('Credit issuance TYA'!$V$21*'Credit issuance TYA'!$B$2),IF('Hoja De Calculo'!CA$16&lt;'Hoja De Calculo'!BZ$16,0,'Credit issuance TYA'!BZ42-('Credit issuance TYA'!$V$21*'Credit issuance TYA'!$B$2)))</f>
        <v>0</v>
      </c>
      <c r="CA42" s="281">
        <f>IF(ISBLANK('Hoja De Calculo'!CB$13),'Credit issuance TYA'!CA42-('Credit issuance TYA'!$V$21*'Credit issuance TYA'!$B$2),IF('Hoja De Calculo'!CB$16&lt;'Hoja De Calculo'!CA$16,0,'Credit issuance TYA'!CA42-('Credit issuance TYA'!$V$21*'Credit issuance TYA'!$B$2)))</f>
        <v>0</v>
      </c>
      <c r="CB42" s="281">
        <f>IF(ISBLANK('Hoja De Calculo'!CC$13),'Credit issuance TYA'!CB42-('Credit issuance TYA'!$V$21*'Credit issuance TYA'!$B$2),IF('Hoja De Calculo'!CC$16&lt;'Hoja De Calculo'!CB$16,0,'Credit issuance TYA'!CB42-('Credit issuance TYA'!$V$21*'Credit issuance TYA'!$B$2)))</f>
        <v>0</v>
      </c>
      <c r="CC42" s="281">
        <f>IF(ISBLANK('Hoja De Calculo'!CD$13),'Credit issuance TYA'!CC42-('Credit issuance TYA'!$V$21*'Credit issuance TYA'!$B$2),IF('Hoja De Calculo'!CD$16&lt;'Hoja De Calculo'!CC$16,0,'Credit issuance TYA'!CC42-('Credit issuance TYA'!$V$21*'Credit issuance TYA'!$B$2)))</f>
        <v>0</v>
      </c>
      <c r="CD42" s="281">
        <f>IF(ISBLANK('Hoja De Calculo'!CE$13),'Credit issuance TYA'!CD42-('Credit issuance TYA'!$V$21*'Credit issuance TYA'!$B$2),IF('Hoja De Calculo'!CE$16&lt;'Hoja De Calculo'!CD$16,0,'Credit issuance TYA'!CD42-('Credit issuance TYA'!$V$21*'Credit issuance TYA'!$B$2)))</f>
        <v>0</v>
      </c>
      <c r="CE42" s="281">
        <f>IF(ISBLANK('Hoja De Calculo'!CF$13),'Credit issuance TYA'!CE42-('Credit issuance TYA'!$V$21*'Credit issuance TYA'!$B$2),IF('Hoja De Calculo'!CF$16&lt;'Hoja De Calculo'!CE$16,0,'Credit issuance TYA'!CE42-('Credit issuance TYA'!$V$21*'Credit issuance TYA'!$B$2)))</f>
        <v>0</v>
      </c>
      <c r="CF42" s="281">
        <f>IF(ISBLANK('Hoja De Calculo'!CG$13),'Credit issuance TYA'!CF42-('Credit issuance TYA'!$V$21*'Credit issuance TYA'!$B$2),IF('Hoja De Calculo'!CG$16&lt;'Hoja De Calculo'!CF$16,0,'Credit issuance TYA'!CF42-('Credit issuance TYA'!$V$21*'Credit issuance TYA'!$B$2)))</f>
        <v>0</v>
      </c>
      <c r="CG42" s="281">
        <f>IF(ISBLANK('Hoja De Calculo'!CH$13),'Credit issuance TYA'!CG42-('Credit issuance TYA'!$V$21*'Credit issuance TYA'!$B$2),IF('Hoja De Calculo'!CH$16&lt;'Hoja De Calculo'!CG$16,0,'Credit issuance TYA'!CG42-('Credit issuance TYA'!$V$21*'Credit issuance TYA'!$B$2)))</f>
        <v>0</v>
      </c>
      <c r="CH42" s="281">
        <f>IF(ISBLANK('Hoja De Calculo'!CI$13),'Credit issuance TYA'!CH42-('Credit issuance TYA'!$V$21*'Credit issuance TYA'!$B$2),IF('Hoja De Calculo'!CI$16&lt;'Hoja De Calculo'!CH$16,0,'Credit issuance TYA'!CH42-('Credit issuance TYA'!$V$21*'Credit issuance TYA'!$B$2)))</f>
        <v>0</v>
      </c>
      <c r="CI42" s="281">
        <f>IF(ISBLANK('Hoja De Calculo'!CJ$13),'Credit issuance TYA'!CI42-('Credit issuance TYA'!$V$21*'Credit issuance TYA'!$B$2),IF('Hoja De Calculo'!CJ$16&lt;'Hoja De Calculo'!CI$16,0,'Credit issuance TYA'!CI42-('Credit issuance TYA'!$V$21*'Credit issuance TYA'!$B$2)))</f>
        <v>0</v>
      </c>
      <c r="CJ42" s="281">
        <f>IF(ISBLANK('Hoja De Calculo'!CK$13),'Credit issuance TYA'!CJ42-('Credit issuance TYA'!$V$21*'Credit issuance TYA'!$B$2),IF('Hoja De Calculo'!CK$16&lt;'Hoja De Calculo'!CJ$16,0,'Credit issuance TYA'!CJ42-('Credit issuance TYA'!$V$21*'Credit issuance TYA'!$B$2)))</f>
        <v>0</v>
      </c>
      <c r="CK42" s="281">
        <f>IF(ISBLANK('Hoja De Calculo'!CL$13),'Credit issuance TYA'!CK42-('Credit issuance TYA'!$V$21*'Credit issuance TYA'!$B$2),IF('Hoja De Calculo'!CL$16&lt;'Hoja De Calculo'!CK$16,0,'Credit issuance TYA'!CK42-('Credit issuance TYA'!$V$21*'Credit issuance TYA'!$B$2)))</f>
        <v>0</v>
      </c>
      <c r="CL42" s="281">
        <f>IF(ISBLANK('Hoja De Calculo'!CM$13),'Credit issuance TYA'!CL42-('Credit issuance TYA'!$V$21*'Credit issuance TYA'!$B$2),IF('Hoja De Calculo'!CM$16&lt;'Hoja De Calculo'!CL$16,0,'Credit issuance TYA'!CL42-('Credit issuance TYA'!$V$21*'Credit issuance TYA'!$B$2)))</f>
        <v>0</v>
      </c>
      <c r="CM42" s="281">
        <f>IF(ISBLANK('Hoja De Calculo'!CN$13),'Credit issuance TYA'!CM42-('Credit issuance TYA'!$V$21*'Credit issuance TYA'!$B$2),IF('Hoja De Calculo'!CN$16&lt;'Hoja De Calculo'!CM$16,0,'Credit issuance TYA'!CM42-('Credit issuance TYA'!$V$21*'Credit issuance TYA'!$B$2)))</f>
        <v>0</v>
      </c>
      <c r="CN42" s="281">
        <f>IF(ISBLANK('Hoja De Calculo'!CO$13),'Credit issuance TYA'!CN42-('Credit issuance TYA'!$V$21*'Credit issuance TYA'!$B$2),IF('Hoja De Calculo'!CO$16&lt;'Hoja De Calculo'!CN$16,0,'Credit issuance TYA'!CN42-('Credit issuance TYA'!$V$21*'Credit issuance TYA'!$B$2)))</f>
        <v>0</v>
      </c>
      <c r="CO42" s="281">
        <f>IF(ISBLANK('Hoja De Calculo'!CP$13),'Credit issuance TYA'!CO42-('Credit issuance TYA'!$V$21*'Credit issuance TYA'!$B$2),IF('Hoja De Calculo'!CP$16&lt;'Hoja De Calculo'!CO$16,0,'Credit issuance TYA'!CO42-('Credit issuance TYA'!$V$21*'Credit issuance TYA'!$B$2)))</f>
        <v>0</v>
      </c>
      <c r="CP42" s="281">
        <f>IF(ISBLANK('Hoja De Calculo'!CQ$13),'Credit issuance TYA'!CP42-('Credit issuance TYA'!$V$21*'Credit issuance TYA'!$B$2),IF('Hoja De Calculo'!CQ$16&lt;'Hoja De Calculo'!CP$16,0,'Credit issuance TYA'!CP42-('Credit issuance TYA'!$V$21*'Credit issuance TYA'!$B$2)))</f>
        <v>0</v>
      </c>
      <c r="CQ42" s="281">
        <f>IF(ISBLANK('Hoja De Calculo'!CR$13),'Credit issuance TYA'!CQ42-('Credit issuance TYA'!$V$21*'Credit issuance TYA'!$B$2),IF('Hoja De Calculo'!CR$16&lt;'Hoja De Calculo'!CQ$16,0,'Credit issuance TYA'!CQ42-('Credit issuance TYA'!$V$21*'Credit issuance TYA'!$B$2)))</f>
        <v>0</v>
      </c>
      <c r="CR42" s="281">
        <f>IF(ISBLANK('Hoja De Calculo'!CS$13),'Credit issuance TYA'!CR42-('Credit issuance TYA'!$V$21*'Credit issuance TYA'!$B$2),IF('Hoja De Calculo'!CS$16&lt;'Hoja De Calculo'!CR$16,0,'Credit issuance TYA'!CR42-('Credit issuance TYA'!$V$21*'Credit issuance TYA'!$B$2)))</f>
        <v>0</v>
      </c>
      <c r="CS42" s="281">
        <f>IF(ISBLANK('Hoja De Calculo'!CT$13),'Credit issuance TYA'!CS42-('Credit issuance TYA'!$V$21*'Credit issuance TYA'!$B$2),IF('Hoja De Calculo'!CT$16&lt;'Hoja De Calculo'!CS$16,0,'Credit issuance TYA'!CS42-('Credit issuance TYA'!$V$21*'Credit issuance TYA'!$B$2)))</f>
        <v>0</v>
      </c>
      <c r="CT42" s="281">
        <f>IF(ISBLANK('Hoja De Calculo'!CU$13),'Credit issuance TYA'!CT42-('Credit issuance TYA'!$V$21*'Credit issuance TYA'!$B$2),IF('Hoja De Calculo'!CU$16&lt;'Hoja De Calculo'!CT$16,0,'Credit issuance TYA'!CT42-('Credit issuance TYA'!$V$21*'Credit issuance TYA'!$B$2)))</f>
        <v>0</v>
      </c>
      <c r="CU42" s="281">
        <f>IF(ISBLANK('Hoja De Calculo'!CV$13),'Credit issuance TYA'!CU42-('Credit issuance TYA'!$V$21*'Credit issuance TYA'!$B$2),IF('Hoja De Calculo'!CV$16&lt;'Hoja De Calculo'!CU$16,0,'Credit issuance TYA'!CU42-('Credit issuance TYA'!$V$21*'Credit issuance TYA'!$B$2)))</f>
        <v>0</v>
      </c>
      <c r="CV42" s="281">
        <f>IF(ISBLANK('Hoja De Calculo'!CW$13),'Credit issuance TYA'!CV42-('Credit issuance TYA'!$V$21*'Credit issuance TYA'!$B$2),IF('Hoja De Calculo'!CW$16&lt;'Hoja De Calculo'!CV$16,0,'Credit issuance TYA'!CV42-('Credit issuance TYA'!$V$21*'Credit issuance TYA'!$B$2)))</f>
        <v>0</v>
      </c>
      <c r="CW42" s="281">
        <f>IF(ISBLANK('Hoja De Calculo'!CX$13),'Credit issuance TYA'!CW42-('Credit issuance TYA'!$V$21*'Credit issuance TYA'!$B$2),IF('Hoja De Calculo'!CX$16&lt;'Hoja De Calculo'!CW$16,0,'Credit issuance TYA'!CW42-('Credit issuance TYA'!$V$21*'Credit issuance TYA'!$B$2)))</f>
        <v>0</v>
      </c>
    </row>
    <row r="43" spans="1:102" x14ac:dyDescent="0.3">
      <c r="A43" t="s">
        <v>180</v>
      </c>
      <c r="C43" s="259"/>
      <c r="E43" s="259"/>
      <c r="F43" s="259"/>
      <c r="G43" s="259"/>
      <c r="H43" s="259"/>
      <c r="I43" s="259"/>
      <c r="J43" s="259"/>
      <c r="K43" s="259"/>
      <c r="L43" s="259"/>
      <c r="M43" s="259"/>
      <c r="N43" s="259"/>
      <c r="O43" s="259"/>
      <c r="P43" s="259"/>
      <c r="Q43" s="259"/>
      <c r="R43" s="259"/>
      <c r="S43" s="259"/>
      <c r="T43" s="267"/>
      <c r="U43" s="274"/>
      <c r="V43" s="274"/>
      <c r="W43" s="281">
        <f>'Credit issuance TYA'!W43-('Credit issuance TYA'!$W21*'Credit issuance TYA'!$B$2)</f>
        <v>0</v>
      </c>
      <c r="X43" s="281">
        <f>IF(ISBLANK('Hoja De Calculo'!Y$13),'Credit issuance TYA'!X43-('Credit issuance TYA'!$W$21*'Credit issuance TYA'!$B$2),IF('Hoja De Calculo'!Y$16&lt;'Hoja De Calculo'!X$16,0,'Credit issuance TYA'!X43-('Credit issuance TYA'!$W$21*'Credit issuance TYA'!$B$2)))</f>
        <v>0</v>
      </c>
      <c r="Y43" s="281">
        <f>IF(ISBLANK('Hoja De Calculo'!Z$13),'Credit issuance TYA'!Y43-('Credit issuance TYA'!$W$21*'Credit issuance TYA'!$B$2),IF('Hoja De Calculo'!Z$16&lt;'Hoja De Calculo'!Y$16,0,'Credit issuance TYA'!Y43-('Credit issuance TYA'!$W$21*'Credit issuance TYA'!$B$2)))</f>
        <v>0</v>
      </c>
      <c r="Z43" s="281">
        <f>IF(ISBLANK('Hoja De Calculo'!AA$13),'Credit issuance TYA'!Z43-('Credit issuance TYA'!$W$21*'Credit issuance TYA'!$B$2),IF('Hoja De Calculo'!AA$16&lt;'Hoja De Calculo'!Z$16,0,'Credit issuance TYA'!Z43-('Credit issuance TYA'!$W$21*'Credit issuance TYA'!$B$2)))</f>
        <v>0</v>
      </c>
      <c r="AA43" s="281">
        <f>IF(ISBLANK('Hoja De Calculo'!AB$13),'Credit issuance TYA'!AA43-('Credit issuance TYA'!$W$21*'Credit issuance TYA'!$B$2),IF('Hoja De Calculo'!AB$16&lt;'Hoja De Calculo'!AA$16,0,'Credit issuance TYA'!AA43-('Credit issuance TYA'!$W$21*'Credit issuance TYA'!$B$2)))</f>
        <v>0</v>
      </c>
      <c r="AB43" s="281">
        <f>IF(ISBLANK('Hoja De Calculo'!AC$13),'Credit issuance TYA'!AB43-('Credit issuance TYA'!$W$21*'Credit issuance TYA'!$B$2),IF('Hoja De Calculo'!AC$16&lt;'Hoja De Calculo'!AB$16,0,'Credit issuance TYA'!AB43-('Credit issuance TYA'!$W$21*'Credit issuance TYA'!$B$2)))</f>
        <v>0</v>
      </c>
      <c r="AC43" s="281">
        <f>IF(ISBLANK('Hoja De Calculo'!AD$13),'Credit issuance TYA'!AC43-('Credit issuance TYA'!$W$21*'Credit issuance TYA'!$B$2),IF('Hoja De Calculo'!AD$16&lt;'Hoja De Calculo'!AC$16,0,'Credit issuance TYA'!AC43-('Credit issuance TYA'!$W$21*'Credit issuance TYA'!$B$2)))</f>
        <v>0</v>
      </c>
      <c r="AD43" s="281">
        <f>IF(ISBLANK('Hoja De Calculo'!AE$13),'Credit issuance TYA'!AD43-('Credit issuance TYA'!$W$21*'Credit issuance TYA'!$B$2),IF('Hoja De Calculo'!AE$16&lt;'Hoja De Calculo'!AD$16,0,'Credit issuance TYA'!AD43-('Credit issuance TYA'!$W$21*'Credit issuance TYA'!$B$2)))</f>
        <v>0</v>
      </c>
      <c r="AE43" s="281">
        <f>IF(ISBLANK('Hoja De Calculo'!AF$13),'Credit issuance TYA'!AE43-('Credit issuance TYA'!$W$21*'Credit issuance TYA'!$B$2),IF('Hoja De Calculo'!AF$16&lt;'Hoja De Calculo'!AE$16,0,'Credit issuance TYA'!AE43-('Credit issuance TYA'!$W$21*'Credit issuance TYA'!$B$2)))</f>
        <v>0</v>
      </c>
      <c r="AF43" s="281">
        <f>IF(ISBLANK('Hoja De Calculo'!AG$13),'Credit issuance TYA'!AF43-('Credit issuance TYA'!$W$21*'Credit issuance TYA'!$B$2),IF('Hoja De Calculo'!AG$16&lt;'Hoja De Calculo'!AF$16,0,'Credit issuance TYA'!AF43-('Credit issuance TYA'!$W$21*'Credit issuance TYA'!$B$2)))</f>
        <v>0</v>
      </c>
      <c r="AG43" s="281">
        <f>IF(ISBLANK('Hoja De Calculo'!AH$13),'Credit issuance TYA'!AG43-('Credit issuance TYA'!$W$21*'Credit issuance TYA'!$B$2),IF('Hoja De Calculo'!AH$16&lt;'Hoja De Calculo'!AG$16,0,'Credit issuance TYA'!AG43-('Credit issuance TYA'!$W$21*'Credit issuance TYA'!$B$2)))</f>
        <v>0</v>
      </c>
      <c r="AH43" s="281">
        <f>IF(ISBLANK('Hoja De Calculo'!AI$13),'Credit issuance TYA'!AH43-('Credit issuance TYA'!$W$21*'Credit issuance TYA'!$B$2),IF('Hoja De Calculo'!AI$16&lt;'Hoja De Calculo'!AH$16,0,'Credit issuance TYA'!AH43-('Credit issuance TYA'!$W$21*'Credit issuance TYA'!$B$2)))</f>
        <v>0</v>
      </c>
      <c r="AI43" s="281">
        <f>IF(ISBLANK('Hoja De Calculo'!AJ$13),'Credit issuance TYA'!AI43-('Credit issuance TYA'!$W$21*'Credit issuance TYA'!$B$2),IF('Hoja De Calculo'!AJ$16&lt;'Hoja De Calculo'!AI$16,0,'Credit issuance TYA'!AI43-('Credit issuance TYA'!$W$21*'Credit issuance TYA'!$B$2)))</f>
        <v>0</v>
      </c>
      <c r="AJ43" s="281">
        <f>IF(ISBLANK('Hoja De Calculo'!AK$13),'Credit issuance TYA'!AJ43-('Credit issuance TYA'!$W$21*'Credit issuance TYA'!$B$2),IF('Hoja De Calculo'!AK$16&lt;'Hoja De Calculo'!AJ$16,0,'Credit issuance TYA'!AJ43-('Credit issuance TYA'!$W$21*'Credit issuance TYA'!$B$2)))</f>
        <v>0</v>
      </c>
      <c r="AK43" s="281">
        <f>IF(ISBLANK('Hoja De Calculo'!AL$13),'Credit issuance TYA'!AK43-('Credit issuance TYA'!$W$21*'Credit issuance TYA'!$B$2),IF('Hoja De Calculo'!AL$16&lt;'Hoja De Calculo'!AK$16,0,'Credit issuance TYA'!AK43-('Credit issuance TYA'!$W$21*'Credit issuance TYA'!$B$2)))</f>
        <v>0</v>
      </c>
      <c r="AL43" s="281">
        <f>IF(ISBLANK('Hoja De Calculo'!AM$13),'Credit issuance TYA'!AL43-('Credit issuance TYA'!$W$21*'Credit issuance TYA'!$B$2),IF('Hoja De Calculo'!AM$16&lt;'Hoja De Calculo'!AL$16,0,'Credit issuance TYA'!AL43-('Credit issuance TYA'!$W$21*'Credit issuance TYA'!$B$2)))</f>
        <v>0</v>
      </c>
      <c r="AM43" s="281">
        <f>IF(ISBLANK('Hoja De Calculo'!AN$13),'Credit issuance TYA'!AM43-('Credit issuance TYA'!$W$21*'Credit issuance TYA'!$B$2),IF('Hoja De Calculo'!AN$16&lt;'Hoja De Calculo'!AM$16,0,'Credit issuance TYA'!AM43-('Credit issuance TYA'!$W$21*'Credit issuance TYA'!$B$2)))</f>
        <v>0</v>
      </c>
      <c r="AN43" s="281">
        <f>IF(ISBLANK('Hoja De Calculo'!AO$13),'Credit issuance TYA'!AN43-('Credit issuance TYA'!$W$21*'Credit issuance TYA'!$B$2),IF('Hoja De Calculo'!AO$16&lt;'Hoja De Calculo'!AN$16,0,'Credit issuance TYA'!AN43-('Credit issuance TYA'!$W$21*'Credit issuance TYA'!$B$2)))</f>
        <v>0</v>
      </c>
      <c r="AO43" s="281">
        <f>IF(ISBLANK('Hoja De Calculo'!AP$13),'Credit issuance TYA'!AO43-('Credit issuance TYA'!$W$21*'Credit issuance TYA'!$B$2),IF('Hoja De Calculo'!AP$16&lt;'Hoja De Calculo'!AO$16,0,'Credit issuance TYA'!AO43-('Credit issuance TYA'!$W$21*'Credit issuance TYA'!$B$2)))</f>
        <v>0</v>
      </c>
      <c r="AP43" s="281">
        <f>IF(ISBLANK('Hoja De Calculo'!AQ$13),'Credit issuance TYA'!AP43-('Credit issuance TYA'!$W$21*'Credit issuance TYA'!$B$2),IF('Hoja De Calculo'!AQ$16&lt;'Hoja De Calculo'!AP$16,0,'Credit issuance TYA'!AP43-('Credit issuance TYA'!$W$21*'Credit issuance TYA'!$B$2)))</f>
        <v>0</v>
      </c>
      <c r="AQ43" s="281">
        <f>IF(ISBLANK('Hoja De Calculo'!AR$13),'Credit issuance TYA'!AQ43-('Credit issuance TYA'!$W$21*'Credit issuance TYA'!$B$2),IF('Hoja De Calculo'!AR$16&lt;'Hoja De Calculo'!AQ$16,0,'Credit issuance TYA'!AQ43-('Credit issuance TYA'!$W$21*'Credit issuance TYA'!$B$2)))</f>
        <v>0</v>
      </c>
      <c r="AR43" s="281">
        <f>IF(ISBLANK('Hoja De Calculo'!AS$13),'Credit issuance TYA'!AR43-('Credit issuance TYA'!$W$21*'Credit issuance TYA'!$B$2),IF('Hoja De Calculo'!AS$16&lt;'Hoja De Calculo'!AR$16,0,'Credit issuance TYA'!AR43-('Credit issuance TYA'!$W$21*'Credit issuance TYA'!$B$2)))</f>
        <v>0</v>
      </c>
      <c r="AS43" s="281">
        <f>IF(ISBLANK('Hoja De Calculo'!AT$13),'Credit issuance TYA'!AS43-('Credit issuance TYA'!$W$21*'Credit issuance TYA'!$B$2),IF('Hoja De Calculo'!AT$16&lt;'Hoja De Calculo'!AS$16,0,'Credit issuance TYA'!AS43-('Credit issuance TYA'!$W$21*'Credit issuance TYA'!$B$2)))</f>
        <v>0</v>
      </c>
      <c r="AT43" s="281">
        <f>IF(ISBLANK('Hoja De Calculo'!AU$13),'Credit issuance TYA'!AT43-('Credit issuance TYA'!$W$21*'Credit issuance TYA'!$B$2),IF('Hoja De Calculo'!AU$16&lt;'Hoja De Calculo'!AT$16,0,'Credit issuance TYA'!AT43-('Credit issuance TYA'!$W$21*'Credit issuance TYA'!$B$2)))</f>
        <v>0</v>
      </c>
      <c r="AU43" s="281">
        <f>IF(ISBLANK('Hoja De Calculo'!AV$13),'Credit issuance TYA'!AU43-('Credit issuance TYA'!$W$21*'Credit issuance TYA'!$B$2),IF('Hoja De Calculo'!AV$16&lt;'Hoja De Calculo'!AU$16,0,'Credit issuance TYA'!AU43-('Credit issuance TYA'!$W$21*'Credit issuance TYA'!$B$2)))</f>
        <v>0</v>
      </c>
      <c r="AV43" s="281">
        <f>IF(ISBLANK('Hoja De Calculo'!AW$13),'Credit issuance TYA'!AV43-('Credit issuance TYA'!$W$21*'Credit issuance TYA'!$B$2),IF('Hoja De Calculo'!AW$16&lt;'Hoja De Calculo'!AV$16,0,'Credit issuance TYA'!AV43-('Credit issuance TYA'!$W$21*'Credit issuance TYA'!$B$2)))</f>
        <v>0</v>
      </c>
      <c r="AW43" s="281">
        <f>IF(ISBLANK('Hoja De Calculo'!AX$13),'Credit issuance TYA'!AW43-('Credit issuance TYA'!$W$21*'Credit issuance TYA'!$B$2),IF('Hoja De Calculo'!AX$16&lt;'Hoja De Calculo'!AW$16,0,'Credit issuance TYA'!AW43-('Credit issuance TYA'!$W$21*'Credit issuance TYA'!$B$2)))</f>
        <v>0</v>
      </c>
      <c r="AX43" s="281">
        <f>IF(ISBLANK('Hoja De Calculo'!AY$13),'Credit issuance TYA'!AX43-('Credit issuance TYA'!$W$21*'Credit issuance TYA'!$B$2),IF('Hoja De Calculo'!AY$16&lt;'Hoja De Calculo'!AX$16,0,'Credit issuance TYA'!AX43-('Credit issuance TYA'!$W$21*'Credit issuance TYA'!$B$2)))</f>
        <v>0</v>
      </c>
      <c r="AY43" s="281">
        <f>IF(ISBLANK('Hoja De Calculo'!AZ$13),'Credit issuance TYA'!AY43-('Credit issuance TYA'!$W$21*'Credit issuance TYA'!$B$2),IF('Hoja De Calculo'!AZ$16&lt;'Hoja De Calculo'!AY$16,0,'Credit issuance TYA'!AY43-('Credit issuance TYA'!$W$21*'Credit issuance TYA'!$B$2)))</f>
        <v>0</v>
      </c>
      <c r="AZ43" s="281">
        <f>IF(ISBLANK('Hoja De Calculo'!BA$13),'Credit issuance TYA'!AZ43-('Credit issuance TYA'!$W$21*'Credit issuance TYA'!$B$2),IF('Hoja De Calculo'!BA$16&lt;'Hoja De Calculo'!AZ$16,0,'Credit issuance TYA'!AZ43-('Credit issuance TYA'!$W$21*'Credit issuance TYA'!$B$2)))</f>
        <v>0</v>
      </c>
      <c r="BA43" s="281">
        <f>IF(ISBLANK('Hoja De Calculo'!BB$13),'Credit issuance TYA'!BA43-('Credit issuance TYA'!$W$21*'Credit issuance TYA'!$B$2),IF('Hoja De Calculo'!BB$16&lt;'Hoja De Calculo'!BA$16,0,'Credit issuance TYA'!BA43-('Credit issuance TYA'!$W$21*'Credit issuance TYA'!$B$2)))</f>
        <v>0</v>
      </c>
      <c r="BB43" s="281">
        <f>IF(ISBLANK('Hoja De Calculo'!BC$13),'Credit issuance TYA'!BB43-('Credit issuance TYA'!$W$21*'Credit issuance TYA'!$B$2),IF('Hoja De Calculo'!BC$16&lt;'Hoja De Calculo'!BB$16,0,'Credit issuance TYA'!BB43-('Credit issuance TYA'!$W$21*'Credit issuance TYA'!$B$2)))</f>
        <v>0</v>
      </c>
      <c r="BC43" s="281">
        <f>IF(ISBLANK('Hoja De Calculo'!BD$13),'Credit issuance TYA'!BC43-('Credit issuance TYA'!$W$21*'Credit issuance TYA'!$B$2),IF('Hoja De Calculo'!BD$16&lt;'Hoja De Calculo'!BC$16,0,'Credit issuance TYA'!BC43-('Credit issuance TYA'!$W$21*'Credit issuance TYA'!$B$2)))</f>
        <v>0</v>
      </c>
      <c r="BD43" s="281">
        <f>IF(ISBLANK('Hoja De Calculo'!BE$13),'Credit issuance TYA'!BD43-('Credit issuance TYA'!$W$21*'Credit issuance TYA'!$B$2),IF('Hoja De Calculo'!BE$16&lt;'Hoja De Calculo'!BD$16,0,'Credit issuance TYA'!BD43-('Credit issuance TYA'!$W$21*'Credit issuance TYA'!$B$2)))</f>
        <v>0</v>
      </c>
      <c r="BE43" s="281">
        <f>IF(ISBLANK('Hoja De Calculo'!BF$13),'Credit issuance TYA'!BE43-('Credit issuance TYA'!$W$21*'Credit issuance TYA'!$B$2),IF('Hoja De Calculo'!BF$16&lt;'Hoja De Calculo'!BE$16,0,'Credit issuance TYA'!BE43-('Credit issuance TYA'!$W$21*'Credit issuance TYA'!$B$2)))</f>
        <v>0</v>
      </c>
      <c r="BF43" s="281">
        <f>IF(ISBLANK('Hoja De Calculo'!BG$13),'Credit issuance TYA'!BF43-('Credit issuance TYA'!$W$21*'Credit issuance TYA'!$B$2),IF('Hoja De Calculo'!BG$16&lt;'Hoja De Calculo'!BF$16,0,'Credit issuance TYA'!BF43-('Credit issuance TYA'!$W$21*'Credit issuance TYA'!$B$2)))</f>
        <v>0</v>
      </c>
      <c r="BG43" s="281">
        <f>IF(ISBLANK('Hoja De Calculo'!BH$13),'Credit issuance TYA'!BG43-('Credit issuance TYA'!$W$21*'Credit issuance TYA'!$B$2),IF('Hoja De Calculo'!BH$16&lt;'Hoja De Calculo'!BG$16,0,'Credit issuance TYA'!BG43-('Credit issuance TYA'!$W$21*'Credit issuance TYA'!$B$2)))</f>
        <v>0</v>
      </c>
      <c r="BH43" s="281">
        <f>IF(ISBLANK('Hoja De Calculo'!BI$13),'Credit issuance TYA'!BH43-('Credit issuance TYA'!$W$21*'Credit issuance TYA'!$B$2),IF('Hoja De Calculo'!BI$16&lt;'Hoja De Calculo'!BH$16,0,'Credit issuance TYA'!BH43-('Credit issuance TYA'!$W$21*'Credit issuance TYA'!$B$2)))</f>
        <v>0</v>
      </c>
      <c r="BI43" s="281">
        <f>IF(ISBLANK('Hoja De Calculo'!BJ$13),'Credit issuance TYA'!BI43-('Credit issuance TYA'!$W$21*'Credit issuance TYA'!$B$2),IF('Hoja De Calculo'!BJ$16&lt;'Hoja De Calculo'!BI$16,0,'Credit issuance TYA'!BI43-('Credit issuance TYA'!$W$21*'Credit issuance TYA'!$B$2)))</f>
        <v>0</v>
      </c>
      <c r="BJ43" s="281">
        <f>IF(ISBLANK('Hoja De Calculo'!BK$13),'Credit issuance TYA'!BJ43-('Credit issuance TYA'!$W$21*'Credit issuance TYA'!$B$2),IF('Hoja De Calculo'!BK$16&lt;'Hoja De Calculo'!BJ$16,0,'Credit issuance TYA'!BJ43-('Credit issuance TYA'!$W$21*'Credit issuance TYA'!$B$2)))</f>
        <v>0</v>
      </c>
      <c r="BK43" s="281">
        <f>IF(ISBLANK('Hoja De Calculo'!BL$13),'Credit issuance TYA'!BK43-('Credit issuance TYA'!$W$21*'Credit issuance TYA'!$B$2),IF('Hoja De Calculo'!BL$16&lt;'Hoja De Calculo'!BK$16,0,'Credit issuance TYA'!BK43-('Credit issuance TYA'!$W$21*'Credit issuance TYA'!$B$2)))</f>
        <v>0</v>
      </c>
      <c r="BL43" s="281">
        <f>IF(ISBLANK('Hoja De Calculo'!BM$13),'Credit issuance TYA'!BL43-('Credit issuance TYA'!$W$21*'Credit issuance TYA'!$B$2),IF('Hoja De Calculo'!BM$16&lt;'Hoja De Calculo'!BL$16,0,'Credit issuance TYA'!BL43-('Credit issuance TYA'!$W$21*'Credit issuance TYA'!$B$2)))</f>
        <v>0</v>
      </c>
      <c r="BM43" s="281">
        <f>IF(ISBLANK('Hoja De Calculo'!BN$13),'Credit issuance TYA'!BM43-('Credit issuance TYA'!$W$21*'Credit issuance TYA'!$B$2),IF('Hoja De Calculo'!BN$16&lt;'Hoja De Calculo'!BM$16,0,'Credit issuance TYA'!BM43-('Credit issuance TYA'!$W$21*'Credit issuance TYA'!$B$2)))</f>
        <v>0</v>
      </c>
      <c r="BN43" s="281">
        <f>IF(ISBLANK('Hoja De Calculo'!BO$13),'Credit issuance TYA'!BN43-('Credit issuance TYA'!$W$21*'Credit issuance TYA'!$B$2),IF('Hoja De Calculo'!BO$16&lt;'Hoja De Calculo'!BN$16,0,'Credit issuance TYA'!BN43-('Credit issuance TYA'!$W$21*'Credit issuance TYA'!$B$2)))</f>
        <v>0</v>
      </c>
      <c r="BO43" s="281">
        <f>IF(ISBLANK('Hoja De Calculo'!BP$13),'Credit issuance TYA'!BO43-('Credit issuance TYA'!$W$21*'Credit issuance TYA'!$B$2),IF('Hoja De Calculo'!BP$16&lt;'Hoja De Calculo'!BO$16,0,'Credit issuance TYA'!BO43-('Credit issuance TYA'!$W$21*'Credit issuance TYA'!$B$2)))</f>
        <v>0</v>
      </c>
      <c r="BP43" s="281">
        <f>IF(ISBLANK('Hoja De Calculo'!BQ$13),'Credit issuance TYA'!BP43-('Credit issuance TYA'!$W$21*'Credit issuance TYA'!$B$2),IF('Hoja De Calculo'!BQ$16&lt;'Hoja De Calculo'!BP$16,0,'Credit issuance TYA'!BP43-('Credit issuance TYA'!$W$21*'Credit issuance TYA'!$B$2)))</f>
        <v>0</v>
      </c>
      <c r="BQ43" s="281">
        <f>IF(ISBLANK('Hoja De Calculo'!BR$13),'Credit issuance TYA'!BQ43-('Credit issuance TYA'!$W$21*'Credit issuance TYA'!$B$2),IF('Hoja De Calculo'!BR$16&lt;'Hoja De Calculo'!BQ$16,0,'Credit issuance TYA'!BQ43-('Credit issuance TYA'!$W$21*'Credit issuance TYA'!$B$2)))</f>
        <v>0</v>
      </c>
      <c r="BR43" s="281">
        <f>IF(ISBLANK('Hoja De Calculo'!BS$13),'Credit issuance TYA'!BR43-('Credit issuance TYA'!$W$21*'Credit issuance TYA'!$B$2),IF('Hoja De Calculo'!BS$16&lt;'Hoja De Calculo'!BR$16,0,'Credit issuance TYA'!BR43-('Credit issuance TYA'!$W$21*'Credit issuance TYA'!$B$2)))</f>
        <v>0</v>
      </c>
      <c r="BS43" s="281">
        <f>IF(ISBLANK('Hoja De Calculo'!BT$13),'Credit issuance TYA'!BS43-('Credit issuance TYA'!$W$21*'Credit issuance TYA'!$B$2),IF('Hoja De Calculo'!BT$16&lt;'Hoja De Calculo'!BS$16,0,'Credit issuance TYA'!BS43-('Credit issuance TYA'!$W$21*'Credit issuance TYA'!$B$2)))</f>
        <v>0</v>
      </c>
      <c r="BT43" s="281">
        <f>IF(ISBLANK('Hoja De Calculo'!BU$13),'Credit issuance TYA'!BT43-('Credit issuance TYA'!$W$21*'Credit issuance TYA'!$B$2),IF('Hoja De Calculo'!BU$16&lt;'Hoja De Calculo'!BT$16,0,'Credit issuance TYA'!BT43-('Credit issuance TYA'!$W$21*'Credit issuance TYA'!$B$2)))</f>
        <v>0</v>
      </c>
      <c r="BU43" s="281">
        <f>IF(ISBLANK('Hoja De Calculo'!BV$13),'Credit issuance TYA'!BU43-('Credit issuance TYA'!$W$21*'Credit issuance TYA'!$B$2),IF('Hoja De Calculo'!BV$16&lt;'Hoja De Calculo'!BU$16,0,'Credit issuance TYA'!BU43-('Credit issuance TYA'!$W$21*'Credit issuance TYA'!$B$2)))</f>
        <v>0</v>
      </c>
      <c r="BV43" s="281">
        <f>IF(ISBLANK('Hoja De Calculo'!BW$13),'Credit issuance TYA'!BV43-('Credit issuance TYA'!$W$21*'Credit issuance TYA'!$B$2),IF('Hoja De Calculo'!BW$16&lt;'Hoja De Calculo'!BV$16,0,'Credit issuance TYA'!BV43-('Credit issuance TYA'!$W$21*'Credit issuance TYA'!$B$2)))</f>
        <v>0</v>
      </c>
      <c r="BW43" s="281">
        <f>IF(ISBLANK('Hoja De Calculo'!BX$13),'Credit issuance TYA'!BW43-('Credit issuance TYA'!$W$21*'Credit issuance TYA'!$B$2),IF('Hoja De Calculo'!BX$16&lt;'Hoja De Calculo'!BW$16,0,'Credit issuance TYA'!BW43-('Credit issuance TYA'!$W$21*'Credit issuance TYA'!$B$2)))</f>
        <v>0</v>
      </c>
      <c r="BX43" s="281">
        <f>IF(ISBLANK('Hoja De Calculo'!BY$13),'Credit issuance TYA'!BX43-('Credit issuance TYA'!$W$21*'Credit issuance TYA'!$B$2),IF('Hoja De Calculo'!BY$16&lt;'Hoja De Calculo'!BX$16,0,'Credit issuance TYA'!BX43-('Credit issuance TYA'!$W$21*'Credit issuance TYA'!$B$2)))</f>
        <v>0</v>
      </c>
      <c r="BY43" s="281">
        <f>IF(ISBLANK('Hoja De Calculo'!BZ$13),'Credit issuance TYA'!BY43-('Credit issuance TYA'!$W$21*'Credit issuance TYA'!$B$2),IF('Hoja De Calculo'!BZ$16&lt;'Hoja De Calculo'!BY$16,0,'Credit issuance TYA'!BY43-('Credit issuance TYA'!$W$21*'Credit issuance TYA'!$B$2)))</f>
        <v>0</v>
      </c>
      <c r="BZ43" s="281">
        <f>IF(ISBLANK('Hoja De Calculo'!CA$13),'Credit issuance TYA'!BZ43-('Credit issuance TYA'!$W$21*'Credit issuance TYA'!$B$2),IF('Hoja De Calculo'!CA$16&lt;'Hoja De Calculo'!BZ$16,0,'Credit issuance TYA'!BZ43-('Credit issuance TYA'!$W$21*'Credit issuance TYA'!$B$2)))</f>
        <v>0</v>
      </c>
      <c r="CA43" s="281">
        <f>IF(ISBLANK('Hoja De Calculo'!CB$13),'Credit issuance TYA'!CA43-('Credit issuance TYA'!$W$21*'Credit issuance TYA'!$B$2),IF('Hoja De Calculo'!CB$16&lt;'Hoja De Calculo'!CA$16,0,'Credit issuance TYA'!CA43-('Credit issuance TYA'!$W$21*'Credit issuance TYA'!$B$2)))</f>
        <v>0</v>
      </c>
      <c r="CB43" s="281">
        <f>IF(ISBLANK('Hoja De Calculo'!CC$13),'Credit issuance TYA'!CB43-('Credit issuance TYA'!$W$21*'Credit issuance TYA'!$B$2),IF('Hoja De Calculo'!CC$16&lt;'Hoja De Calculo'!CB$16,0,'Credit issuance TYA'!CB43-('Credit issuance TYA'!$W$21*'Credit issuance TYA'!$B$2)))</f>
        <v>0</v>
      </c>
      <c r="CC43" s="281">
        <f>IF(ISBLANK('Hoja De Calculo'!CD$13),'Credit issuance TYA'!CC43-('Credit issuance TYA'!$W$21*'Credit issuance TYA'!$B$2),IF('Hoja De Calculo'!CD$16&lt;'Hoja De Calculo'!CC$16,0,'Credit issuance TYA'!CC43-('Credit issuance TYA'!$W$21*'Credit issuance TYA'!$B$2)))</f>
        <v>0</v>
      </c>
      <c r="CD43" s="281">
        <f>IF(ISBLANK('Hoja De Calculo'!CE$13),'Credit issuance TYA'!CD43-('Credit issuance TYA'!$W$21*'Credit issuance TYA'!$B$2),IF('Hoja De Calculo'!CE$16&lt;'Hoja De Calculo'!CD$16,0,'Credit issuance TYA'!CD43-('Credit issuance TYA'!$W$21*'Credit issuance TYA'!$B$2)))</f>
        <v>0</v>
      </c>
      <c r="CE43" s="281">
        <f>IF(ISBLANK('Hoja De Calculo'!CF$13),'Credit issuance TYA'!CE43-('Credit issuance TYA'!$W$21*'Credit issuance TYA'!$B$2),IF('Hoja De Calculo'!CF$16&lt;'Hoja De Calculo'!CE$16,0,'Credit issuance TYA'!CE43-('Credit issuance TYA'!$W$21*'Credit issuance TYA'!$B$2)))</f>
        <v>0</v>
      </c>
      <c r="CF43" s="281">
        <f>IF(ISBLANK('Hoja De Calculo'!CG$13),'Credit issuance TYA'!CF43-('Credit issuance TYA'!$W$21*'Credit issuance TYA'!$B$2),IF('Hoja De Calculo'!CG$16&lt;'Hoja De Calculo'!CF$16,0,'Credit issuance TYA'!CF43-('Credit issuance TYA'!$W$21*'Credit issuance TYA'!$B$2)))</f>
        <v>0</v>
      </c>
      <c r="CG43" s="281">
        <f>IF(ISBLANK('Hoja De Calculo'!CH$13),'Credit issuance TYA'!CG43-('Credit issuance TYA'!$W$21*'Credit issuance TYA'!$B$2),IF('Hoja De Calculo'!CH$16&lt;'Hoja De Calculo'!CG$16,0,'Credit issuance TYA'!CG43-('Credit issuance TYA'!$W$21*'Credit issuance TYA'!$B$2)))</f>
        <v>0</v>
      </c>
      <c r="CH43" s="281">
        <f>IF(ISBLANK('Hoja De Calculo'!CI$13),'Credit issuance TYA'!CH43-('Credit issuance TYA'!$W$21*'Credit issuance TYA'!$B$2),IF('Hoja De Calculo'!CI$16&lt;'Hoja De Calculo'!CH$16,0,'Credit issuance TYA'!CH43-('Credit issuance TYA'!$W$21*'Credit issuance TYA'!$B$2)))</f>
        <v>0</v>
      </c>
      <c r="CI43" s="281">
        <f>IF(ISBLANK('Hoja De Calculo'!CJ$13),'Credit issuance TYA'!CI43-('Credit issuance TYA'!$W$21*'Credit issuance TYA'!$B$2),IF('Hoja De Calculo'!CJ$16&lt;'Hoja De Calculo'!CI$16,0,'Credit issuance TYA'!CI43-('Credit issuance TYA'!$W$21*'Credit issuance TYA'!$B$2)))</f>
        <v>0</v>
      </c>
      <c r="CJ43" s="281">
        <f>IF(ISBLANK('Hoja De Calculo'!CK$13),'Credit issuance TYA'!CJ43-('Credit issuance TYA'!$W$21*'Credit issuance TYA'!$B$2),IF('Hoja De Calculo'!CK$16&lt;'Hoja De Calculo'!CJ$16,0,'Credit issuance TYA'!CJ43-('Credit issuance TYA'!$W$21*'Credit issuance TYA'!$B$2)))</f>
        <v>0</v>
      </c>
      <c r="CK43" s="281">
        <f>IF(ISBLANK('Hoja De Calculo'!CL$13),'Credit issuance TYA'!CK43-('Credit issuance TYA'!$W$21*'Credit issuance TYA'!$B$2),IF('Hoja De Calculo'!CL$16&lt;'Hoja De Calculo'!CK$16,0,'Credit issuance TYA'!CK43-('Credit issuance TYA'!$W$21*'Credit issuance TYA'!$B$2)))</f>
        <v>0</v>
      </c>
      <c r="CL43" s="281">
        <f>IF(ISBLANK('Hoja De Calculo'!CM$13),'Credit issuance TYA'!CL43-('Credit issuance TYA'!$W$21*'Credit issuance TYA'!$B$2),IF('Hoja De Calculo'!CM$16&lt;'Hoja De Calculo'!CL$16,0,'Credit issuance TYA'!CL43-('Credit issuance TYA'!$W$21*'Credit issuance TYA'!$B$2)))</f>
        <v>0</v>
      </c>
      <c r="CM43" s="281">
        <f>IF(ISBLANK('Hoja De Calculo'!CN$13),'Credit issuance TYA'!CM43-('Credit issuance TYA'!$W$21*'Credit issuance TYA'!$B$2),IF('Hoja De Calculo'!CN$16&lt;'Hoja De Calculo'!CM$16,0,'Credit issuance TYA'!CM43-('Credit issuance TYA'!$W$21*'Credit issuance TYA'!$B$2)))</f>
        <v>0</v>
      </c>
      <c r="CN43" s="281">
        <f>IF(ISBLANK('Hoja De Calculo'!CO$13),'Credit issuance TYA'!CN43-('Credit issuance TYA'!$W$21*'Credit issuance TYA'!$B$2),IF('Hoja De Calculo'!CO$16&lt;'Hoja De Calculo'!CN$16,0,'Credit issuance TYA'!CN43-('Credit issuance TYA'!$W$21*'Credit issuance TYA'!$B$2)))</f>
        <v>0</v>
      </c>
      <c r="CO43" s="281">
        <f>IF(ISBLANK('Hoja De Calculo'!CP$13),'Credit issuance TYA'!CO43-('Credit issuance TYA'!$W$21*'Credit issuance TYA'!$B$2),IF('Hoja De Calculo'!CP$16&lt;'Hoja De Calculo'!CO$16,0,'Credit issuance TYA'!CO43-('Credit issuance TYA'!$W$21*'Credit issuance TYA'!$B$2)))</f>
        <v>0</v>
      </c>
      <c r="CP43" s="281">
        <f>IF(ISBLANK('Hoja De Calculo'!CQ$13),'Credit issuance TYA'!CP43-('Credit issuance TYA'!$W$21*'Credit issuance TYA'!$B$2),IF('Hoja De Calculo'!CQ$16&lt;'Hoja De Calculo'!CP$16,0,'Credit issuance TYA'!CP43-('Credit issuance TYA'!$W$21*'Credit issuance TYA'!$B$2)))</f>
        <v>0</v>
      </c>
      <c r="CQ43" s="281">
        <f>IF(ISBLANK('Hoja De Calculo'!CR$13),'Credit issuance TYA'!CQ43-('Credit issuance TYA'!$W$21*'Credit issuance TYA'!$B$2),IF('Hoja De Calculo'!CR$16&lt;'Hoja De Calculo'!CQ$16,0,'Credit issuance TYA'!CQ43-('Credit issuance TYA'!$W$21*'Credit issuance TYA'!$B$2)))</f>
        <v>0</v>
      </c>
      <c r="CR43" s="281">
        <f>IF(ISBLANK('Hoja De Calculo'!CS$13),'Credit issuance TYA'!CR43-('Credit issuance TYA'!$W$21*'Credit issuance TYA'!$B$2),IF('Hoja De Calculo'!CS$16&lt;'Hoja De Calculo'!CR$16,0,'Credit issuance TYA'!CR43-('Credit issuance TYA'!$W$21*'Credit issuance TYA'!$B$2)))</f>
        <v>0</v>
      </c>
      <c r="CS43" s="281">
        <f>IF(ISBLANK('Hoja De Calculo'!CT$13),'Credit issuance TYA'!CS43-('Credit issuance TYA'!$W$21*'Credit issuance TYA'!$B$2),IF('Hoja De Calculo'!CT$16&lt;'Hoja De Calculo'!CS$16,0,'Credit issuance TYA'!CS43-('Credit issuance TYA'!$W$21*'Credit issuance TYA'!$B$2)))</f>
        <v>0</v>
      </c>
      <c r="CT43" s="281">
        <f>IF(ISBLANK('Hoja De Calculo'!CU$13),'Credit issuance TYA'!CT43-('Credit issuance TYA'!$W$21*'Credit issuance TYA'!$B$2),IF('Hoja De Calculo'!CU$16&lt;'Hoja De Calculo'!CT$16,0,'Credit issuance TYA'!CT43-('Credit issuance TYA'!$W$21*'Credit issuance TYA'!$B$2)))</f>
        <v>0</v>
      </c>
      <c r="CU43" s="281">
        <f>IF(ISBLANK('Hoja De Calculo'!CV$13),'Credit issuance TYA'!CU43-('Credit issuance TYA'!$W$21*'Credit issuance TYA'!$B$2),IF('Hoja De Calculo'!CV$16&lt;'Hoja De Calculo'!CU$16,0,'Credit issuance TYA'!CU43-('Credit issuance TYA'!$W$21*'Credit issuance TYA'!$B$2)))</f>
        <v>0</v>
      </c>
      <c r="CV43" s="281">
        <f>IF(ISBLANK('Hoja De Calculo'!CW$13),'Credit issuance TYA'!CV43-('Credit issuance TYA'!$W$21*'Credit issuance TYA'!$B$2),IF('Hoja De Calculo'!CW$16&lt;'Hoja De Calculo'!CV$16,0,'Credit issuance TYA'!CV43-('Credit issuance TYA'!$W$21*'Credit issuance TYA'!$B$2)))</f>
        <v>0</v>
      </c>
      <c r="CW43" s="281">
        <f>IF(ISBLANK('Hoja De Calculo'!CX$13),'Credit issuance TYA'!CW43-('Credit issuance TYA'!$W$21*'Credit issuance TYA'!$B$2),IF('Hoja De Calculo'!CX$16&lt;'Hoja De Calculo'!CW$16,0,'Credit issuance TYA'!CW43-('Credit issuance TYA'!$W$21*'Credit issuance TYA'!$B$2)))</f>
        <v>0</v>
      </c>
    </row>
    <row r="44" spans="1:102" x14ac:dyDescent="0.3">
      <c r="A44" t="s">
        <v>181</v>
      </c>
      <c r="C44" s="259"/>
      <c r="D44" s="259"/>
      <c r="E44" s="259"/>
      <c r="F44" s="259"/>
      <c r="G44" s="259"/>
      <c r="H44" s="259"/>
      <c r="I44" s="259"/>
      <c r="J44" s="259"/>
      <c r="K44" s="259"/>
      <c r="L44" s="259"/>
      <c r="M44" s="259"/>
      <c r="N44" s="259"/>
      <c r="O44" s="259"/>
      <c r="P44" s="259"/>
      <c r="Q44" s="259"/>
      <c r="R44" s="259"/>
      <c r="S44" s="259"/>
      <c r="T44" s="267"/>
      <c r="U44" s="274"/>
      <c r="V44" s="274"/>
      <c r="W44" s="274"/>
      <c r="X44" s="281">
        <f>'Credit issuance TYA'!X44-('Credit issuance TYA'!$X21*'Credit issuance TYA'!$B$2)</f>
        <v>0</v>
      </c>
      <c r="Y44" s="281">
        <f>IF(ISBLANK('Hoja De Calculo'!Z$13),'Credit issuance TYA'!Y44-('Credit issuance TYA'!$X$21*'Credit issuance TYA'!$B$2),IF('Hoja De Calculo'!Z$16&lt;'Hoja De Calculo'!Y$16,0,'Credit issuance TYA'!Y44-('Credit issuance TYA'!$X$21*'Credit issuance TYA'!$B$2)))</f>
        <v>0</v>
      </c>
      <c r="Z44" s="281">
        <f>IF(ISBLANK('Hoja De Calculo'!AA$13),'Credit issuance TYA'!Z44-('Credit issuance TYA'!$X$21*'Credit issuance TYA'!$B$2),IF('Hoja De Calculo'!AA$16&lt;'Hoja De Calculo'!Z$16,0,'Credit issuance TYA'!Z44-('Credit issuance TYA'!$X$21*'Credit issuance TYA'!$B$2)))</f>
        <v>0</v>
      </c>
      <c r="AA44" s="281">
        <f>IF(ISBLANK('Hoja De Calculo'!AB$13),'Credit issuance TYA'!AA44-('Credit issuance TYA'!$X$21*'Credit issuance TYA'!$B$2),IF('Hoja De Calculo'!AB$16&lt;'Hoja De Calculo'!AA$16,0,'Credit issuance TYA'!AA44-('Credit issuance TYA'!$X$21*'Credit issuance TYA'!$B$2)))</f>
        <v>0</v>
      </c>
      <c r="AB44" s="281">
        <f>IF(ISBLANK('Hoja De Calculo'!AC$13),'Credit issuance TYA'!AB44-('Credit issuance TYA'!$X$21*'Credit issuance TYA'!$B$2),IF('Hoja De Calculo'!AC$16&lt;'Hoja De Calculo'!AB$16,0,'Credit issuance TYA'!AB44-('Credit issuance TYA'!$X$21*'Credit issuance TYA'!$B$2)))</f>
        <v>0</v>
      </c>
      <c r="AC44" s="281">
        <f>IF(ISBLANK('Hoja De Calculo'!AD$13),'Credit issuance TYA'!AC44-('Credit issuance TYA'!$X$21*'Credit issuance TYA'!$B$2),IF('Hoja De Calculo'!AD$16&lt;'Hoja De Calculo'!AC$16,0,'Credit issuance TYA'!AC44-('Credit issuance TYA'!$X$21*'Credit issuance TYA'!$B$2)))</f>
        <v>0</v>
      </c>
      <c r="AD44" s="281">
        <f>IF(ISBLANK('Hoja De Calculo'!AE$13),'Credit issuance TYA'!AD44-('Credit issuance TYA'!$X$21*'Credit issuance TYA'!$B$2),IF('Hoja De Calculo'!AE$16&lt;'Hoja De Calculo'!AD$16,0,'Credit issuance TYA'!AD44-('Credit issuance TYA'!$X$21*'Credit issuance TYA'!$B$2)))</f>
        <v>0</v>
      </c>
      <c r="AE44" s="281">
        <f>IF(ISBLANK('Hoja De Calculo'!AF$13),'Credit issuance TYA'!AE44-('Credit issuance TYA'!$X$21*'Credit issuance TYA'!$B$2),IF('Hoja De Calculo'!AF$16&lt;'Hoja De Calculo'!AE$16,0,'Credit issuance TYA'!AE44-('Credit issuance TYA'!$X$21*'Credit issuance TYA'!$B$2)))</f>
        <v>0</v>
      </c>
      <c r="AF44" s="281">
        <f>IF(ISBLANK('Hoja De Calculo'!AG$13),'Credit issuance TYA'!AF44-('Credit issuance TYA'!$X$21*'Credit issuance TYA'!$B$2),IF('Hoja De Calculo'!AG$16&lt;'Hoja De Calculo'!AF$16,0,'Credit issuance TYA'!AF44-('Credit issuance TYA'!$X$21*'Credit issuance TYA'!$B$2)))</f>
        <v>0</v>
      </c>
      <c r="AG44" s="281">
        <f>IF(ISBLANK('Hoja De Calculo'!AH$13),'Credit issuance TYA'!AG44-('Credit issuance TYA'!$X$21*'Credit issuance TYA'!$B$2),IF('Hoja De Calculo'!AH$16&lt;'Hoja De Calculo'!AG$16,0,'Credit issuance TYA'!AG44-('Credit issuance TYA'!$X$21*'Credit issuance TYA'!$B$2)))</f>
        <v>0</v>
      </c>
      <c r="AH44" s="281">
        <f>IF(ISBLANK('Hoja De Calculo'!AI$13),'Credit issuance TYA'!AH44-('Credit issuance TYA'!$X$21*'Credit issuance TYA'!$B$2),IF('Hoja De Calculo'!AI$16&lt;'Hoja De Calculo'!AH$16,0,'Credit issuance TYA'!AH44-('Credit issuance TYA'!$X$21*'Credit issuance TYA'!$B$2)))</f>
        <v>0</v>
      </c>
      <c r="AI44" s="281">
        <f>IF(ISBLANK('Hoja De Calculo'!AJ$13),'Credit issuance TYA'!AI44-('Credit issuance TYA'!$X$21*'Credit issuance TYA'!$B$2),IF('Hoja De Calculo'!AJ$16&lt;'Hoja De Calculo'!AI$16,0,'Credit issuance TYA'!AI44-('Credit issuance TYA'!$X$21*'Credit issuance TYA'!$B$2)))</f>
        <v>0</v>
      </c>
      <c r="AJ44" s="281">
        <f>IF(ISBLANK('Hoja De Calculo'!AK$13),'Credit issuance TYA'!AJ44-('Credit issuance TYA'!$X$21*'Credit issuance TYA'!$B$2),IF('Hoja De Calculo'!AK$16&lt;'Hoja De Calculo'!AJ$16,0,'Credit issuance TYA'!AJ44-('Credit issuance TYA'!$X$21*'Credit issuance TYA'!$B$2)))</f>
        <v>0</v>
      </c>
      <c r="AK44" s="281">
        <f>IF(ISBLANK('Hoja De Calculo'!AL$13),'Credit issuance TYA'!AK44-('Credit issuance TYA'!$X$21*'Credit issuance TYA'!$B$2),IF('Hoja De Calculo'!AL$16&lt;'Hoja De Calculo'!AK$16,0,'Credit issuance TYA'!AK44-('Credit issuance TYA'!$X$21*'Credit issuance TYA'!$B$2)))</f>
        <v>0</v>
      </c>
      <c r="AL44" s="281">
        <f>IF(ISBLANK('Hoja De Calculo'!AM$13),'Credit issuance TYA'!AL44-('Credit issuance TYA'!$X$21*'Credit issuance TYA'!$B$2),IF('Hoja De Calculo'!AM$16&lt;'Hoja De Calculo'!AL$16,0,'Credit issuance TYA'!AL44-('Credit issuance TYA'!$X$21*'Credit issuance TYA'!$B$2)))</f>
        <v>0</v>
      </c>
      <c r="AM44" s="281">
        <f>IF(ISBLANK('Hoja De Calculo'!AN$13),'Credit issuance TYA'!AM44-('Credit issuance TYA'!$X$21*'Credit issuance TYA'!$B$2),IF('Hoja De Calculo'!AN$16&lt;'Hoja De Calculo'!AM$16,0,'Credit issuance TYA'!AM44-('Credit issuance TYA'!$X$21*'Credit issuance TYA'!$B$2)))</f>
        <v>0</v>
      </c>
      <c r="AN44" s="281">
        <f>IF(ISBLANK('Hoja De Calculo'!AO$13),'Credit issuance TYA'!AN44-('Credit issuance TYA'!$X$21*'Credit issuance TYA'!$B$2),IF('Hoja De Calculo'!AO$16&lt;'Hoja De Calculo'!AN$16,0,'Credit issuance TYA'!AN44-('Credit issuance TYA'!$X$21*'Credit issuance TYA'!$B$2)))</f>
        <v>0</v>
      </c>
      <c r="AO44" s="281">
        <f>IF(ISBLANK('Hoja De Calculo'!AP$13),'Credit issuance TYA'!AO44-('Credit issuance TYA'!$X$21*'Credit issuance TYA'!$B$2),IF('Hoja De Calculo'!AP$16&lt;'Hoja De Calculo'!AO$16,0,'Credit issuance TYA'!AO44-('Credit issuance TYA'!$X$21*'Credit issuance TYA'!$B$2)))</f>
        <v>0</v>
      </c>
      <c r="AP44" s="281">
        <f>IF(ISBLANK('Hoja De Calculo'!AQ$13),'Credit issuance TYA'!AP44-('Credit issuance TYA'!$X$21*'Credit issuance TYA'!$B$2),IF('Hoja De Calculo'!AQ$16&lt;'Hoja De Calculo'!AP$16,0,'Credit issuance TYA'!AP44-('Credit issuance TYA'!$X$21*'Credit issuance TYA'!$B$2)))</f>
        <v>0</v>
      </c>
      <c r="AQ44" s="281">
        <f>IF(ISBLANK('Hoja De Calculo'!AR$13),'Credit issuance TYA'!AQ44-('Credit issuance TYA'!$X$21*'Credit issuance TYA'!$B$2),IF('Hoja De Calculo'!AR$16&lt;'Hoja De Calculo'!AQ$16,0,'Credit issuance TYA'!AQ44-('Credit issuance TYA'!$X$21*'Credit issuance TYA'!$B$2)))</f>
        <v>0</v>
      </c>
      <c r="AR44" s="281">
        <f>IF(ISBLANK('Hoja De Calculo'!AS$13),'Credit issuance TYA'!AR44-('Credit issuance TYA'!$X$21*'Credit issuance TYA'!$B$2),IF('Hoja De Calculo'!AS$16&lt;'Hoja De Calculo'!AR$16,0,'Credit issuance TYA'!AR44-('Credit issuance TYA'!$X$21*'Credit issuance TYA'!$B$2)))</f>
        <v>0</v>
      </c>
      <c r="AS44" s="281">
        <f>IF(ISBLANK('Hoja De Calculo'!AT$13),'Credit issuance TYA'!AS44-('Credit issuance TYA'!$X$21*'Credit issuance TYA'!$B$2),IF('Hoja De Calculo'!AT$16&lt;'Hoja De Calculo'!AS$16,0,'Credit issuance TYA'!AS44-('Credit issuance TYA'!$X$21*'Credit issuance TYA'!$B$2)))</f>
        <v>0</v>
      </c>
      <c r="AT44" s="281">
        <f>IF(ISBLANK('Hoja De Calculo'!AU$13),'Credit issuance TYA'!AT44-('Credit issuance TYA'!$X$21*'Credit issuance TYA'!$B$2),IF('Hoja De Calculo'!AU$16&lt;'Hoja De Calculo'!AT$16,0,'Credit issuance TYA'!AT44-('Credit issuance TYA'!$X$21*'Credit issuance TYA'!$B$2)))</f>
        <v>0</v>
      </c>
      <c r="AU44" s="281">
        <f>IF(ISBLANK('Hoja De Calculo'!AV$13),'Credit issuance TYA'!AU44-('Credit issuance TYA'!$X$21*'Credit issuance TYA'!$B$2),IF('Hoja De Calculo'!AV$16&lt;'Hoja De Calculo'!AU$16,0,'Credit issuance TYA'!AU44-('Credit issuance TYA'!$X$21*'Credit issuance TYA'!$B$2)))</f>
        <v>0</v>
      </c>
      <c r="AV44" s="281">
        <f>IF(ISBLANK('Hoja De Calculo'!AW$13),'Credit issuance TYA'!AV44-('Credit issuance TYA'!$X$21*'Credit issuance TYA'!$B$2),IF('Hoja De Calculo'!AW$16&lt;'Hoja De Calculo'!AV$16,0,'Credit issuance TYA'!AV44-('Credit issuance TYA'!$X$21*'Credit issuance TYA'!$B$2)))</f>
        <v>0</v>
      </c>
      <c r="AW44" s="281">
        <f>IF(ISBLANK('Hoja De Calculo'!AX$13),'Credit issuance TYA'!AW44-('Credit issuance TYA'!$X$21*'Credit issuance TYA'!$B$2),IF('Hoja De Calculo'!AX$16&lt;'Hoja De Calculo'!AW$16,0,'Credit issuance TYA'!AW44-('Credit issuance TYA'!$X$21*'Credit issuance TYA'!$B$2)))</f>
        <v>0</v>
      </c>
      <c r="AX44" s="281">
        <f>IF(ISBLANK('Hoja De Calculo'!AY$13),'Credit issuance TYA'!AX44-('Credit issuance TYA'!$X$21*'Credit issuance TYA'!$B$2),IF('Hoja De Calculo'!AY$16&lt;'Hoja De Calculo'!AX$16,0,'Credit issuance TYA'!AX44-('Credit issuance TYA'!$X$21*'Credit issuance TYA'!$B$2)))</f>
        <v>0</v>
      </c>
      <c r="AY44" s="281">
        <f>IF(ISBLANK('Hoja De Calculo'!AZ$13),'Credit issuance TYA'!AY44-('Credit issuance TYA'!$X$21*'Credit issuance TYA'!$B$2),IF('Hoja De Calculo'!AZ$16&lt;'Hoja De Calculo'!AY$16,0,'Credit issuance TYA'!AY44-('Credit issuance TYA'!$X$21*'Credit issuance TYA'!$B$2)))</f>
        <v>0</v>
      </c>
      <c r="AZ44" s="281">
        <f>IF(ISBLANK('Hoja De Calculo'!BA$13),'Credit issuance TYA'!AZ44-('Credit issuance TYA'!$X$21*'Credit issuance TYA'!$B$2),IF('Hoja De Calculo'!BA$16&lt;'Hoja De Calculo'!AZ$16,0,'Credit issuance TYA'!AZ44-('Credit issuance TYA'!$X$21*'Credit issuance TYA'!$B$2)))</f>
        <v>0</v>
      </c>
      <c r="BA44" s="281">
        <f>IF(ISBLANK('Hoja De Calculo'!BB$13),'Credit issuance TYA'!BA44-('Credit issuance TYA'!$X$21*'Credit issuance TYA'!$B$2),IF('Hoja De Calculo'!BB$16&lt;'Hoja De Calculo'!BA$16,0,'Credit issuance TYA'!BA44-('Credit issuance TYA'!$X$21*'Credit issuance TYA'!$B$2)))</f>
        <v>0</v>
      </c>
      <c r="BB44" s="281">
        <f>IF(ISBLANK('Hoja De Calculo'!BC$13),'Credit issuance TYA'!BB44-('Credit issuance TYA'!$X$21*'Credit issuance TYA'!$B$2),IF('Hoja De Calculo'!BC$16&lt;'Hoja De Calculo'!BB$16,0,'Credit issuance TYA'!BB44-('Credit issuance TYA'!$X$21*'Credit issuance TYA'!$B$2)))</f>
        <v>0</v>
      </c>
      <c r="BC44" s="281">
        <f>IF(ISBLANK('Hoja De Calculo'!BD$13),'Credit issuance TYA'!BC44-('Credit issuance TYA'!$X$21*'Credit issuance TYA'!$B$2),IF('Hoja De Calculo'!BD$16&lt;'Hoja De Calculo'!BC$16,0,'Credit issuance TYA'!BC44-('Credit issuance TYA'!$X$21*'Credit issuance TYA'!$B$2)))</f>
        <v>0</v>
      </c>
      <c r="BD44" s="281">
        <f>IF(ISBLANK('Hoja De Calculo'!BE$13),'Credit issuance TYA'!BD44-('Credit issuance TYA'!$X$21*'Credit issuance TYA'!$B$2),IF('Hoja De Calculo'!BE$16&lt;'Hoja De Calculo'!BD$16,0,'Credit issuance TYA'!BD44-('Credit issuance TYA'!$X$21*'Credit issuance TYA'!$B$2)))</f>
        <v>0</v>
      </c>
      <c r="BE44" s="281">
        <f>IF(ISBLANK('Hoja De Calculo'!BF$13),'Credit issuance TYA'!BE44-('Credit issuance TYA'!$X$21*'Credit issuance TYA'!$B$2),IF('Hoja De Calculo'!BF$16&lt;'Hoja De Calculo'!BE$16,0,'Credit issuance TYA'!BE44-('Credit issuance TYA'!$X$21*'Credit issuance TYA'!$B$2)))</f>
        <v>0</v>
      </c>
      <c r="BF44" s="281">
        <f>IF(ISBLANK('Hoja De Calculo'!BG$13),'Credit issuance TYA'!BF44-('Credit issuance TYA'!$X$21*'Credit issuance TYA'!$B$2),IF('Hoja De Calculo'!BG$16&lt;'Hoja De Calculo'!BF$16,0,'Credit issuance TYA'!BF44-('Credit issuance TYA'!$X$21*'Credit issuance TYA'!$B$2)))</f>
        <v>0</v>
      </c>
      <c r="BG44" s="281">
        <f>IF(ISBLANK('Hoja De Calculo'!BH$13),'Credit issuance TYA'!BG44-('Credit issuance TYA'!$X$21*'Credit issuance TYA'!$B$2),IF('Hoja De Calculo'!BH$16&lt;'Hoja De Calculo'!BG$16,0,'Credit issuance TYA'!BG44-('Credit issuance TYA'!$X$21*'Credit issuance TYA'!$B$2)))</f>
        <v>0</v>
      </c>
      <c r="BH44" s="281">
        <f>IF(ISBLANK('Hoja De Calculo'!BI$13),'Credit issuance TYA'!BH44-('Credit issuance TYA'!$X$21*'Credit issuance TYA'!$B$2),IF('Hoja De Calculo'!BI$16&lt;'Hoja De Calculo'!BH$16,0,'Credit issuance TYA'!BH44-('Credit issuance TYA'!$X$21*'Credit issuance TYA'!$B$2)))</f>
        <v>0</v>
      </c>
      <c r="BI44" s="281">
        <f>IF(ISBLANK('Hoja De Calculo'!BJ$13),'Credit issuance TYA'!BI44-('Credit issuance TYA'!$X$21*'Credit issuance TYA'!$B$2),IF('Hoja De Calculo'!BJ$16&lt;'Hoja De Calculo'!BI$16,0,'Credit issuance TYA'!BI44-('Credit issuance TYA'!$X$21*'Credit issuance TYA'!$B$2)))</f>
        <v>0</v>
      </c>
      <c r="BJ44" s="281">
        <f>IF(ISBLANK('Hoja De Calculo'!BK$13),'Credit issuance TYA'!BJ44-('Credit issuance TYA'!$X$21*'Credit issuance TYA'!$B$2),IF('Hoja De Calculo'!BK$16&lt;'Hoja De Calculo'!BJ$16,0,'Credit issuance TYA'!BJ44-('Credit issuance TYA'!$X$21*'Credit issuance TYA'!$B$2)))</f>
        <v>0</v>
      </c>
      <c r="BK44" s="281">
        <f>IF(ISBLANK('Hoja De Calculo'!BL$13),'Credit issuance TYA'!BK44-('Credit issuance TYA'!$X$21*'Credit issuance TYA'!$B$2),IF('Hoja De Calculo'!BL$16&lt;'Hoja De Calculo'!BK$16,0,'Credit issuance TYA'!BK44-('Credit issuance TYA'!$X$21*'Credit issuance TYA'!$B$2)))</f>
        <v>0</v>
      </c>
      <c r="BL44" s="281">
        <f>IF(ISBLANK('Hoja De Calculo'!BM$13),'Credit issuance TYA'!BL44-('Credit issuance TYA'!$X$21*'Credit issuance TYA'!$B$2),IF('Hoja De Calculo'!BM$16&lt;'Hoja De Calculo'!BL$16,0,'Credit issuance TYA'!BL44-('Credit issuance TYA'!$X$21*'Credit issuance TYA'!$B$2)))</f>
        <v>0</v>
      </c>
      <c r="BM44" s="281">
        <f>IF(ISBLANK('Hoja De Calculo'!BN$13),'Credit issuance TYA'!BM44-('Credit issuance TYA'!$X$21*'Credit issuance TYA'!$B$2),IF('Hoja De Calculo'!BN$16&lt;'Hoja De Calculo'!BM$16,0,'Credit issuance TYA'!BM44-('Credit issuance TYA'!$X$21*'Credit issuance TYA'!$B$2)))</f>
        <v>0</v>
      </c>
      <c r="BN44" s="281">
        <f>IF(ISBLANK('Hoja De Calculo'!BO$13),'Credit issuance TYA'!BN44-('Credit issuance TYA'!$X$21*'Credit issuance TYA'!$B$2),IF('Hoja De Calculo'!BO$16&lt;'Hoja De Calculo'!BN$16,0,'Credit issuance TYA'!BN44-('Credit issuance TYA'!$X$21*'Credit issuance TYA'!$B$2)))</f>
        <v>0</v>
      </c>
      <c r="BO44" s="281">
        <f>IF(ISBLANK('Hoja De Calculo'!BP$13),'Credit issuance TYA'!BO44-('Credit issuance TYA'!$X$21*'Credit issuance TYA'!$B$2),IF('Hoja De Calculo'!BP$16&lt;'Hoja De Calculo'!BO$16,0,'Credit issuance TYA'!BO44-('Credit issuance TYA'!$X$21*'Credit issuance TYA'!$B$2)))</f>
        <v>0</v>
      </c>
      <c r="BP44" s="281">
        <f>IF(ISBLANK('Hoja De Calculo'!BQ$13),'Credit issuance TYA'!BP44-('Credit issuance TYA'!$X$21*'Credit issuance TYA'!$B$2),IF('Hoja De Calculo'!BQ$16&lt;'Hoja De Calculo'!BP$16,0,'Credit issuance TYA'!BP44-('Credit issuance TYA'!$X$21*'Credit issuance TYA'!$B$2)))</f>
        <v>0</v>
      </c>
      <c r="BQ44" s="281">
        <f>IF(ISBLANK('Hoja De Calculo'!BR$13),'Credit issuance TYA'!BQ44-('Credit issuance TYA'!$X$21*'Credit issuance TYA'!$B$2),IF('Hoja De Calculo'!BR$16&lt;'Hoja De Calculo'!BQ$16,0,'Credit issuance TYA'!BQ44-('Credit issuance TYA'!$X$21*'Credit issuance TYA'!$B$2)))</f>
        <v>0</v>
      </c>
      <c r="BR44" s="281">
        <f>IF(ISBLANK('Hoja De Calculo'!BS$13),'Credit issuance TYA'!BR44-('Credit issuance TYA'!$X$21*'Credit issuance TYA'!$B$2),IF('Hoja De Calculo'!BS$16&lt;'Hoja De Calculo'!BR$16,0,'Credit issuance TYA'!BR44-('Credit issuance TYA'!$X$21*'Credit issuance TYA'!$B$2)))</f>
        <v>0</v>
      </c>
      <c r="BS44" s="281">
        <f>IF(ISBLANK('Hoja De Calculo'!BT$13),'Credit issuance TYA'!BS44-('Credit issuance TYA'!$X$21*'Credit issuance TYA'!$B$2),IF('Hoja De Calculo'!BT$16&lt;'Hoja De Calculo'!BS$16,0,'Credit issuance TYA'!BS44-('Credit issuance TYA'!$X$21*'Credit issuance TYA'!$B$2)))</f>
        <v>0</v>
      </c>
      <c r="BT44" s="281">
        <f>IF(ISBLANK('Hoja De Calculo'!BU$13),'Credit issuance TYA'!BT44-('Credit issuance TYA'!$X$21*'Credit issuance TYA'!$B$2),IF('Hoja De Calculo'!BU$16&lt;'Hoja De Calculo'!BT$16,0,'Credit issuance TYA'!BT44-('Credit issuance TYA'!$X$21*'Credit issuance TYA'!$B$2)))</f>
        <v>0</v>
      </c>
      <c r="BU44" s="281">
        <f>IF(ISBLANK('Hoja De Calculo'!BV$13),'Credit issuance TYA'!BU44-('Credit issuance TYA'!$X$21*'Credit issuance TYA'!$B$2),IF('Hoja De Calculo'!BV$16&lt;'Hoja De Calculo'!BU$16,0,'Credit issuance TYA'!BU44-('Credit issuance TYA'!$X$21*'Credit issuance TYA'!$B$2)))</f>
        <v>0</v>
      </c>
      <c r="BV44" s="281">
        <f>IF(ISBLANK('Hoja De Calculo'!BW$13),'Credit issuance TYA'!BV44-('Credit issuance TYA'!$X$21*'Credit issuance TYA'!$B$2),IF('Hoja De Calculo'!BW$16&lt;'Hoja De Calculo'!BV$16,0,'Credit issuance TYA'!BV44-('Credit issuance TYA'!$X$21*'Credit issuance TYA'!$B$2)))</f>
        <v>0</v>
      </c>
      <c r="BW44" s="281">
        <f>IF(ISBLANK('Hoja De Calculo'!BX$13),'Credit issuance TYA'!BW44-('Credit issuance TYA'!$X$21*'Credit issuance TYA'!$B$2),IF('Hoja De Calculo'!BX$16&lt;'Hoja De Calculo'!BW$16,0,'Credit issuance TYA'!BW44-('Credit issuance TYA'!$X$21*'Credit issuance TYA'!$B$2)))</f>
        <v>0</v>
      </c>
      <c r="BX44" s="281">
        <f>IF(ISBLANK('Hoja De Calculo'!BY$13),'Credit issuance TYA'!BX44-('Credit issuance TYA'!$X$21*'Credit issuance TYA'!$B$2),IF('Hoja De Calculo'!BY$16&lt;'Hoja De Calculo'!BX$16,0,'Credit issuance TYA'!BX44-('Credit issuance TYA'!$X$21*'Credit issuance TYA'!$B$2)))</f>
        <v>0</v>
      </c>
      <c r="BY44" s="281">
        <f>IF(ISBLANK('Hoja De Calculo'!BZ$13),'Credit issuance TYA'!BY44-('Credit issuance TYA'!$X$21*'Credit issuance TYA'!$B$2),IF('Hoja De Calculo'!BZ$16&lt;'Hoja De Calculo'!BY$16,0,'Credit issuance TYA'!BY44-('Credit issuance TYA'!$X$21*'Credit issuance TYA'!$B$2)))</f>
        <v>0</v>
      </c>
      <c r="BZ44" s="281">
        <f>IF(ISBLANK('Hoja De Calculo'!CA$13),'Credit issuance TYA'!BZ44-('Credit issuance TYA'!$X$21*'Credit issuance TYA'!$B$2),IF('Hoja De Calculo'!CA$16&lt;'Hoja De Calculo'!BZ$16,0,'Credit issuance TYA'!BZ44-('Credit issuance TYA'!$X$21*'Credit issuance TYA'!$B$2)))</f>
        <v>0</v>
      </c>
      <c r="CA44" s="281">
        <f>IF(ISBLANK('Hoja De Calculo'!CB$13),'Credit issuance TYA'!CA44-('Credit issuance TYA'!$X$21*'Credit issuance TYA'!$B$2),IF('Hoja De Calculo'!CB$16&lt;'Hoja De Calculo'!CA$16,0,'Credit issuance TYA'!CA44-('Credit issuance TYA'!$X$21*'Credit issuance TYA'!$B$2)))</f>
        <v>0</v>
      </c>
      <c r="CB44" s="281">
        <f>IF(ISBLANK('Hoja De Calculo'!CC$13),'Credit issuance TYA'!CB44-('Credit issuance TYA'!$X$21*'Credit issuance TYA'!$B$2),IF('Hoja De Calculo'!CC$16&lt;'Hoja De Calculo'!CB$16,0,'Credit issuance TYA'!CB44-('Credit issuance TYA'!$X$21*'Credit issuance TYA'!$B$2)))</f>
        <v>0</v>
      </c>
      <c r="CC44" s="281">
        <f>IF(ISBLANK('Hoja De Calculo'!CD$13),'Credit issuance TYA'!CC44-('Credit issuance TYA'!$X$21*'Credit issuance TYA'!$B$2),IF('Hoja De Calculo'!CD$16&lt;'Hoja De Calculo'!CC$16,0,'Credit issuance TYA'!CC44-('Credit issuance TYA'!$X$21*'Credit issuance TYA'!$B$2)))</f>
        <v>0</v>
      </c>
      <c r="CD44" s="281">
        <f>IF(ISBLANK('Hoja De Calculo'!CE$13),'Credit issuance TYA'!CD44-('Credit issuance TYA'!$X$21*'Credit issuance TYA'!$B$2),IF('Hoja De Calculo'!CE$16&lt;'Hoja De Calculo'!CD$16,0,'Credit issuance TYA'!CD44-('Credit issuance TYA'!$X$21*'Credit issuance TYA'!$B$2)))</f>
        <v>0</v>
      </c>
      <c r="CE44" s="281">
        <f>IF(ISBLANK('Hoja De Calculo'!CF$13),'Credit issuance TYA'!CE44-('Credit issuance TYA'!$X$21*'Credit issuance TYA'!$B$2),IF('Hoja De Calculo'!CF$16&lt;'Hoja De Calculo'!CE$16,0,'Credit issuance TYA'!CE44-('Credit issuance TYA'!$X$21*'Credit issuance TYA'!$B$2)))</f>
        <v>0</v>
      </c>
      <c r="CF44" s="281">
        <f>IF(ISBLANK('Hoja De Calculo'!CG$13),'Credit issuance TYA'!CF44-('Credit issuance TYA'!$X$21*'Credit issuance TYA'!$B$2),IF('Hoja De Calculo'!CG$16&lt;'Hoja De Calculo'!CF$16,0,'Credit issuance TYA'!CF44-('Credit issuance TYA'!$X$21*'Credit issuance TYA'!$B$2)))</f>
        <v>0</v>
      </c>
      <c r="CG44" s="281">
        <f>IF(ISBLANK('Hoja De Calculo'!CH$13),'Credit issuance TYA'!CG44-('Credit issuance TYA'!$X$21*'Credit issuance TYA'!$B$2),IF('Hoja De Calculo'!CH$16&lt;'Hoja De Calculo'!CG$16,0,'Credit issuance TYA'!CG44-('Credit issuance TYA'!$X$21*'Credit issuance TYA'!$B$2)))</f>
        <v>0</v>
      </c>
      <c r="CH44" s="281">
        <f>IF(ISBLANK('Hoja De Calculo'!CI$13),'Credit issuance TYA'!CH44-('Credit issuance TYA'!$X$21*'Credit issuance TYA'!$B$2),IF('Hoja De Calculo'!CI$16&lt;'Hoja De Calculo'!CH$16,0,'Credit issuance TYA'!CH44-('Credit issuance TYA'!$X$21*'Credit issuance TYA'!$B$2)))</f>
        <v>0</v>
      </c>
      <c r="CI44" s="281">
        <f>IF(ISBLANK('Hoja De Calculo'!CJ$13),'Credit issuance TYA'!CI44-('Credit issuance TYA'!$X$21*'Credit issuance TYA'!$B$2),IF('Hoja De Calculo'!CJ$16&lt;'Hoja De Calculo'!CI$16,0,'Credit issuance TYA'!CI44-('Credit issuance TYA'!$X$21*'Credit issuance TYA'!$B$2)))</f>
        <v>0</v>
      </c>
      <c r="CJ44" s="281">
        <f>IF(ISBLANK('Hoja De Calculo'!CK$13),'Credit issuance TYA'!CJ44-('Credit issuance TYA'!$X$21*'Credit issuance TYA'!$B$2),IF('Hoja De Calculo'!CK$16&lt;'Hoja De Calculo'!CJ$16,0,'Credit issuance TYA'!CJ44-('Credit issuance TYA'!$X$21*'Credit issuance TYA'!$B$2)))</f>
        <v>0</v>
      </c>
      <c r="CK44" s="281">
        <f>IF(ISBLANK('Hoja De Calculo'!CL$13),'Credit issuance TYA'!CK44-('Credit issuance TYA'!$X$21*'Credit issuance TYA'!$B$2),IF('Hoja De Calculo'!CL$16&lt;'Hoja De Calculo'!CK$16,0,'Credit issuance TYA'!CK44-('Credit issuance TYA'!$X$21*'Credit issuance TYA'!$B$2)))</f>
        <v>0</v>
      </c>
      <c r="CL44" s="281">
        <f>IF(ISBLANK('Hoja De Calculo'!CM$13),'Credit issuance TYA'!CL44-('Credit issuance TYA'!$X$21*'Credit issuance TYA'!$B$2),IF('Hoja De Calculo'!CM$16&lt;'Hoja De Calculo'!CL$16,0,'Credit issuance TYA'!CL44-('Credit issuance TYA'!$X$21*'Credit issuance TYA'!$B$2)))</f>
        <v>0</v>
      </c>
      <c r="CM44" s="281">
        <f>IF(ISBLANK('Hoja De Calculo'!CN$13),'Credit issuance TYA'!CM44-('Credit issuance TYA'!$X$21*'Credit issuance TYA'!$B$2),IF('Hoja De Calculo'!CN$16&lt;'Hoja De Calculo'!CM$16,0,'Credit issuance TYA'!CM44-('Credit issuance TYA'!$X$21*'Credit issuance TYA'!$B$2)))</f>
        <v>0</v>
      </c>
      <c r="CN44" s="281">
        <f>IF(ISBLANK('Hoja De Calculo'!CO$13),'Credit issuance TYA'!CN44-('Credit issuance TYA'!$X$21*'Credit issuance TYA'!$B$2),IF('Hoja De Calculo'!CO$16&lt;'Hoja De Calculo'!CN$16,0,'Credit issuance TYA'!CN44-('Credit issuance TYA'!$X$21*'Credit issuance TYA'!$B$2)))</f>
        <v>0</v>
      </c>
      <c r="CO44" s="281">
        <f>IF(ISBLANK('Hoja De Calculo'!CP$13),'Credit issuance TYA'!CO44-('Credit issuance TYA'!$X$21*'Credit issuance TYA'!$B$2),IF('Hoja De Calculo'!CP$16&lt;'Hoja De Calculo'!CO$16,0,'Credit issuance TYA'!CO44-('Credit issuance TYA'!$X$21*'Credit issuance TYA'!$B$2)))</f>
        <v>0</v>
      </c>
      <c r="CP44" s="281">
        <f>IF(ISBLANK('Hoja De Calculo'!CQ$13),'Credit issuance TYA'!CP44-('Credit issuance TYA'!$X$21*'Credit issuance TYA'!$B$2),IF('Hoja De Calculo'!CQ$16&lt;'Hoja De Calculo'!CP$16,0,'Credit issuance TYA'!CP44-('Credit issuance TYA'!$X$21*'Credit issuance TYA'!$B$2)))</f>
        <v>0</v>
      </c>
      <c r="CQ44" s="281">
        <f>IF(ISBLANK('Hoja De Calculo'!CR$13),'Credit issuance TYA'!CQ44-('Credit issuance TYA'!$X$21*'Credit issuance TYA'!$B$2),IF('Hoja De Calculo'!CR$16&lt;'Hoja De Calculo'!CQ$16,0,'Credit issuance TYA'!CQ44-('Credit issuance TYA'!$X$21*'Credit issuance TYA'!$B$2)))</f>
        <v>0</v>
      </c>
      <c r="CR44" s="281">
        <f>IF(ISBLANK('Hoja De Calculo'!CS$13),'Credit issuance TYA'!CR44-('Credit issuance TYA'!$X$21*'Credit issuance TYA'!$B$2),IF('Hoja De Calculo'!CS$16&lt;'Hoja De Calculo'!CR$16,0,'Credit issuance TYA'!CR44-('Credit issuance TYA'!$X$21*'Credit issuance TYA'!$B$2)))</f>
        <v>0</v>
      </c>
      <c r="CS44" s="281">
        <f>IF(ISBLANK('Hoja De Calculo'!CT$13),'Credit issuance TYA'!CS44-('Credit issuance TYA'!$X$21*'Credit issuance TYA'!$B$2),IF('Hoja De Calculo'!CT$16&lt;'Hoja De Calculo'!CS$16,0,'Credit issuance TYA'!CS44-('Credit issuance TYA'!$X$21*'Credit issuance TYA'!$B$2)))</f>
        <v>0</v>
      </c>
      <c r="CT44" s="281">
        <f>IF(ISBLANK('Hoja De Calculo'!CU$13),'Credit issuance TYA'!CT44-('Credit issuance TYA'!$X$21*'Credit issuance TYA'!$B$2),IF('Hoja De Calculo'!CU$16&lt;'Hoja De Calculo'!CT$16,0,'Credit issuance TYA'!CT44-('Credit issuance TYA'!$X$21*'Credit issuance TYA'!$B$2)))</f>
        <v>0</v>
      </c>
      <c r="CU44" s="281">
        <f>IF(ISBLANK('Hoja De Calculo'!CV$13),'Credit issuance TYA'!CU44-('Credit issuance TYA'!$X$21*'Credit issuance TYA'!$B$2),IF('Hoja De Calculo'!CV$16&lt;'Hoja De Calculo'!CU$16,0,'Credit issuance TYA'!CU44-('Credit issuance TYA'!$X$21*'Credit issuance TYA'!$B$2)))</f>
        <v>0</v>
      </c>
      <c r="CV44" s="281">
        <f>IF(ISBLANK('Hoja De Calculo'!CW$13),'Credit issuance TYA'!CV44-('Credit issuance TYA'!$X$21*'Credit issuance TYA'!$B$2),IF('Hoja De Calculo'!CW$16&lt;'Hoja De Calculo'!CV$16,0,'Credit issuance TYA'!CV44-('Credit issuance TYA'!$X$21*'Credit issuance TYA'!$B$2)))</f>
        <v>0</v>
      </c>
      <c r="CW44" s="281">
        <f>IF(ISBLANK('Hoja De Calculo'!CX$13),'Credit issuance TYA'!CW44-('Credit issuance TYA'!$X$21*'Credit issuance TYA'!$B$2),IF('Hoja De Calculo'!CX$16&lt;'Hoja De Calculo'!CW$16,0,'Credit issuance TYA'!CW44-('Credit issuance TYA'!$X$21*'Credit issuance TYA'!$B$2)))</f>
        <v>0</v>
      </c>
    </row>
    <row r="45" spans="1:102" x14ac:dyDescent="0.3">
      <c r="A45" t="s">
        <v>182</v>
      </c>
      <c r="C45" s="259"/>
      <c r="D45" s="259"/>
      <c r="E45" s="259"/>
      <c r="F45" s="259"/>
      <c r="G45" s="259"/>
      <c r="H45" s="259"/>
      <c r="I45" s="259"/>
      <c r="J45" s="259"/>
      <c r="K45" s="259"/>
      <c r="L45" s="259"/>
      <c r="M45" s="259"/>
      <c r="N45" s="259"/>
      <c r="O45" s="259"/>
      <c r="P45" s="259"/>
      <c r="Q45" s="259"/>
      <c r="R45" s="259"/>
      <c r="S45" s="259"/>
      <c r="T45" s="267"/>
      <c r="U45" s="274"/>
      <c r="V45" s="274"/>
      <c r="W45" s="274"/>
      <c r="X45" s="274"/>
      <c r="Y45" s="281">
        <f>'Credit issuance TYA'!Y45-('Credit issuance TYA'!$Y21*'Credit issuance TYA'!$B$2)</f>
        <v>0</v>
      </c>
      <c r="Z45" s="281">
        <f>IF(ISBLANK('Hoja De Calculo'!AA$13),'Credit issuance TYA'!Z45-('Credit issuance TYA'!$Y$21*'Credit issuance TYA'!$B$2),IF('Hoja De Calculo'!AA$16&lt;'Hoja De Calculo'!Z$16,0,'Credit issuance TYA'!Z45-('Credit issuance TYA'!$Y$21*'Credit issuance TYA'!$B$2)))</f>
        <v>0</v>
      </c>
      <c r="AA45" s="281">
        <f>IF(ISBLANK('Hoja De Calculo'!AB$13),'Credit issuance TYA'!AA45-('Credit issuance TYA'!$Y$21*'Credit issuance TYA'!$B$2),IF('Hoja De Calculo'!AB$16&lt;'Hoja De Calculo'!AA$16,0,'Credit issuance TYA'!AA45-('Credit issuance TYA'!$Y$21*'Credit issuance TYA'!$B$2)))</f>
        <v>0</v>
      </c>
      <c r="AB45" s="281">
        <f>IF(ISBLANK('Hoja De Calculo'!AC$13),'Credit issuance TYA'!AB45-('Credit issuance TYA'!$Y$21*'Credit issuance TYA'!$B$2),IF('Hoja De Calculo'!AC$16&lt;'Hoja De Calculo'!AB$16,0,'Credit issuance TYA'!AB45-('Credit issuance TYA'!$Y$21*'Credit issuance TYA'!$B$2)))</f>
        <v>0</v>
      </c>
      <c r="AC45" s="281">
        <f>IF(ISBLANK('Hoja De Calculo'!AD$13),'Credit issuance TYA'!AC45-('Credit issuance TYA'!$Y$21*'Credit issuance TYA'!$B$2),IF('Hoja De Calculo'!AD$16&lt;'Hoja De Calculo'!AC$16,0,'Credit issuance TYA'!AC45-('Credit issuance TYA'!$Y$21*'Credit issuance TYA'!$B$2)))</f>
        <v>0</v>
      </c>
      <c r="AD45" s="281">
        <f>IF(ISBLANK('Hoja De Calculo'!AE$13),'Credit issuance TYA'!AD45-('Credit issuance TYA'!$Y$21*'Credit issuance TYA'!$B$2),IF('Hoja De Calculo'!AE$16&lt;'Hoja De Calculo'!AD$16,0,'Credit issuance TYA'!AD45-('Credit issuance TYA'!$Y$21*'Credit issuance TYA'!$B$2)))</f>
        <v>0</v>
      </c>
      <c r="AE45" s="281">
        <f>IF(ISBLANK('Hoja De Calculo'!AF$13),'Credit issuance TYA'!AE45-('Credit issuance TYA'!$Y$21*'Credit issuance TYA'!$B$2),IF('Hoja De Calculo'!AF$16&lt;'Hoja De Calculo'!AE$16,0,'Credit issuance TYA'!AE45-('Credit issuance TYA'!$Y$21*'Credit issuance TYA'!$B$2)))</f>
        <v>0</v>
      </c>
      <c r="AF45" s="281">
        <f>IF(ISBLANK('Hoja De Calculo'!AG$13),'Credit issuance TYA'!AF45-('Credit issuance TYA'!$Y$21*'Credit issuance TYA'!$B$2),IF('Hoja De Calculo'!AG$16&lt;'Hoja De Calculo'!AF$16,0,'Credit issuance TYA'!AF45-('Credit issuance TYA'!$Y$21*'Credit issuance TYA'!$B$2)))</f>
        <v>0</v>
      </c>
      <c r="AG45" s="281">
        <f>IF(ISBLANK('Hoja De Calculo'!AH$13),'Credit issuance TYA'!AG45-('Credit issuance TYA'!$Y$21*'Credit issuance TYA'!$B$2),IF('Hoja De Calculo'!AH$16&lt;'Hoja De Calculo'!AG$16,0,'Credit issuance TYA'!AG45-('Credit issuance TYA'!$Y$21*'Credit issuance TYA'!$B$2)))</f>
        <v>0</v>
      </c>
      <c r="AH45" s="281">
        <f>IF(ISBLANK('Hoja De Calculo'!AI$13),'Credit issuance TYA'!AH45-('Credit issuance TYA'!$Y$21*'Credit issuance TYA'!$B$2),IF('Hoja De Calculo'!AI$16&lt;'Hoja De Calculo'!AH$16,0,'Credit issuance TYA'!AH45-('Credit issuance TYA'!$Y$21*'Credit issuance TYA'!$B$2)))</f>
        <v>0</v>
      </c>
      <c r="AI45" s="281">
        <f>IF(ISBLANK('Hoja De Calculo'!AJ$13),'Credit issuance TYA'!AI45-('Credit issuance TYA'!$Y$21*'Credit issuance TYA'!$B$2),IF('Hoja De Calculo'!AJ$16&lt;'Hoja De Calculo'!AI$16,0,'Credit issuance TYA'!AI45-('Credit issuance TYA'!$Y$21*'Credit issuance TYA'!$B$2)))</f>
        <v>0</v>
      </c>
      <c r="AJ45" s="281">
        <f>IF(ISBLANK('Hoja De Calculo'!AK$13),'Credit issuance TYA'!AJ45-('Credit issuance TYA'!$Y$21*'Credit issuance TYA'!$B$2),IF('Hoja De Calculo'!AK$16&lt;'Hoja De Calculo'!AJ$16,0,'Credit issuance TYA'!AJ45-('Credit issuance TYA'!$Y$21*'Credit issuance TYA'!$B$2)))</f>
        <v>0</v>
      </c>
      <c r="AK45" s="281">
        <f>IF(ISBLANK('Hoja De Calculo'!AL$13),'Credit issuance TYA'!AK45-('Credit issuance TYA'!$Y$21*'Credit issuance TYA'!$B$2),IF('Hoja De Calculo'!AL$16&lt;'Hoja De Calculo'!AK$16,0,'Credit issuance TYA'!AK45-('Credit issuance TYA'!$Y$21*'Credit issuance TYA'!$B$2)))</f>
        <v>0</v>
      </c>
      <c r="AL45" s="281">
        <f>IF(ISBLANK('Hoja De Calculo'!AM$13),'Credit issuance TYA'!AL45-('Credit issuance TYA'!$Y$21*'Credit issuance TYA'!$B$2),IF('Hoja De Calculo'!AM$16&lt;'Hoja De Calculo'!AL$16,0,'Credit issuance TYA'!AL45-('Credit issuance TYA'!$Y$21*'Credit issuance TYA'!$B$2)))</f>
        <v>0</v>
      </c>
      <c r="AM45" s="281">
        <f>IF(ISBLANK('Hoja De Calculo'!AN$13),'Credit issuance TYA'!AM45-('Credit issuance TYA'!$Y$21*'Credit issuance TYA'!$B$2),IF('Hoja De Calculo'!AN$16&lt;'Hoja De Calculo'!AM$16,0,'Credit issuance TYA'!AM45-('Credit issuance TYA'!$Y$21*'Credit issuance TYA'!$B$2)))</f>
        <v>0</v>
      </c>
      <c r="AN45" s="281">
        <f>IF(ISBLANK('Hoja De Calculo'!AO$13),'Credit issuance TYA'!AN45-('Credit issuance TYA'!$Y$21*'Credit issuance TYA'!$B$2),IF('Hoja De Calculo'!AO$16&lt;'Hoja De Calculo'!AN$16,0,'Credit issuance TYA'!AN45-('Credit issuance TYA'!$Y$21*'Credit issuance TYA'!$B$2)))</f>
        <v>0</v>
      </c>
      <c r="AO45" s="281">
        <f>IF(ISBLANK('Hoja De Calculo'!AP$13),'Credit issuance TYA'!AO45-('Credit issuance TYA'!$Y$21*'Credit issuance TYA'!$B$2),IF('Hoja De Calculo'!AP$16&lt;'Hoja De Calculo'!AO$16,0,'Credit issuance TYA'!AO45-('Credit issuance TYA'!$Y$21*'Credit issuance TYA'!$B$2)))</f>
        <v>0</v>
      </c>
      <c r="AP45" s="281">
        <f>IF(ISBLANK('Hoja De Calculo'!AQ$13),'Credit issuance TYA'!AP45-('Credit issuance TYA'!$Y$21*'Credit issuance TYA'!$B$2),IF('Hoja De Calculo'!AQ$16&lt;'Hoja De Calculo'!AP$16,0,'Credit issuance TYA'!AP45-('Credit issuance TYA'!$Y$21*'Credit issuance TYA'!$B$2)))</f>
        <v>0</v>
      </c>
      <c r="AQ45" s="281">
        <f>IF(ISBLANK('Hoja De Calculo'!AR$13),'Credit issuance TYA'!AQ45-('Credit issuance TYA'!$Y$21*'Credit issuance TYA'!$B$2),IF('Hoja De Calculo'!AR$16&lt;'Hoja De Calculo'!AQ$16,0,'Credit issuance TYA'!AQ45-('Credit issuance TYA'!$Y$21*'Credit issuance TYA'!$B$2)))</f>
        <v>0</v>
      </c>
      <c r="AR45" s="281">
        <f>IF(ISBLANK('Hoja De Calculo'!AS$13),'Credit issuance TYA'!AR45-('Credit issuance TYA'!$Y$21*'Credit issuance TYA'!$B$2),IF('Hoja De Calculo'!AS$16&lt;'Hoja De Calculo'!AR$16,0,'Credit issuance TYA'!AR45-('Credit issuance TYA'!$Y$21*'Credit issuance TYA'!$B$2)))</f>
        <v>0</v>
      </c>
      <c r="AS45" s="281">
        <f>IF(ISBLANK('Hoja De Calculo'!AT$13),'Credit issuance TYA'!AS45-('Credit issuance TYA'!$Y$21*'Credit issuance TYA'!$B$2),IF('Hoja De Calculo'!AT$16&lt;'Hoja De Calculo'!AS$16,0,'Credit issuance TYA'!AS45-('Credit issuance TYA'!$Y$21*'Credit issuance TYA'!$B$2)))</f>
        <v>0</v>
      </c>
      <c r="AT45" s="281">
        <f>IF(ISBLANK('Hoja De Calculo'!AU$13),'Credit issuance TYA'!AT45-('Credit issuance TYA'!$Y$21*'Credit issuance TYA'!$B$2),IF('Hoja De Calculo'!AU$16&lt;'Hoja De Calculo'!AT$16,0,'Credit issuance TYA'!AT45-('Credit issuance TYA'!$Y$21*'Credit issuance TYA'!$B$2)))</f>
        <v>0</v>
      </c>
      <c r="AU45" s="281">
        <f>IF(ISBLANK('Hoja De Calculo'!AV$13),'Credit issuance TYA'!AU45-('Credit issuance TYA'!$Y$21*'Credit issuance TYA'!$B$2),IF('Hoja De Calculo'!AV$16&lt;'Hoja De Calculo'!AU$16,0,'Credit issuance TYA'!AU45-('Credit issuance TYA'!$Y$21*'Credit issuance TYA'!$B$2)))</f>
        <v>0</v>
      </c>
      <c r="AV45" s="281">
        <f>IF(ISBLANK('Hoja De Calculo'!AW$13),'Credit issuance TYA'!AV45-('Credit issuance TYA'!$Y$21*'Credit issuance TYA'!$B$2),IF('Hoja De Calculo'!AW$16&lt;'Hoja De Calculo'!AV$16,0,'Credit issuance TYA'!AV45-('Credit issuance TYA'!$Y$21*'Credit issuance TYA'!$B$2)))</f>
        <v>0</v>
      </c>
      <c r="AW45" s="281">
        <f>IF(ISBLANK('Hoja De Calculo'!AX$13),'Credit issuance TYA'!AW45-('Credit issuance TYA'!$Y$21*'Credit issuance TYA'!$B$2),IF('Hoja De Calculo'!AX$16&lt;'Hoja De Calculo'!AW$16,0,'Credit issuance TYA'!AW45-('Credit issuance TYA'!$Y$21*'Credit issuance TYA'!$B$2)))</f>
        <v>0</v>
      </c>
      <c r="AX45" s="281">
        <f>IF(ISBLANK('Hoja De Calculo'!AY$13),'Credit issuance TYA'!AX45-('Credit issuance TYA'!$Y$21*'Credit issuance TYA'!$B$2),IF('Hoja De Calculo'!AY$16&lt;'Hoja De Calculo'!AX$16,0,'Credit issuance TYA'!AX45-('Credit issuance TYA'!$Y$21*'Credit issuance TYA'!$B$2)))</f>
        <v>0</v>
      </c>
      <c r="AY45" s="281">
        <f>IF(ISBLANK('Hoja De Calculo'!AZ$13),'Credit issuance TYA'!AY45-('Credit issuance TYA'!$Y$21*'Credit issuance TYA'!$B$2),IF('Hoja De Calculo'!AZ$16&lt;'Hoja De Calculo'!AY$16,0,'Credit issuance TYA'!AY45-('Credit issuance TYA'!$Y$21*'Credit issuance TYA'!$B$2)))</f>
        <v>0</v>
      </c>
      <c r="AZ45" s="281">
        <f>IF(ISBLANK('Hoja De Calculo'!BA$13),'Credit issuance TYA'!AZ45-('Credit issuance TYA'!$Y$21*'Credit issuance TYA'!$B$2),IF('Hoja De Calculo'!BA$16&lt;'Hoja De Calculo'!AZ$16,0,'Credit issuance TYA'!AZ45-('Credit issuance TYA'!$Y$21*'Credit issuance TYA'!$B$2)))</f>
        <v>0</v>
      </c>
      <c r="BA45" s="281">
        <f>IF(ISBLANK('Hoja De Calculo'!BB$13),'Credit issuance TYA'!BA45-('Credit issuance TYA'!$Y$21*'Credit issuance TYA'!$B$2),IF('Hoja De Calculo'!BB$16&lt;'Hoja De Calculo'!BA$16,0,'Credit issuance TYA'!BA45-('Credit issuance TYA'!$Y$21*'Credit issuance TYA'!$B$2)))</f>
        <v>0</v>
      </c>
      <c r="BB45" s="281">
        <f>IF(ISBLANK('Hoja De Calculo'!BC$13),'Credit issuance TYA'!BB45-('Credit issuance TYA'!$Y$21*'Credit issuance TYA'!$B$2),IF('Hoja De Calculo'!BC$16&lt;'Hoja De Calculo'!BB$16,0,'Credit issuance TYA'!BB45-('Credit issuance TYA'!$Y$21*'Credit issuance TYA'!$B$2)))</f>
        <v>0</v>
      </c>
      <c r="BC45" s="281">
        <f>IF(ISBLANK('Hoja De Calculo'!BD$13),'Credit issuance TYA'!BC45-('Credit issuance TYA'!$Y$21*'Credit issuance TYA'!$B$2),IF('Hoja De Calculo'!BD$16&lt;'Hoja De Calculo'!BC$16,0,'Credit issuance TYA'!BC45-('Credit issuance TYA'!$Y$21*'Credit issuance TYA'!$B$2)))</f>
        <v>0</v>
      </c>
      <c r="BD45" s="281">
        <f>IF(ISBLANK('Hoja De Calculo'!BE$13),'Credit issuance TYA'!BD45-('Credit issuance TYA'!$Y$21*'Credit issuance TYA'!$B$2),IF('Hoja De Calculo'!BE$16&lt;'Hoja De Calculo'!BD$16,0,'Credit issuance TYA'!BD45-('Credit issuance TYA'!$Y$21*'Credit issuance TYA'!$B$2)))</f>
        <v>0</v>
      </c>
      <c r="BE45" s="281">
        <f>IF(ISBLANK('Hoja De Calculo'!BF$13),'Credit issuance TYA'!BE45-('Credit issuance TYA'!$Y$21*'Credit issuance TYA'!$B$2),IF('Hoja De Calculo'!BF$16&lt;'Hoja De Calculo'!BE$16,0,'Credit issuance TYA'!BE45-('Credit issuance TYA'!$Y$21*'Credit issuance TYA'!$B$2)))</f>
        <v>0</v>
      </c>
      <c r="BF45" s="281">
        <f>IF(ISBLANK('Hoja De Calculo'!BG$13),'Credit issuance TYA'!BF45-('Credit issuance TYA'!$Y$21*'Credit issuance TYA'!$B$2),IF('Hoja De Calculo'!BG$16&lt;'Hoja De Calculo'!BF$16,0,'Credit issuance TYA'!BF45-('Credit issuance TYA'!$Y$21*'Credit issuance TYA'!$B$2)))</f>
        <v>0</v>
      </c>
      <c r="BG45" s="281">
        <f>IF(ISBLANK('Hoja De Calculo'!BH$13),'Credit issuance TYA'!BG45-('Credit issuance TYA'!$Y$21*'Credit issuance TYA'!$B$2),IF('Hoja De Calculo'!BH$16&lt;'Hoja De Calculo'!BG$16,0,'Credit issuance TYA'!BG45-('Credit issuance TYA'!$Y$21*'Credit issuance TYA'!$B$2)))</f>
        <v>0</v>
      </c>
      <c r="BH45" s="281">
        <f>IF(ISBLANK('Hoja De Calculo'!BI$13),'Credit issuance TYA'!BH45-('Credit issuance TYA'!$Y$21*'Credit issuance TYA'!$B$2),IF('Hoja De Calculo'!BI$16&lt;'Hoja De Calculo'!BH$16,0,'Credit issuance TYA'!BH45-('Credit issuance TYA'!$Y$21*'Credit issuance TYA'!$B$2)))</f>
        <v>0</v>
      </c>
      <c r="BI45" s="281">
        <f>IF(ISBLANK('Hoja De Calculo'!BJ$13),'Credit issuance TYA'!BI45-('Credit issuance TYA'!$Y$21*'Credit issuance TYA'!$B$2),IF('Hoja De Calculo'!BJ$16&lt;'Hoja De Calculo'!BI$16,0,'Credit issuance TYA'!BI45-('Credit issuance TYA'!$Y$21*'Credit issuance TYA'!$B$2)))</f>
        <v>0</v>
      </c>
      <c r="BJ45" s="281">
        <f>IF(ISBLANK('Hoja De Calculo'!BK$13),'Credit issuance TYA'!BJ45-('Credit issuance TYA'!$Y$21*'Credit issuance TYA'!$B$2),IF('Hoja De Calculo'!BK$16&lt;'Hoja De Calculo'!BJ$16,0,'Credit issuance TYA'!BJ45-('Credit issuance TYA'!$Y$21*'Credit issuance TYA'!$B$2)))</f>
        <v>0</v>
      </c>
      <c r="BK45" s="281">
        <f>IF(ISBLANK('Hoja De Calculo'!BL$13),'Credit issuance TYA'!BK45-('Credit issuance TYA'!$Y$21*'Credit issuance TYA'!$B$2),IF('Hoja De Calculo'!BL$16&lt;'Hoja De Calculo'!BK$16,0,'Credit issuance TYA'!BK45-('Credit issuance TYA'!$Y$21*'Credit issuance TYA'!$B$2)))</f>
        <v>0</v>
      </c>
      <c r="BL45" s="281">
        <f>IF(ISBLANK('Hoja De Calculo'!BM$13),'Credit issuance TYA'!BL45-('Credit issuance TYA'!$Y$21*'Credit issuance TYA'!$B$2),IF('Hoja De Calculo'!BM$16&lt;'Hoja De Calculo'!BL$16,0,'Credit issuance TYA'!BL45-('Credit issuance TYA'!$Y$21*'Credit issuance TYA'!$B$2)))</f>
        <v>0</v>
      </c>
      <c r="BM45" s="281">
        <f>IF(ISBLANK('Hoja De Calculo'!BN$13),'Credit issuance TYA'!BM45-('Credit issuance TYA'!$Y$21*'Credit issuance TYA'!$B$2),IF('Hoja De Calculo'!BN$16&lt;'Hoja De Calculo'!BM$16,0,'Credit issuance TYA'!BM45-('Credit issuance TYA'!$Y$21*'Credit issuance TYA'!$B$2)))</f>
        <v>0</v>
      </c>
      <c r="BN45" s="281">
        <f>IF(ISBLANK('Hoja De Calculo'!BO$13),'Credit issuance TYA'!BN45-('Credit issuance TYA'!$Y$21*'Credit issuance TYA'!$B$2),IF('Hoja De Calculo'!BO$16&lt;'Hoja De Calculo'!BN$16,0,'Credit issuance TYA'!BN45-('Credit issuance TYA'!$Y$21*'Credit issuance TYA'!$B$2)))</f>
        <v>0</v>
      </c>
      <c r="BO45" s="281">
        <f>IF(ISBLANK('Hoja De Calculo'!BP$13),'Credit issuance TYA'!BO45-('Credit issuance TYA'!$Y$21*'Credit issuance TYA'!$B$2),IF('Hoja De Calculo'!BP$16&lt;'Hoja De Calculo'!BO$16,0,'Credit issuance TYA'!BO45-('Credit issuance TYA'!$Y$21*'Credit issuance TYA'!$B$2)))</f>
        <v>0</v>
      </c>
      <c r="BP45" s="281">
        <f>IF(ISBLANK('Hoja De Calculo'!BQ$13),'Credit issuance TYA'!BP45-('Credit issuance TYA'!$Y$21*'Credit issuance TYA'!$B$2),IF('Hoja De Calculo'!BQ$16&lt;'Hoja De Calculo'!BP$16,0,'Credit issuance TYA'!BP45-('Credit issuance TYA'!$Y$21*'Credit issuance TYA'!$B$2)))</f>
        <v>0</v>
      </c>
      <c r="BQ45" s="281">
        <f>IF(ISBLANK('Hoja De Calculo'!BR$13),'Credit issuance TYA'!BQ45-('Credit issuance TYA'!$Y$21*'Credit issuance TYA'!$B$2),IF('Hoja De Calculo'!BR$16&lt;'Hoja De Calculo'!BQ$16,0,'Credit issuance TYA'!BQ45-('Credit issuance TYA'!$Y$21*'Credit issuance TYA'!$B$2)))</f>
        <v>0</v>
      </c>
      <c r="BR45" s="281">
        <f>IF(ISBLANK('Hoja De Calculo'!BS$13),'Credit issuance TYA'!BR45-('Credit issuance TYA'!$Y$21*'Credit issuance TYA'!$B$2),IF('Hoja De Calculo'!BS$16&lt;'Hoja De Calculo'!BR$16,0,'Credit issuance TYA'!BR45-('Credit issuance TYA'!$Y$21*'Credit issuance TYA'!$B$2)))</f>
        <v>0</v>
      </c>
      <c r="BS45" s="281">
        <f>IF(ISBLANK('Hoja De Calculo'!BT$13),'Credit issuance TYA'!BS45-('Credit issuance TYA'!$Y$21*'Credit issuance TYA'!$B$2),IF('Hoja De Calculo'!BT$16&lt;'Hoja De Calculo'!BS$16,0,'Credit issuance TYA'!BS45-('Credit issuance TYA'!$Y$21*'Credit issuance TYA'!$B$2)))</f>
        <v>0</v>
      </c>
      <c r="BT45" s="281">
        <f>IF(ISBLANK('Hoja De Calculo'!BU$13),'Credit issuance TYA'!BT45-('Credit issuance TYA'!$Y$21*'Credit issuance TYA'!$B$2),IF('Hoja De Calculo'!BU$16&lt;'Hoja De Calculo'!BT$16,0,'Credit issuance TYA'!BT45-('Credit issuance TYA'!$Y$21*'Credit issuance TYA'!$B$2)))</f>
        <v>0</v>
      </c>
      <c r="BU45" s="281">
        <f>IF(ISBLANK('Hoja De Calculo'!BV$13),'Credit issuance TYA'!BU45-('Credit issuance TYA'!$Y$21*'Credit issuance TYA'!$B$2),IF('Hoja De Calculo'!BV$16&lt;'Hoja De Calculo'!BU$16,0,'Credit issuance TYA'!BU45-('Credit issuance TYA'!$Y$21*'Credit issuance TYA'!$B$2)))</f>
        <v>0</v>
      </c>
      <c r="BV45" s="281">
        <f>IF(ISBLANK('Hoja De Calculo'!BW$13),'Credit issuance TYA'!BV45-('Credit issuance TYA'!$Y$21*'Credit issuance TYA'!$B$2),IF('Hoja De Calculo'!BW$16&lt;'Hoja De Calculo'!BV$16,0,'Credit issuance TYA'!BV45-('Credit issuance TYA'!$Y$21*'Credit issuance TYA'!$B$2)))</f>
        <v>0</v>
      </c>
      <c r="BW45" s="281">
        <f>IF(ISBLANK('Hoja De Calculo'!BX$13),'Credit issuance TYA'!BW45-('Credit issuance TYA'!$Y$21*'Credit issuance TYA'!$B$2),IF('Hoja De Calculo'!BX$16&lt;'Hoja De Calculo'!BW$16,0,'Credit issuance TYA'!BW45-('Credit issuance TYA'!$Y$21*'Credit issuance TYA'!$B$2)))</f>
        <v>0</v>
      </c>
      <c r="BX45" s="281">
        <f>IF(ISBLANK('Hoja De Calculo'!BY$13),'Credit issuance TYA'!BX45-('Credit issuance TYA'!$Y$21*'Credit issuance TYA'!$B$2),IF('Hoja De Calculo'!BY$16&lt;'Hoja De Calculo'!BX$16,0,'Credit issuance TYA'!BX45-('Credit issuance TYA'!$Y$21*'Credit issuance TYA'!$B$2)))</f>
        <v>0</v>
      </c>
      <c r="BY45" s="281">
        <f>IF(ISBLANK('Hoja De Calculo'!BZ$13),'Credit issuance TYA'!BY45-('Credit issuance TYA'!$Y$21*'Credit issuance TYA'!$B$2),IF('Hoja De Calculo'!BZ$16&lt;'Hoja De Calculo'!BY$16,0,'Credit issuance TYA'!BY45-('Credit issuance TYA'!$Y$21*'Credit issuance TYA'!$B$2)))</f>
        <v>0</v>
      </c>
      <c r="BZ45" s="281">
        <f>IF(ISBLANK('Hoja De Calculo'!CA$13),'Credit issuance TYA'!BZ45-('Credit issuance TYA'!$Y$21*'Credit issuance TYA'!$B$2),IF('Hoja De Calculo'!CA$16&lt;'Hoja De Calculo'!BZ$16,0,'Credit issuance TYA'!BZ45-('Credit issuance TYA'!$Y$21*'Credit issuance TYA'!$B$2)))</f>
        <v>0</v>
      </c>
      <c r="CA45" s="281">
        <f>IF(ISBLANK('Hoja De Calculo'!CB$13),'Credit issuance TYA'!CA45-('Credit issuance TYA'!$Y$21*'Credit issuance TYA'!$B$2),IF('Hoja De Calculo'!CB$16&lt;'Hoja De Calculo'!CA$16,0,'Credit issuance TYA'!CA45-('Credit issuance TYA'!$Y$21*'Credit issuance TYA'!$B$2)))</f>
        <v>0</v>
      </c>
      <c r="CB45" s="281">
        <f>IF(ISBLANK('Hoja De Calculo'!CC$13),'Credit issuance TYA'!CB45-('Credit issuance TYA'!$Y$21*'Credit issuance TYA'!$B$2),IF('Hoja De Calculo'!CC$16&lt;'Hoja De Calculo'!CB$16,0,'Credit issuance TYA'!CB45-('Credit issuance TYA'!$Y$21*'Credit issuance TYA'!$B$2)))</f>
        <v>0</v>
      </c>
      <c r="CC45" s="281">
        <f>IF(ISBLANK('Hoja De Calculo'!CD$13),'Credit issuance TYA'!CC45-('Credit issuance TYA'!$Y$21*'Credit issuance TYA'!$B$2),IF('Hoja De Calculo'!CD$16&lt;'Hoja De Calculo'!CC$16,0,'Credit issuance TYA'!CC45-('Credit issuance TYA'!$Y$21*'Credit issuance TYA'!$B$2)))</f>
        <v>0</v>
      </c>
      <c r="CD45" s="281">
        <f>IF(ISBLANK('Hoja De Calculo'!CE$13),'Credit issuance TYA'!CD45-('Credit issuance TYA'!$Y$21*'Credit issuance TYA'!$B$2),IF('Hoja De Calculo'!CE$16&lt;'Hoja De Calculo'!CD$16,0,'Credit issuance TYA'!CD45-('Credit issuance TYA'!$Y$21*'Credit issuance TYA'!$B$2)))</f>
        <v>0</v>
      </c>
      <c r="CE45" s="281">
        <f>IF(ISBLANK('Hoja De Calculo'!CF$13),'Credit issuance TYA'!CE45-('Credit issuance TYA'!$Y$21*'Credit issuance TYA'!$B$2),IF('Hoja De Calculo'!CF$16&lt;'Hoja De Calculo'!CE$16,0,'Credit issuance TYA'!CE45-('Credit issuance TYA'!$Y$21*'Credit issuance TYA'!$B$2)))</f>
        <v>0</v>
      </c>
      <c r="CF45" s="281">
        <f>IF(ISBLANK('Hoja De Calculo'!CG$13),'Credit issuance TYA'!CF45-('Credit issuance TYA'!$Y$21*'Credit issuance TYA'!$B$2),IF('Hoja De Calculo'!CG$16&lt;'Hoja De Calculo'!CF$16,0,'Credit issuance TYA'!CF45-('Credit issuance TYA'!$Y$21*'Credit issuance TYA'!$B$2)))</f>
        <v>0</v>
      </c>
      <c r="CG45" s="281">
        <f>IF(ISBLANK('Hoja De Calculo'!CH$13),'Credit issuance TYA'!CG45-('Credit issuance TYA'!$Y$21*'Credit issuance TYA'!$B$2),IF('Hoja De Calculo'!CH$16&lt;'Hoja De Calculo'!CG$16,0,'Credit issuance TYA'!CG45-('Credit issuance TYA'!$Y$21*'Credit issuance TYA'!$B$2)))</f>
        <v>0</v>
      </c>
      <c r="CH45" s="281">
        <f>IF(ISBLANK('Hoja De Calculo'!CI$13),'Credit issuance TYA'!CH45-('Credit issuance TYA'!$Y$21*'Credit issuance TYA'!$B$2),IF('Hoja De Calculo'!CI$16&lt;'Hoja De Calculo'!CH$16,0,'Credit issuance TYA'!CH45-('Credit issuance TYA'!$Y$21*'Credit issuance TYA'!$B$2)))</f>
        <v>0</v>
      </c>
      <c r="CI45" s="281">
        <f>IF(ISBLANK('Hoja De Calculo'!CJ$13),'Credit issuance TYA'!CI45-('Credit issuance TYA'!$Y$21*'Credit issuance TYA'!$B$2),IF('Hoja De Calculo'!CJ$16&lt;'Hoja De Calculo'!CI$16,0,'Credit issuance TYA'!CI45-('Credit issuance TYA'!$Y$21*'Credit issuance TYA'!$B$2)))</f>
        <v>0</v>
      </c>
      <c r="CJ45" s="281">
        <f>IF(ISBLANK('Hoja De Calculo'!CK$13),'Credit issuance TYA'!CJ45-('Credit issuance TYA'!$Y$21*'Credit issuance TYA'!$B$2),IF('Hoja De Calculo'!CK$16&lt;'Hoja De Calculo'!CJ$16,0,'Credit issuance TYA'!CJ45-('Credit issuance TYA'!$Y$21*'Credit issuance TYA'!$B$2)))</f>
        <v>0</v>
      </c>
      <c r="CK45" s="281">
        <f>IF(ISBLANK('Hoja De Calculo'!CL$13),'Credit issuance TYA'!CK45-('Credit issuance TYA'!$Y$21*'Credit issuance TYA'!$B$2),IF('Hoja De Calculo'!CL$16&lt;'Hoja De Calculo'!CK$16,0,'Credit issuance TYA'!CK45-('Credit issuance TYA'!$Y$21*'Credit issuance TYA'!$B$2)))</f>
        <v>0</v>
      </c>
      <c r="CL45" s="281">
        <f>IF(ISBLANK('Hoja De Calculo'!CM$13),'Credit issuance TYA'!CL45-('Credit issuance TYA'!$Y$21*'Credit issuance TYA'!$B$2),IF('Hoja De Calculo'!CM$16&lt;'Hoja De Calculo'!CL$16,0,'Credit issuance TYA'!CL45-('Credit issuance TYA'!$Y$21*'Credit issuance TYA'!$B$2)))</f>
        <v>0</v>
      </c>
      <c r="CM45" s="281">
        <f>IF(ISBLANK('Hoja De Calculo'!CN$13),'Credit issuance TYA'!CM45-('Credit issuance TYA'!$Y$21*'Credit issuance TYA'!$B$2),IF('Hoja De Calculo'!CN$16&lt;'Hoja De Calculo'!CM$16,0,'Credit issuance TYA'!CM45-('Credit issuance TYA'!$Y$21*'Credit issuance TYA'!$B$2)))</f>
        <v>0</v>
      </c>
      <c r="CN45" s="281">
        <f>IF(ISBLANK('Hoja De Calculo'!CO$13),'Credit issuance TYA'!CN45-('Credit issuance TYA'!$Y$21*'Credit issuance TYA'!$B$2),IF('Hoja De Calculo'!CO$16&lt;'Hoja De Calculo'!CN$16,0,'Credit issuance TYA'!CN45-('Credit issuance TYA'!$Y$21*'Credit issuance TYA'!$B$2)))</f>
        <v>0</v>
      </c>
      <c r="CO45" s="281">
        <f>IF(ISBLANK('Hoja De Calculo'!CP$13),'Credit issuance TYA'!CO45-('Credit issuance TYA'!$Y$21*'Credit issuance TYA'!$B$2),IF('Hoja De Calculo'!CP$16&lt;'Hoja De Calculo'!CO$16,0,'Credit issuance TYA'!CO45-('Credit issuance TYA'!$Y$21*'Credit issuance TYA'!$B$2)))</f>
        <v>0</v>
      </c>
      <c r="CP45" s="281">
        <f>IF(ISBLANK('Hoja De Calculo'!CQ$13),'Credit issuance TYA'!CP45-('Credit issuance TYA'!$Y$21*'Credit issuance TYA'!$B$2),IF('Hoja De Calculo'!CQ$16&lt;'Hoja De Calculo'!CP$16,0,'Credit issuance TYA'!CP45-('Credit issuance TYA'!$Y$21*'Credit issuance TYA'!$B$2)))</f>
        <v>0</v>
      </c>
      <c r="CQ45" s="281">
        <f>IF(ISBLANK('Hoja De Calculo'!CR$13),'Credit issuance TYA'!CQ45-('Credit issuance TYA'!$Y$21*'Credit issuance TYA'!$B$2),IF('Hoja De Calculo'!CR$16&lt;'Hoja De Calculo'!CQ$16,0,'Credit issuance TYA'!CQ45-('Credit issuance TYA'!$Y$21*'Credit issuance TYA'!$B$2)))</f>
        <v>0</v>
      </c>
      <c r="CR45" s="281">
        <f>IF(ISBLANK('Hoja De Calculo'!CS$13),'Credit issuance TYA'!CR45-('Credit issuance TYA'!$Y$21*'Credit issuance TYA'!$B$2),IF('Hoja De Calculo'!CS$16&lt;'Hoja De Calculo'!CR$16,0,'Credit issuance TYA'!CR45-('Credit issuance TYA'!$Y$21*'Credit issuance TYA'!$B$2)))</f>
        <v>0</v>
      </c>
      <c r="CS45" s="281">
        <f>IF(ISBLANK('Hoja De Calculo'!CT$13),'Credit issuance TYA'!CS45-('Credit issuance TYA'!$Y$21*'Credit issuance TYA'!$B$2),IF('Hoja De Calculo'!CT$16&lt;'Hoja De Calculo'!CS$16,0,'Credit issuance TYA'!CS45-('Credit issuance TYA'!$Y$21*'Credit issuance TYA'!$B$2)))</f>
        <v>0</v>
      </c>
      <c r="CT45" s="281">
        <f>IF(ISBLANK('Hoja De Calculo'!CU$13),'Credit issuance TYA'!CT45-('Credit issuance TYA'!$Y$21*'Credit issuance TYA'!$B$2),IF('Hoja De Calculo'!CU$16&lt;'Hoja De Calculo'!CT$16,0,'Credit issuance TYA'!CT45-('Credit issuance TYA'!$Y$21*'Credit issuance TYA'!$B$2)))</f>
        <v>0</v>
      </c>
      <c r="CU45" s="281">
        <f>IF(ISBLANK('Hoja De Calculo'!CV$13),'Credit issuance TYA'!CU45-('Credit issuance TYA'!$Y$21*'Credit issuance TYA'!$B$2),IF('Hoja De Calculo'!CV$16&lt;'Hoja De Calculo'!CU$16,0,'Credit issuance TYA'!CU45-('Credit issuance TYA'!$Y$21*'Credit issuance TYA'!$B$2)))</f>
        <v>0</v>
      </c>
      <c r="CV45" s="281">
        <f>IF(ISBLANK('Hoja De Calculo'!CW$13),'Credit issuance TYA'!CV45-('Credit issuance TYA'!$Y$21*'Credit issuance TYA'!$B$2),IF('Hoja De Calculo'!CW$16&lt;'Hoja De Calculo'!CV$16,0,'Credit issuance TYA'!CV45-('Credit issuance TYA'!$Y$21*'Credit issuance TYA'!$B$2)))</f>
        <v>0</v>
      </c>
      <c r="CW45" s="281">
        <f>IF(ISBLANK('Hoja De Calculo'!CX$13),'Credit issuance TYA'!CW45-('Credit issuance TYA'!$Y$21*'Credit issuance TYA'!$B$2),IF('Hoja De Calculo'!CX$16&lt;'Hoja De Calculo'!CW$16,0,'Credit issuance TYA'!CW45-('Credit issuance TYA'!$Y$21*'Credit issuance TYA'!$B$2)))</f>
        <v>0</v>
      </c>
    </row>
    <row r="46" spans="1:102" x14ac:dyDescent="0.3">
      <c r="A46" t="s">
        <v>183</v>
      </c>
      <c r="C46" s="259"/>
      <c r="D46" s="259"/>
      <c r="E46" s="259"/>
      <c r="F46" s="259"/>
      <c r="G46" s="259"/>
      <c r="H46" s="259"/>
      <c r="I46" s="259"/>
      <c r="J46" s="259"/>
      <c r="K46" s="259"/>
      <c r="L46" s="259"/>
      <c r="M46" s="259"/>
      <c r="N46" s="259"/>
      <c r="O46" s="259"/>
      <c r="P46" s="259"/>
      <c r="Q46" s="259"/>
      <c r="R46" s="259"/>
      <c r="S46" s="259"/>
      <c r="T46" s="259"/>
      <c r="U46" s="259"/>
      <c r="V46" s="259"/>
      <c r="W46" s="259"/>
      <c r="X46" s="259"/>
      <c r="Y46" s="259"/>
      <c r="Z46" s="281">
        <f>'Credit issuance TYA'!Z46-('Credit issuance TYA'!$Z21*'Credit issuance TYA'!$B$2)</f>
        <v>0</v>
      </c>
      <c r="AA46" s="281">
        <f>IF(ISBLANK('Hoja De Calculo'!AB$13),'Credit issuance TYA'!AA46-('Credit issuance TYA'!$Z$21*'Credit issuance TYA'!$B$2),IF('Hoja De Calculo'!AB$16&lt;'Hoja De Calculo'!AA$16,0,'Credit issuance TYA'!AA46-('Credit issuance TYA'!$Z$21*'Credit issuance TYA'!$B$2)))</f>
        <v>0</v>
      </c>
      <c r="AB46" s="281">
        <f>IF(ISBLANK('Hoja De Calculo'!AC$13),'Credit issuance TYA'!AB46-('Credit issuance TYA'!$Z$21*'Credit issuance TYA'!$B$2),IF('Hoja De Calculo'!AC$16&lt;'Hoja De Calculo'!AB$16,0,'Credit issuance TYA'!AB46-('Credit issuance TYA'!$Z$21*'Credit issuance TYA'!$B$2)))</f>
        <v>0</v>
      </c>
      <c r="AC46" s="281">
        <f>IF(ISBLANK('Hoja De Calculo'!AD$13),'Credit issuance TYA'!AC46-('Credit issuance TYA'!$Z$21*'Credit issuance TYA'!$B$2),IF('Hoja De Calculo'!AD$16&lt;'Hoja De Calculo'!AC$16,0,'Credit issuance TYA'!AC46-('Credit issuance TYA'!$Z$21*'Credit issuance TYA'!$B$2)))</f>
        <v>0</v>
      </c>
      <c r="AD46" s="281">
        <f>IF(ISBLANK('Hoja De Calculo'!AE$13),'Credit issuance TYA'!AD46-('Credit issuance TYA'!$Z$21*'Credit issuance TYA'!$B$2),IF('Hoja De Calculo'!AE$16&lt;'Hoja De Calculo'!AD$16,0,'Credit issuance TYA'!AD46-('Credit issuance TYA'!$Z$21*'Credit issuance TYA'!$B$2)))</f>
        <v>0</v>
      </c>
      <c r="AE46" s="281">
        <f>IF(ISBLANK('Hoja De Calculo'!AF$13),'Credit issuance TYA'!AE46-('Credit issuance TYA'!$Z$21*'Credit issuance TYA'!$B$2),IF('Hoja De Calculo'!AF$16&lt;'Hoja De Calculo'!AE$16,0,'Credit issuance TYA'!AE46-('Credit issuance TYA'!$Z$21*'Credit issuance TYA'!$B$2)))</f>
        <v>0</v>
      </c>
      <c r="AF46" s="281">
        <f>IF(ISBLANK('Hoja De Calculo'!AG$13),'Credit issuance TYA'!AF46-('Credit issuance TYA'!$Z$21*'Credit issuance TYA'!$B$2),IF('Hoja De Calculo'!AG$16&lt;'Hoja De Calculo'!AF$16,0,'Credit issuance TYA'!AF46-('Credit issuance TYA'!$Z$21*'Credit issuance TYA'!$B$2)))</f>
        <v>0</v>
      </c>
      <c r="AG46" s="281">
        <f>IF(ISBLANK('Hoja De Calculo'!AH$13),'Credit issuance TYA'!AG46-('Credit issuance TYA'!$Z$21*'Credit issuance TYA'!$B$2),IF('Hoja De Calculo'!AH$16&lt;'Hoja De Calculo'!AG$16,0,'Credit issuance TYA'!AG46-('Credit issuance TYA'!$Z$21*'Credit issuance TYA'!$B$2)))</f>
        <v>0</v>
      </c>
      <c r="AH46" s="281">
        <f>IF(ISBLANK('Hoja De Calculo'!AI$13),'Credit issuance TYA'!AH46-('Credit issuance TYA'!$Z$21*'Credit issuance TYA'!$B$2),IF('Hoja De Calculo'!AI$16&lt;'Hoja De Calculo'!AH$16,0,'Credit issuance TYA'!AH46-('Credit issuance TYA'!$Z$21*'Credit issuance TYA'!$B$2)))</f>
        <v>0</v>
      </c>
      <c r="AI46" s="281">
        <f>IF(ISBLANK('Hoja De Calculo'!AJ$13),'Credit issuance TYA'!AI46-('Credit issuance TYA'!$Z$21*'Credit issuance TYA'!$B$2),IF('Hoja De Calculo'!AJ$16&lt;'Hoja De Calculo'!AI$16,0,'Credit issuance TYA'!AI46-('Credit issuance TYA'!$Z$21*'Credit issuance TYA'!$B$2)))</f>
        <v>0</v>
      </c>
      <c r="AJ46" s="281">
        <f>IF(ISBLANK('Hoja De Calculo'!AK$13),'Credit issuance TYA'!AJ46-('Credit issuance TYA'!$Z$21*'Credit issuance TYA'!$B$2),IF('Hoja De Calculo'!AK$16&lt;'Hoja De Calculo'!AJ$16,0,'Credit issuance TYA'!AJ46-('Credit issuance TYA'!$Z$21*'Credit issuance TYA'!$B$2)))</f>
        <v>0</v>
      </c>
      <c r="AK46" s="281">
        <f>IF(ISBLANK('Hoja De Calculo'!AL$13),'Credit issuance TYA'!AK46-('Credit issuance TYA'!$Z$21*'Credit issuance TYA'!$B$2),IF('Hoja De Calculo'!AL$16&lt;'Hoja De Calculo'!AK$16,0,'Credit issuance TYA'!AK46-('Credit issuance TYA'!$Z$21*'Credit issuance TYA'!$B$2)))</f>
        <v>0</v>
      </c>
      <c r="AL46" s="281">
        <f>IF(ISBLANK('Hoja De Calculo'!AM$13),'Credit issuance TYA'!AL46-('Credit issuance TYA'!$Z$21*'Credit issuance TYA'!$B$2),IF('Hoja De Calculo'!AM$16&lt;'Hoja De Calculo'!AL$16,0,'Credit issuance TYA'!AL46-('Credit issuance TYA'!$Z$21*'Credit issuance TYA'!$B$2)))</f>
        <v>0</v>
      </c>
      <c r="AM46" s="281">
        <f>IF(ISBLANK('Hoja De Calculo'!AN$13),'Credit issuance TYA'!AM46-('Credit issuance TYA'!$Z$21*'Credit issuance TYA'!$B$2),IF('Hoja De Calculo'!AN$16&lt;'Hoja De Calculo'!AM$16,0,'Credit issuance TYA'!AM46-('Credit issuance TYA'!$Z$21*'Credit issuance TYA'!$B$2)))</f>
        <v>0</v>
      </c>
      <c r="AN46" s="281">
        <f>IF(ISBLANK('Hoja De Calculo'!AO$13),'Credit issuance TYA'!AN46-('Credit issuance TYA'!$Z$21*'Credit issuance TYA'!$B$2),IF('Hoja De Calculo'!AO$16&lt;'Hoja De Calculo'!AN$16,0,'Credit issuance TYA'!AN46-('Credit issuance TYA'!$Z$21*'Credit issuance TYA'!$B$2)))</f>
        <v>0</v>
      </c>
      <c r="AO46" s="281">
        <f>IF(ISBLANK('Hoja De Calculo'!AP$13),'Credit issuance TYA'!AO46-('Credit issuance TYA'!$Z$21*'Credit issuance TYA'!$B$2),IF('Hoja De Calculo'!AP$16&lt;'Hoja De Calculo'!AO$16,0,'Credit issuance TYA'!AO46-('Credit issuance TYA'!$Z$21*'Credit issuance TYA'!$B$2)))</f>
        <v>0</v>
      </c>
      <c r="AP46" s="281">
        <f>IF(ISBLANK('Hoja De Calculo'!AQ$13),'Credit issuance TYA'!AP46-('Credit issuance TYA'!$Z$21*'Credit issuance TYA'!$B$2),IF('Hoja De Calculo'!AQ$16&lt;'Hoja De Calculo'!AP$16,0,'Credit issuance TYA'!AP46-('Credit issuance TYA'!$Z$21*'Credit issuance TYA'!$B$2)))</f>
        <v>0</v>
      </c>
      <c r="AQ46" s="281">
        <f>IF(ISBLANK('Hoja De Calculo'!AR$13),'Credit issuance TYA'!AQ46-('Credit issuance TYA'!$Z$21*'Credit issuance TYA'!$B$2),IF('Hoja De Calculo'!AR$16&lt;'Hoja De Calculo'!AQ$16,0,'Credit issuance TYA'!AQ46-('Credit issuance TYA'!$Z$21*'Credit issuance TYA'!$B$2)))</f>
        <v>0</v>
      </c>
      <c r="AR46" s="281">
        <f>IF(ISBLANK('Hoja De Calculo'!AS$13),'Credit issuance TYA'!AR46-('Credit issuance TYA'!$Z$21*'Credit issuance TYA'!$B$2),IF('Hoja De Calculo'!AS$16&lt;'Hoja De Calculo'!AR$16,0,'Credit issuance TYA'!AR46-('Credit issuance TYA'!$Z$21*'Credit issuance TYA'!$B$2)))</f>
        <v>0</v>
      </c>
      <c r="AS46" s="281">
        <f>IF(ISBLANK('Hoja De Calculo'!AT$13),'Credit issuance TYA'!AS46-('Credit issuance TYA'!$Z$21*'Credit issuance TYA'!$B$2),IF('Hoja De Calculo'!AT$16&lt;'Hoja De Calculo'!AS$16,0,'Credit issuance TYA'!AS46-('Credit issuance TYA'!$Z$21*'Credit issuance TYA'!$B$2)))</f>
        <v>0</v>
      </c>
      <c r="AT46" s="281">
        <f>IF(ISBLANK('Hoja De Calculo'!AU$13),'Credit issuance TYA'!AT46-('Credit issuance TYA'!$Z$21*'Credit issuance TYA'!$B$2),IF('Hoja De Calculo'!AU$16&lt;'Hoja De Calculo'!AT$16,0,'Credit issuance TYA'!AT46-('Credit issuance TYA'!$Z$21*'Credit issuance TYA'!$B$2)))</f>
        <v>0</v>
      </c>
      <c r="AU46" s="281">
        <f>IF(ISBLANK('Hoja De Calculo'!AV$13),'Credit issuance TYA'!AU46-('Credit issuance TYA'!$Z$21*'Credit issuance TYA'!$B$2),IF('Hoja De Calculo'!AV$16&lt;'Hoja De Calculo'!AU$16,0,'Credit issuance TYA'!AU46-('Credit issuance TYA'!$Z$21*'Credit issuance TYA'!$B$2)))</f>
        <v>0</v>
      </c>
      <c r="AV46" s="281">
        <f>IF(ISBLANK('Hoja De Calculo'!AW$13),'Credit issuance TYA'!AV46-('Credit issuance TYA'!$Z$21*'Credit issuance TYA'!$B$2),IF('Hoja De Calculo'!AW$16&lt;'Hoja De Calculo'!AV$16,0,'Credit issuance TYA'!AV46-('Credit issuance TYA'!$Z$21*'Credit issuance TYA'!$B$2)))</f>
        <v>0</v>
      </c>
      <c r="AW46" s="281">
        <f>IF(ISBLANK('Hoja De Calculo'!AX$13),'Credit issuance TYA'!AW46-('Credit issuance TYA'!$Z$21*'Credit issuance TYA'!$B$2),IF('Hoja De Calculo'!AX$16&lt;'Hoja De Calculo'!AW$16,0,'Credit issuance TYA'!AW46-('Credit issuance TYA'!$Z$21*'Credit issuance TYA'!$B$2)))</f>
        <v>0</v>
      </c>
      <c r="AX46" s="281">
        <f>IF(ISBLANK('Hoja De Calculo'!AY$13),'Credit issuance TYA'!AX46-('Credit issuance TYA'!$Z$21*'Credit issuance TYA'!$B$2),IF('Hoja De Calculo'!AY$16&lt;'Hoja De Calculo'!AX$16,0,'Credit issuance TYA'!AX46-('Credit issuance TYA'!$Z$21*'Credit issuance TYA'!$B$2)))</f>
        <v>0</v>
      </c>
      <c r="AY46" s="281">
        <f>IF(ISBLANK('Hoja De Calculo'!AZ$13),'Credit issuance TYA'!AY46-('Credit issuance TYA'!$Z$21*'Credit issuance TYA'!$B$2),IF('Hoja De Calculo'!AZ$16&lt;'Hoja De Calculo'!AY$16,0,'Credit issuance TYA'!AY46-('Credit issuance TYA'!$Z$21*'Credit issuance TYA'!$B$2)))</f>
        <v>0</v>
      </c>
      <c r="AZ46" s="281">
        <f>IF(ISBLANK('Hoja De Calculo'!BA$13),'Credit issuance TYA'!AZ46-('Credit issuance TYA'!$Z$21*'Credit issuance TYA'!$B$2),IF('Hoja De Calculo'!BA$16&lt;'Hoja De Calculo'!AZ$16,0,'Credit issuance TYA'!AZ46-('Credit issuance TYA'!$Z$21*'Credit issuance TYA'!$B$2)))</f>
        <v>0</v>
      </c>
      <c r="BA46" s="281">
        <f>IF(ISBLANK('Hoja De Calculo'!BB$13),'Credit issuance TYA'!BA46-('Credit issuance TYA'!$Z$21*'Credit issuance TYA'!$B$2),IF('Hoja De Calculo'!BB$16&lt;'Hoja De Calculo'!BA$16,0,'Credit issuance TYA'!BA46-('Credit issuance TYA'!$Z$21*'Credit issuance TYA'!$B$2)))</f>
        <v>0</v>
      </c>
      <c r="BB46" s="281">
        <f>IF(ISBLANK('Hoja De Calculo'!BC$13),'Credit issuance TYA'!BB46-('Credit issuance TYA'!$Z$21*'Credit issuance TYA'!$B$2),IF('Hoja De Calculo'!BC$16&lt;'Hoja De Calculo'!BB$16,0,'Credit issuance TYA'!BB46-('Credit issuance TYA'!$Z$21*'Credit issuance TYA'!$B$2)))</f>
        <v>0</v>
      </c>
      <c r="BC46" s="281">
        <f>IF(ISBLANK('Hoja De Calculo'!BD$13),'Credit issuance TYA'!BC46-('Credit issuance TYA'!$Z$21*'Credit issuance TYA'!$B$2),IF('Hoja De Calculo'!BD$16&lt;'Hoja De Calculo'!BC$16,0,'Credit issuance TYA'!BC46-('Credit issuance TYA'!$Z$21*'Credit issuance TYA'!$B$2)))</f>
        <v>0</v>
      </c>
      <c r="BD46" s="281">
        <f>IF(ISBLANK('Hoja De Calculo'!BE$13),'Credit issuance TYA'!BD46-('Credit issuance TYA'!$Z$21*'Credit issuance TYA'!$B$2),IF('Hoja De Calculo'!BE$16&lt;'Hoja De Calculo'!BD$16,0,'Credit issuance TYA'!BD46-('Credit issuance TYA'!$Z$21*'Credit issuance TYA'!$B$2)))</f>
        <v>0</v>
      </c>
      <c r="BE46" s="281">
        <f>IF(ISBLANK('Hoja De Calculo'!BF$13),'Credit issuance TYA'!BE46-('Credit issuance TYA'!$Z$21*'Credit issuance TYA'!$B$2),IF('Hoja De Calculo'!BF$16&lt;'Hoja De Calculo'!BE$16,0,'Credit issuance TYA'!BE46-('Credit issuance TYA'!$Z$21*'Credit issuance TYA'!$B$2)))</f>
        <v>0</v>
      </c>
      <c r="BF46" s="281">
        <f>IF(ISBLANK('Hoja De Calculo'!BG$13),'Credit issuance TYA'!BF46-('Credit issuance TYA'!$Z$21*'Credit issuance TYA'!$B$2),IF('Hoja De Calculo'!BG$16&lt;'Hoja De Calculo'!BF$16,0,'Credit issuance TYA'!BF46-('Credit issuance TYA'!$Z$21*'Credit issuance TYA'!$B$2)))</f>
        <v>0</v>
      </c>
      <c r="BG46" s="281">
        <f>IF(ISBLANK('Hoja De Calculo'!BH$13),'Credit issuance TYA'!BG46-('Credit issuance TYA'!$Z$21*'Credit issuance TYA'!$B$2),IF('Hoja De Calculo'!BH$16&lt;'Hoja De Calculo'!BG$16,0,'Credit issuance TYA'!BG46-('Credit issuance TYA'!$Z$21*'Credit issuance TYA'!$B$2)))</f>
        <v>0</v>
      </c>
      <c r="BH46" s="281">
        <f>IF(ISBLANK('Hoja De Calculo'!BI$13),'Credit issuance TYA'!BH46-('Credit issuance TYA'!$Z$21*'Credit issuance TYA'!$B$2),IF('Hoja De Calculo'!BI$16&lt;'Hoja De Calculo'!BH$16,0,'Credit issuance TYA'!BH46-('Credit issuance TYA'!$Z$21*'Credit issuance TYA'!$B$2)))</f>
        <v>0</v>
      </c>
      <c r="BI46" s="281">
        <f>IF(ISBLANK('Hoja De Calculo'!BJ$13),'Credit issuance TYA'!BI46-('Credit issuance TYA'!$Z$21*'Credit issuance TYA'!$B$2),IF('Hoja De Calculo'!BJ$16&lt;'Hoja De Calculo'!BI$16,0,'Credit issuance TYA'!BI46-('Credit issuance TYA'!$Z$21*'Credit issuance TYA'!$B$2)))</f>
        <v>0</v>
      </c>
      <c r="BJ46" s="281">
        <f>IF(ISBLANK('Hoja De Calculo'!BK$13),'Credit issuance TYA'!BJ46-('Credit issuance TYA'!$Z$21*'Credit issuance TYA'!$B$2),IF('Hoja De Calculo'!BK$16&lt;'Hoja De Calculo'!BJ$16,0,'Credit issuance TYA'!BJ46-('Credit issuance TYA'!$Z$21*'Credit issuance TYA'!$B$2)))</f>
        <v>0</v>
      </c>
      <c r="BK46" s="281">
        <f>IF(ISBLANK('Hoja De Calculo'!BL$13),'Credit issuance TYA'!BK46-('Credit issuance TYA'!$Z$21*'Credit issuance TYA'!$B$2),IF('Hoja De Calculo'!BL$16&lt;'Hoja De Calculo'!BK$16,0,'Credit issuance TYA'!BK46-('Credit issuance TYA'!$Z$21*'Credit issuance TYA'!$B$2)))</f>
        <v>0</v>
      </c>
      <c r="BL46" s="281">
        <f>IF(ISBLANK('Hoja De Calculo'!BM$13),'Credit issuance TYA'!BL46-('Credit issuance TYA'!$Z$21*'Credit issuance TYA'!$B$2),IF('Hoja De Calculo'!BM$16&lt;'Hoja De Calculo'!BL$16,0,'Credit issuance TYA'!BL46-('Credit issuance TYA'!$Z$21*'Credit issuance TYA'!$B$2)))</f>
        <v>0</v>
      </c>
      <c r="BM46" s="281">
        <f>IF(ISBLANK('Hoja De Calculo'!BN$13),'Credit issuance TYA'!BM46-('Credit issuance TYA'!$Z$21*'Credit issuance TYA'!$B$2),IF('Hoja De Calculo'!BN$16&lt;'Hoja De Calculo'!BM$16,0,'Credit issuance TYA'!BM46-('Credit issuance TYA'!$Z$21*'Credit issuance TYA'!$B$2)))</f>
        <v>0</v>
      </c>
      <c r="BN46" s="281">
        <f>IF(ISBLANK('Hoja De Calculo'!BO$13),'Credit issuance TYA'!BN46-('Credit issuance TYA'!$Z$21*'Credit issuance TYA'!$B$2),IF('Hoja De Calculo'!BO$16&lt;'Hoja De Calculo'!BN$16,0,'Credit issuance TYA'!BN46-('Credit issuance TYA'!$Z$21*'Credit issuance TYA'!$B$2)))</f>
        <v>0</v>
      </c>
      <c r="BO46" s="281">
        <f>IF(ISBLANK('Hoja De Calculo'!BP$13),'Credit issuance TYA'!BO46-('Credit issuance TYA'!$Z$21*'Credit issuance TYA'!$B$2),IF('Hoja De Calculo'!BP$16&lt;'Hoja De Calculo'!BO$16,0,'Credit issuance TYA'!BO46-('Credit issuance TYA'!$Z$21*'Credit issuance TYA'!$B$2)))</f>
        <v>0</v>
      </c>
      <c r="BP46" s="281">
        <f>IF(ISBLANK('Hoja De Calculo'!BQ$13),'Credit issuance TYA'!BP46-('Credit issuance TYA'!$Z$21*'Credit issuance TYA'!$B$2),IF('Hoja De Calculo'!BQ$16&lt;'Hoja De Calculo'!BP$16,0,'Credit issuance TYA'!BP46-('Credit issuance TYA'!$Z$21*'Credit issuance TYA'!$B$2)))</f>
        <v>0</v>
      </c>
      <c r="BQ46" s="281">
        <f>IF(ISBLANK('Hoja De Calculo'!BR$13),'Credit issuance TYA'!BQ46-('Credit issuance TYA'!$Z$21*'Credit issuance TYA'!$B$2),IF('Hoja De Calculo'!BR$16&lt;'Hoja De Calculo'!BQ$16,0,'Credit issuance TYA'!BQ46-('Credit issuance TYA'!$Z$21*'Credit issuance TYA'!$B$2)))</f>
        <v>0</v>
      </c>
      <c r="BR46" s="281">
        <f>IF(ISBLANK('Hoja De Calculo'!BS$13),'Credit issuance TYA'!BR46-('Credit issuance TYA'!$Z$21*'Credit issuance TYA'!$B$2),IF('Hoja De Calculo'!BS$16&lt;'Hoja De Calculo'!BR$16,0,'Credit issuance TYA'!BR46-('Credit issuance TYA'!$Z$21*'Credit issuance TYA'!$B$2)))</f>
        <v>0</v>
      </c>
      <c r="BS46" s="281">
        <f>IF(ISBLANK('Hoja De Calculo'!BT$13),'Credit issuance TYA'!BS46-('Credit issuance TYA'!$Z$21*'Credit issuance TYA'!$B$2),IF('Hoja De Calculo'!BT$16&lt;'Hoja De Calculo'!BS$16,0,'Credit issuance TYA'!BS46-('Credit issuance TYA'!$Z$21*'Credit issuance TYA'!$B$2)))</f>
        <v>0</v>
      </c>
      <c r="BT46" s="281">
        <f>IF(ISBLANK('Hoja De Calculo'!BU$13),'Credit issuance TYA'!BT46-('Credit issuance TYA'!$Z$21*'Credit issuance TYA'!$B$2),IF('Hoja De Calculo'!BU$16&lt;'Hoja De Calculo'!BT$16,0,'Credit issuance TYA'!BT46-('Credit issuance TYA'!$Z$21*'Credit issuance TYA'!$B$2)))</f>
        <v>0</v>
      </c>
      <c r="BU46" s="281">
        <f>IF(ISBLANK('Hoja De Calculo'!BV$13),'Credit issuance TYA'!BU46-('Credit issuance TYA'!$Z$21*'Credit issuance TYA'!$B$2),IF('Hoja De Calculo'!BV$16&lt;'Hoja De Calculo'!BU$16,0,'Credit issuance TYA'!BU46-('Credit issuance TYA'!$Z$21*'Credit issuance TYA'!$B$2)))</f>
        <v>0</v>
      </c>
      <c r="BV46" s="281">
        <f>IF(ISBLANK('Hoja De Calculo'!BW$13),'Credit issuance TYA'!BV46-('Credit issuance TYA'!$Z$21*'Credit issuance TYA'!$B$2),IF('Hoja De Calculo'!BW$16&lt;'Hoja De Calculo'!BV$16,0,'Credit issuance TYA'!BV46-('Credit issuance TYA'!$Z$21*'Credit issuance TYA'!$B$2)))</f>
        <v>0</v>
      </c>
      <c r="BW46" s="281">
        <f>IF(ISBLANK('Hoja De Calculo'!BX$13),'Credit issuance TYA'!BW46-('Credit issuance TYA'!$Z$21*'Credit issuance TYA'!$B$2),IF('Hoja De Calculo'!BX$16&lt;'Hoja De Calculo'!BW$16,0,'Credit issuance TYA'!BW46-('Credit issuance TYA'!$Z$21*'Credit issuance TYA'!$B$2)))</f>
        <v>0</v>
      </c>
      <c r="BX46" s="281">
        <f>IF(ISBLANK('Hoja De Calculo'!BY$13),'Credit issuance TYA'!BX46-('Credit issuance TYA'!$Z$21*'Credit issuance TYA'!$B$2),IF('Hoja De Calculo'!BY$16&lt;'Hoja De Calculo'!BX$16,0,'Credit issuance TYA'!BX46-('Credit issuance TYA'!$Z$21*'Credit issuance TYA'!$B$2)))</f>
        <v>0</v>
      </c>
      <c r="BY46" s="281">
        <f>IF(ISBLANK('Hoja De Calculo'!BZ$13),'Credit issuance TYA'!BY46-('Credit issuance TYA'!$Z$21*'Credit issuance TYA'!$B$2),IF('Hoja De Calculo'!BZ$16&lt;'Hoja De Calculo'!BY$16,0,'Credit issuance TYA'!BY46-('Credit issuance TYA'!$Z$21*'Credit issuance TYA'!$B$2)))</f>
        <v>0</v>
      </c>
      <c r="BZ46" s="281">
        <f>IF(ISBLANK('Hoja De Calculo'!CA$13),'Credit issuance TYA'!BZ46-('Credit issuance TYA'!$Z$21*'Credit issuance TYA'!$B$2),IF('Hoja De Calculo'!CA$16&lt;'Hoja De Calculo'!BZ$16,0,'Credit issuance TYA'!BZ46-('Credit issuance TYA'!$Z$21*'Credit issuance TYA'!$B$2)))</f>
        <v>0</v>
      </c>
      <c r="CA46" s="281">
        <f>IF(ISBLANK('Hoja De Calculo'!CB$13),'Credit issuance TYA'!CA46-('Credit issuance TYA'!$Z$21*'Credit issuance TYA'!$B$2),IF('Hoja De Calculo'!CB$16&lt;'Hoja De Calculo'!CA$16,0,'Credit issuance TYA'!CA46-('Credit issuance TYA'!$Z$21*'Credit issuance TYA'!$B$2)))</f>
        <v>0</v>
      </c>
      <c r="CB46" s="281">
        <f>IF(ISBLANK('Hoja De Calculo'!CC$13),'Credit issuance TYA'!CB46-('Credit issuance TYA'!$Z$21*'Credit issuance TYA'!$B$2),IF('Hoja De Calculo'!CC$16&lt;'Hoja De Calculo'!CB$16,0,'Credit issuance TYA'!CB46-('Credit issuance TYA'!$Z$21*'Credit issuance TYA'!$B$2)))</f>
        <v>0</v>
      </c>
      <c r="CC46" s="281">
        <f>IF(ISBLANK('Hoja De Calculo'!CD$13),'Credit issuance TYA'!CC46-('Credit issuance TYA'!$Z$21*'Credit issuance TYA'!$B$2),IF('Hoja De Calculo'!CD$16&lt;'Hoja De Calculo'!CC$16,0,'Credit issuance TYA'!CC46-('Credit issuance TYA'!$Z$21*'Credit issuance TYA'!$B$2)))</f>
        <v>0</v>
      </c>
      <c r="CD46" s="281">
        <f>IF(ISBLANK('Hoja De Calculo'!CE$13),'Credit issuance TYA'!CD46-('Credit issuance TYA'!$Z$21*'Credit issuance TYA'!$B$2),IF('Hoja De Calculo'!CE$16&lt;'Hoja De Calculo'!CD$16,0,'Credit issuance TYA'!CD46-('Credit issuance TYA'!$Z$21*'Credit issuance TYA'!$B$2)))</f>
        <v>0</v>
      </c>
      <c r="CE46" s="281">
        <f>IF(ISBLANK('Hoja De Calculo'!CF$13),'Credit issuance TYA'!CE46-('Credit issuance TYA'!$Z$21*'Credit issuance TYA'!$B$2),IF('Hoja De Calculo'!CF$16&lt;'Hoja De Calculo'!CE$16,0,'Credit issuance TYA'!CE46-('Credit issuance TYA'!$Z$21*'Credit issuance TYA'!$B$2)))</f>
        <v>0</v>
      </c>
      <c r="CF46" s="281">
        <f>IF(ISBLANK('Hoja De Calculo'!CG$13),'Credit issuance TYA'!CF46-('Credit issuance TYA'!$Z$21*'Credit issuance TYA'!$B$2),IF('Hoja De Calculo'!CG$16&lt;'Hoja De Calculo'!CF$16,0,'Credit issuance TYA'!CF46-('Credit issuance TYA'!$Z$21*'Credit issuance TYA'!$B$2)))</f>
        <v>0</v>
      </c>
      <c r="CG46" s="281">
        <f>IF(ISBLANK('Hoja De Calculo'!CH$13),'Credit issuance TYA'!CG46-('Credit issuance TYA'!$Z$21*'Credit issuance TYA'!$B$2),IF('Hoja De Calculo'!CH$16&lt;'Hoja De Calculo'!CG$16,0,'Credit issuance TYA'!CG46-('Credit issuance TYA'!$Z$21*'Credit issuance TYA'!$B$2)))</f>
        <v>0</v>
      </c>
      <c r="CH46" s="281">
        <f>IF(ISBLANK('Hoja De Calculo'!CI$13),'Credit issuance TYA'!CH46-('Credit issuance TYA'!$Z$21*'Credit issuance TYA'!$B$2),IF('Hoja De Calculo'!CI$16&lt;'Hoja De Calculo'!CH$16,0,'Credit issuance TYA'!CH46-('Credit issuance TYA'!$Z$21*'Credit issuance TYA'!$B$2)))</f>
        <v>0</v>
      </c>
      <c r="CI46" s="281">
        <f>IF(ISBLANK('Hoja De Calculo'!CJ$13),'Credit issuance TYA'!CI46-('Credit issuance TYA'!$Z$21*'Credit issuance TYA'!$B$2),IF('Hoja De Calculo'!CJ$16&lt;'Hoja De Calculo'!CI$16,0,'Credit issuance TYA'!CI46-('Credit issuance TYA'!$Z$21*'Credit issuance TYA'!$B$2)))</f>
        <v>0</v>
      </c>
      <c r="CJ46" s="281">
        <f>IF(ISBLANK('Hoja De Calculo'!CK$13),'Credit issuance TYA'!CJ46-('Credit issuance TYA'!$Z$21*'Credit issuance TYA'!$B$2),IF('Hoja De Calculo'!CK$16&lt;'Hoja De Calculo'!CJ$16,0,'Credit issuance TYA'!CJ46-('Credit issuance TYA'!$Z$21*'Credit issuance TYA'!$B$2)))</f>
        <v>0</v>
      </c>
      <c r="CK46" s="281">
        <f>IF(ISBLANK('Hoja De Calculo'!CL$13),'Credit issuance TYA'!CK46-('Credit issuance TYA'!$Z$21*'Credit issuance TYA'!$B$2),IF('Hoja De Calculo'!CL$16&lt;'Hoja De Calculo'!CK$16,0,'Credit issuance TYA'!CK46-('Credit issuance TYA'!$Z$21*'Credit issuance TYA'!$B$2)))</f>
        <v>0</v>
      </c>
      <c r="CL46" s="281">
        <f>IF(ISBLANK('Hoja De Calculo'!CM$13),'Credit issuance TYA'!CL46-('Credit issuance TYA'!$Z$21*'Credit issuance TYA'!$B$2),IF('Hoja De Calculo'!CM$16&lt;'Hoja De Calculo'!CL$16,0,'Credit issuance TYA'!CL46-('Credit issuance TYA'!$Z$21*'Credit issuance TYA'!$B$2)))</f>
        <v>0</v>
      </c>
      <c r="CM46" s="281">
        <f>IF(ISBLANK('Hoja De Calculo'!CN$13),'Credit issuance TYA'!CM46-('Credit issuance TYA'!$Z$21*'Credit issuance TYA'!$B$2),IF('Hoja De Calculo'!CN$16&lt;'Hoja De Calculo'!CM$16,0,'Credit issuance TYA'!CM46-('Credit issuance TYA'!$Z$21*'Credit issuance TYA'!$B$2)))</f>
        <v>0</v>
      </c>
      <c r="CN46" s="281">
        <f>IF(ISBLANK('Hoja De Calculo'!CO$13),'Credit issuance TYA'!CN46-('Credit issuance TYA'!$Z$21*'Credit issuance TYA'!$B$2),IF('Hoja De Calculo'!CO$16&lt;'Hoja De Calculo'!CN$16,0,'Credit issuance TYA'!CN46-('Credit issuance TYA'!$Z$21*'Credit issuance TYA'!$B$2)))</f>
        <v>0</v>
      </c>
      <c r="CO46" s="281">
        <f>IF(ISBLANK('Hoja De Calculo'!CP$13),'Credit issuance TYA'!CO46-('Credit issuance TYA'!$Z$21*'Credit issuance TYA'!$B$2),IF('Hoja De Calculo'!CP$16&lt;'Hoja De Calculo'!CO$16,0,'Credit issuance TYA'!CO46-('Credit issuance TYA'!$Z$21*'Credit issuance TYA'!$B$2)))</f>
        <v>0</v>
      </c>
      <c r="CP46" s="281">
        <f>IF(ISBLANK('Hoja De Calculo'!CQ$13),'Credit issuance TYA'!CP46-('Credit issuance TYA'!$Z$21*'Credit issuance TYA'!$B$2),IF('Hoja De Calculo'!CQ$16&lt;'Hoja De Calculo'!CP$16,0,'Credit issuance TYA'!CP46-('Credit issuance TYA'!$Z$21*'Credit issuance TYA'!$B$2)))</f>
        <v>0</v>
      </c>
      <c r="CQ46" s="281">
        <f>IF(ISBLANK('Hoja De Calculo'!CR$13),'Credit issuance TYA'!CQ46-('Credit issuance TYA'!$Z$21*'Credit issuance TYA'!$B$2),IF('Hoja De Calculo'!CR$16&lt;'Hoja De Calculo'!CQ$16,0,'Credit issuance TYA'!CQ46-('Credit issuance TYA'!$Z$21*'Credit issuance TYA'!$B$2)))</f>
        <v>0</v>
      </c>
      <c r="CR46" s="281">
        <f>IF(ISBLANK('Hoja De Calculo'!CS$13),'Credit issuance TYA'!CR46-('Credit issuance TYA'!$Z$21*'Credit issuance TYA'!$B$2),IF('Hoja De Calculo'!CS$16&lt;'Hoja De Calculo'!CR$16,0,'Credit issuance TYA'!CR46-('Credit issuance TYA'!$Z$21*'Credit issuance TYA'!$B$2)))</f>
        <v>0</v>
      </c>
      <c r="CS46" s="281">
        <f>IF(ISBLANK('Hoja De Calculo'!CT$13),'Credit issuance TYA'!CS46-('Credit issuance TYA'!$Z$21*'Credit issuance TYA'!$B$2),IF('Hoja De Calculo'!CT$16&lt;'Hoja De Calculo'!CS$16,0,'Credit issuance TYA'!CS46-('Credit issuance TYA'!$Z$21*'Credit issuance TYA'!$B$2)))</f>
        <v>0</v>
      </c>
      <c r="CT46" s="281">
        <f>IF(ISBLANK('Hoja De Calculo'!CU$13),'Credit issuance TYA'!CT46-('Credit issuance TYA'!$Z$21*'Credit issuance TYA'!$B$2),IF('Hoja De Calculo'!CU$16&lt;'Hoja De Calculo'!CT$16,0,'Credit issuance TYA'!CT46-('Credit issuance TYA'!$Z$21*'Credit issuance TYA'!$B$2)))</f>
        <v>0</v>
      </c>
      <c r="CU46" s="281">
        <f>IF(ISBLANK('Hoja De Calculo'!CV$13),'Credit issuance TYA'!CU46-('Credit issuance TYA'!$Z$21*'Credit issuance TYA'!$B$2),IF('Hoja De Calculo'!CV$16&lt;'Hoja De Calculo'!CU$16,0,'Credit issuance TYA'!CU46-('Credit issuance TYA'!$Z$21*'Credit issuance TYA'!$B$2)))</f>
        <v>0</v>
      </c>
      <c r="CV46" s="281">
        <f>IF(ISBLANK('Hoja De Calculo'!CW$13),'Credit issuance TYA'!CV46-('Credit issuance TYA'!$Z$21*'Credit issuance TYA'!$B$2),IF('Hoja De Calculo'!CW$16&lt;'Hoja De Calculo'!CV$16,0,'Credit issuance TYA'!CV46-('Credit issuance TYA'!$Z$21*'Credit issuance TYA'!$B$2)))</f>
        <v>0</v>
      </c>
      <c r="CW46" s="281">
        <f>IF(ISBLANK('Hoja De Calculo'!CX$13),'Credit issuance TYA'!CW46-('Credit issuance TYA'!$Z$21*'Credit issuance TYA'!$B$2),IF('Hoja De Calculo'!CX$16&lt;'Hoja De Calculo'!CW$16,0,'Credit issuance TYA'!CW46-('Credit issuance TYA'!$Z$21*'Credit issuance TYA'!$B$2)))</f>
        <v>0</v>
      </c>
    </row>
    <row r="47" spans="1:102" x14ac:dyDescent="0.3">
      <c r="A47" t="s">
        <v>184</v>
      </c>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67"/>
      <c r="AA47" s="281">
        <f>'Credit issuance TYA'!AA47-('Credit issuance TYA'!$AA21*'Credit issuance TYA'!$B$2)</f>
        <v>0</v>
      </c>
      <c r="AB47" s="281">
        <f>IF(ISBLANK('Hoja De Calculo'!AC$13),'Credit issuance TYA'!AB47-('Credit issuance TYA'!$AA$21*'Credit issuance TYA'!$B$2),IF('Hoja De Calculo'!AC$16&lt;'Hoja De Calculo'!AB$16,0,'Credit issuance TYA'!AB47-('Credit issuance TYA'!$AA$21*'Credit issuance TYA'!$B$2)))</f>
        <v>0</v>
      </c>
      <c r="AC47" s="281">
        <f>IF(ISBLANK('Hoja De Calculo'!AD$13),'Credit issuance TYA'!AC47-('Credit issuance TYA'!$AA$21*'Credit issuance TYA'!$B$2),IF('Hoja De Calculo'!AD$16&lt;'Hoja De Calculo'!AC$16,0,'Credit issuance TYA'!AC47-('Credit issuance TYA'!$AA$21*'Credit issuance TYA'!$B$2)))</f>
        <v>0</v>
      </c>
      <c r="AD47" s="281">
        <f>IF(ISBLANK('Hoja De Calculo'!AE$13),'Credit issuance TYA'!AD47-('Credit issuance TYA'!$AA$21*'Credit issuance TYA'!$B$2),IF('Hoja De Calculo'!AE$16&lt;'Hoja De Calculo'!AD$16,0,'Credit issuance TYA'!AD47-('Credit issuance TYA'!$AA$21*'Credit issuance TYA'!$B$2)))</f>
        <v>0</v>
      </c>
      <c r="AE47" s="281">
        <f>IF(ISBLANK('Hoja De Calculo'!AF$13),'Credit issuance TYA'!AE47-('Credit issuance TYA'!$AA$21*'Credit issuance TYA'!$B$2),IF('Hoja De Calculo'!AF$16&lt;'Hoja De Calculo'!AE$16,0,'Credit issuance TYA'!AE47-('Credit issuance TYA'!$AA$21*'Credit issuance TYA'!$B$2)))</f>
        <v>0</v>
      </c>
      <c r="AF47" s="281">
        <f>IF(ISBLANK('Hoja De Calculo'!AG$13),'Credit issuance TYA'!AF47-('Credit issuance TYA'!$AA$21*'Credit issuance TYA'!$B$2),IF('Hoja De Calculo'!AG$16&lt;'Hoja De Calculo'!AF$16,0,'Credit issuance TYA'!AF47-('Credit issuance TYA'!$AA$21*'Credit issuance TYA'!$B$2)))</f>
        <v>0</v>
      </c>
      <c r="AG47" s="281">
        <f>IF(ISBLANK('Hoja De Calculo'!AH$13),'Credit issuance TYA'!AG47-('Credit issuance TYA'!$AA$21*'Credit issuance TYA'!$B$2),IF('Hoja De Calculo'!AH$16&lt;'Hoja De Calculo'!AG$16,0,'Credit issuance TYA'!AG47-('Credit issuance TYA'!$AA$21*'Credit issuance TYA'!$B$2)))</f>
        <v>0</v>
      </c>
      <c r="AH47" s="281">
        <f>IF(ISBLANK('Hoja De Calculo'!AI$13),'Credit issuance TYA'!AH47-('Credit issuance TYA'!$AA$21*'Credit issuance TYA'!$B$2),IF('Hoja De Calculo'!AI$16&lt;'Hoja De Calculo'!AH$16,0,'Credit issuance TYA'!AH47-('Credit issuance TYA'!$AA$21*'Credit issuance TYA'!$B$2)))</f>
        <v>0</v>
      </c>
      <c r="AI47" s="281">
        <f>IF(ISBLANK('Hoja De Calculo'!AJ$13),'Credit issuance TYA'!AI47-('Credit issuance TYA'!$AA$21*'Credit issuance TYA'!$B$2),IF('Hoja De Calculo'!AJ$16&lt;'Hoja De Calculo'!AI$16,0,'Credit issuance TYA'!AI47-('Credit issuance TYA'!$AA$21*'Credit issuance TYA'!$B$2)))</f>
        <v>0</v>
      </c>
      <c r="AJ47" s="281">
        <f>IF(ISBLANK('Hoja De Calculo'!AK$13),'Credit issuance TYA'!AJ47-('Credit issuance TYA'!$AA$21*'Credit issuance TYA'!$B$2),IF('Hoja De Calculo'!AK$16&lt;'Hoja De Calculo'!AJ$16,0,'Credit issuance TYA'!AJ47-('Credit issuance TYA'!$AA$21*'Credit issuance TYA'!$B$2)))</f>
        <v>0</v>
      </c>
      <c r="AK47" s="281">
        <f>IF(ISBLANK('Hoja De Calculo'!AL$13),'Credit issuance TYA'!AK47-('Credit issuance TYA'!$AA$21*'Credit issuance TYA'!$B$2),IF('Hoja De Calculo'!AL$16&lt;'Hoja De Calculo'!AK$16,0,'Credit issuance TYA'!AK47-('Credit issuance TYA'!$AA$21*'Credit issuance TYA'!$B$2)))</f>
        <v>0</v>
      </c>
      <c r="AL47" s="281">
        <f>IF(ISBLANK('Hoja De Calculo'!AM$13),'Credit issuance TYA'!AL47-('Credit issuance TYA'!$AA$21*'Credit issuance TYA'!$B$2),IF('Hoja De Calculo'!AM$16&lt;'Hoja De Calculo'!AL$16,0,'Credit issuance TYA'!AL47-('Credit issuance TYA'!$AA$21*'Credit issuance TYA'!$B$2)))</f>
        <v>0</v>
      </c>
      <c r="AM47" s="281">
        <f>IF(ISBLANK('Hoja De Calculo'!AN$13),'Credit issuance TYA'!AM47-('Credit issuance TYA'!$AA$21*'Credit issuance TYA'!$B$2),IF('Hoja De Calculo'!AN$16&lt;'Hoja De Calculo'!AM$16,0,'Credit issuance TYA'!AM47-('Credit issuance TYA'!$AA$21*'Credit issuance TYA'!$B$2)))</f>
        <v>0</v>
      </c>
      <c r="AN47" s="281">
        <f>IF(ISBLANK('Hoja De Calculo'!AO$13),'Credit issuance TYA'!AN47-('Credit issuance TYA'!$AA$21*'Credit issuance TYA'!$B$2),IF('Hoja De Calculo'!AO$16&lt;'Hoja De Calculo'!AN$16,0,'Credit issuance TYA'!AN47-('Credit issuance TYA'!$AA$21*'Credit issuance TYA'!$B$2)))</f>
        <v>0</v>
      </c>
      <c r="AO47" s="281">
        <f>IF(ISBLANK('Hoja De Calculo'!AP$13),'Credit issuance TYA'!AO47-('Credit issuance TYA'!$AA$21*'Credit issuance TYA'!$B$2),IF('Hoja De Calculo'!AP$16&lt;'Hoja De Calculo'!AO$16,0,'Credit issuance TYA'!AO47-('Credit issuance TYA'!$AA$21*'Credit issuance TYA'!$B$2)))</f>
        <v>0</v>
      </c>
      <c r="AP47" s="281">
        <f>IF(ISBLANK('Hoja De Calculo'!AQ$13),'Credit issuance TYA'!AP47-('Credit issuance TYA'!$AA$21*'Credit issuance TYA'!$B$2),IF('Hoja De Calculo'!AQ$16&lt;'Hoja De Calculo'!AP$16,0,'Credit issuance TYA'!AP47-('Credit issuance TYA'!$AA$21*'Credit issuance TYA'!$B$2)))</f>
        <v>0</v>
      </c>
      <c r="AQ47" s="281">
        <f>IF(ISBLANK('Hoja De Calculo'!AR$13),'Credit issuance TYA'!AQ47-('Credit issuance TYA'!$AA$21*'Credit issuance TYA'!$B$2),IF('Hoja De Calculo'!AR$16&lt;'Hoja De Calculo'!AQ$16,0,'Credit issuance TYA'!AQ47-('Credit issuance TYA'!$AA$21*'Credit issuance TYA'!$B$2)))</f>
        <v>0</v>
      </c>
      <c r="AR47" s="281">
        <f>IF(ISBLANK('Hoja De Calculo'!AS$13),'Credit issuance TYA'!AR47-('Credit issuance TYA'!$AA$21*'Credit issuance TYA'!$B$2),IF('Hoja De Calculo'!AS$16&lt;'Hoja De Calculo'!AR$16,0,'Credit issuance TYA'!AR47-('Credit issuance TYA'!$AA$21*'Credit issuance TYA'!$B$2)))</f>
        <v>0</v>
      </c>
      <c r="AS47" s="281">
        <f>IF(ISBLANK('Hoja De Calculo'!AT$13),'Credit issuance TYA'!AS47-('Credit issuance TYA'!$AA$21*'Credit issuance TYA'!$B$2),IF('Hoja De Calculo'!AT$16&lt;'Hoja De Calculo'!AS$16,0,'Credit issuance TYA'!AS47-('Credit issuance TYA'!$AA$21*'Credit issuance TYA'!$B$2)))</f>
        <v>0</v>
      </c>
      <c r="AT47" s="281">
        <f>IF(ISBLANK('Hoja De Calculo'!AU$13),'Credit issuance TYA'!AT47-('Credit issuance TYA'!$AA$21*'Credit issuance TYA'!$B$2),IF('Hoja De Calculo'!AU$16&lt;'Hoja De Calculo'!AT$16,0,'Credit issuance TYA'!AT47-('Credit issuance TYA'!$AA$21*'Credit issuance TYA'!$B$2)))</f>
        <v>0</v>
      </c>
      <c r="AU47" s="281">
        <f>IF(ISBLANK('Hoja De Calculo'!AV$13),'Credit issuance TYA'!AU47-('Credit issuance TYA'!$AA$21*'Credit issuance TYA'!$B$2),IF('Hoja De Calculo'!AV$16&lt;'Hoja De Calculo'!AU$16,0,'Credit issuance TYA'!AU47-('Credit issuance TYA'!$AA$21*'Credit issuance TYA'!$B$2)))</f>
        <v>0</v>
      </c>
      <c r="AV47" s="281">
        <f>IF(ISBLANK('Hoja De Calculo'!AW$13),'Credit issuance TYA'!AV47-('Credit issuance TYA'!$AA$21*'Credit issuance TYA'!$B$2),IF('Hoja De Calculo'!AW$16&lt;'Hoja De Calculo'!AV$16,0,'Credit issuance TYA'!AV47-('Credit issuance TYA'!$AA$21*'Credit issuance TYA'!$B$2)))</f>
        <v>0</v>
      </c>
      <c r="AW47" s="281">
        <f>IF(ISBLANK('Hoja De Calculo'!AX$13),'Credit issuance TYA'!AW47-('Credit issuance TYA'!$AA$21*'Credit issuance TYA'!$B$2),IF('Hoja De Calculo'!AX$16&lt;'Hoja De Calculo'!AW$16,0,'Credit issuance TYA'!AW47-('Credit issuance TYA'!$AA$21*'Credit issuance TYA'!$B$2)))</f>
        <v>0</v>
      </c>
      <c r="AX47" s="281">
        <f>IF(ISBLANK('Hoja De Calculo'!AY$13),'Credit issuance TYA'!AX47-('Credit issuance TYA'!$AA$21*'Credit issuance TYA'!$B$2),IF('Hoja De Calculo'!AY$16&lt;'Hoja De Calculo'!AX$16,0,'Credit issuance TYA'!AX47-('Credit issuance TYA'!$AA$21*'Credit issuance TYA'!$B$2)))</f>
        <v>0</v>
      </c>
      <c r="AY47" s="281">
        <f>IF(ISBLANK('Hoja De Calculo'!AZ$13),'Credit issuance TYA'!AY47-('Credit issuance TYA'!$AA$21*'Credit issuance TYA'!$B$2),IF('Hoja De Calculo'!AZ$16&lt;'Hoja De Calculo'!AY$16,0,'Credit issuance TYA'!AY47-('Credit issuance TYA'!$AA$21*'Credit issuance TYA'!$B$2)))</f>
        <v>0</v>
      </c>
      <c r="AZ47" s="281">
        <f>IF(ISBLANK('Hoja De Calculo'!BA$13),'Credit issuance TYA'!AZ47-('Credit issuance TYA'!$AA$21*'Credit issuance TYA'!$B$2),IF('Hoja De Calculo'!BA$16&lt;'Hoja De Calculo'!AZ$16,0,'Credit issuance TYA'!AZ47-('Credit issuance TYA'!$AA$21*'Credit issuance TYA'!$B$2)))</f>
        <v>0</v>
      </c>
      <c r="BA47" s="281">
        <f>IF(ISBLANK('Hoja De Calculo'!BB$13),'Credit issuance TYA'!BA47-('Credit issuance TYA'!$AA$21*'Credit issuance TYA'!$B$2),IF('Hoja De Calculo'!BB$16&lt;'Hoja De Calculo'!BA$16,0,'Credit issuance TYA'!BA47-('Credit issuance TYA'!$AA$21*'Credit issuance TYA'!$B$2)))</f>
        <v>0</v>
      </c>
      <c r="BB47" s="281">
        <f>IF(ISBLANK('Hoja De Calculo'!BC$13),'Credit issuance TYA'!BB47-('Credit issuance TYA'!$AA$21*'Credit issuance TYA'!$B$2),IF('Hoja De Calculo'!BC$16&lt;'Hoja De Calculo'!BB$16,0,'Credit issuance TYA'!BB47-('Credit issuance TYA'!$AA$21*'Credit issuance TYA'!$B$2)))</f>
        <v>0</v>
      </c>
      <c r="BC47" s="281">
        <f>IF(ISBLANK('Hoja De Calculo'!BD$13),'Credit issuance TYA'!BC47-('Credit issuance TYA'!$AA$21*'Credit issuance TYA'!$B$2),IF('Hoja De Calculo'!BD$16&lt;'Hoja De Calculo'!BC$16,0,'Credit issuance TYA'!BC47-('Credit issuance TYA'!$AA$21*'Credit issuance TYA'!$B$2)))</f>
        <v>0</v>
      </c>
      <c r="BD47" s="281">
        <f>IF(ISBLANK('Hoja De Calculo'!BE$13),'Credit issuance TYA'!BD47-('Credit issuance TYA'!$AA$21*'Credit issuance TYA'!$B$2),IF('Hoja De Calculo'!BE$16&lt;'Hoja De Calculo'!BD$16,0,'Credit issuance TYA'!BD47-('Credit issuance TYA'!$AA$21*'Credit issuance TYA'!$B$2)))</f>
        <v>0</v>
      </c>
      <c r="BE47" s="281">
        <f>IF(ISBLANK('Hoja De Calculo'!BF$13),'Credit issuance TYA'!BE47-('Credit issuance TYA'!$AA$21*'Credit issuance TYA'!$B$2),IF('Hoja De Calculo'!BF$16&lt;'Hoja De Calculo'!BE$16,0,'Credit issuance TYA'!BE47-('Credit issuance TYA'!$AA$21*'Credit issuance TYA'!$B$2)))</f>
        <v>0</v>
      </c>
      <c r="BF47" s="281">
        <f>IF(ISBLANK('Hoja De Calculo'!BG$13),'Credit issuance TYA'!BF47-('Credit issuance TYA'!$AA$21*'Credit issuance TYA'!$B$2),IF('Hoja De Calculo'!BG$16&lt;'Hoja De Calculo'!BF$16,0,'Credit issuance TYA'!BF47-('Credit issuance TYA'!$AA$21*'Credit issuance TYA'!$B$2)))</f>
        <v>0</v>
      </c>
      <c r="BG47" s="281">
        <f>IF(ISBLANK('Hoja De Calculo'!BH$13),'Credit issuance TYA'!BG47-('Credit issuance TYA'!$AA$21*'Credit issuance TYA'!$B$2),IF('Hoja De Calculo'!BH$16&lt;'Hoja De Calculo'!BG$16,0,'Credit issuance TYA'!BG47-('Credit issuance TYA'!$AA$21*'Credit issuance TYA'!$B$2)))</f>
        <v>0</v>
      </c>
      <c r="BH47" s="281">
        <f>IF(ISBLANK('Hoja De Calculo'!BI$13),'Credit issuance TYA'!BH47-('Credit issuance TYA'!$AA$21*'Credit issuance TYA'!$B$2),IF('Hoja De Calculo'!BI$16&lt;'Hoja De Calculo'!BH$16,0,'Credit issuance TYA'!BH47-('Credit issuance TYA'!$AA$21*'Credit issuance TYA'!$B$2)))</f>
        <v>0</v>
      </c>
      <c r="BI47" s="281">
        <f>IF(ISBLANK('Hoja De Calculo'!BJ$13),'Credit issuance TYA'!BI47-('Credit issuance TYA'!$AA$21*'Credit issuance TYA'!$B$2),IF('Hoja De Calculo'!BJ$16&lt;'Hoja De Calculo'!BI$16,0,'Credit issuance TYA'!BI47-('Credit issuance TYA'!$AA$21*'Credit issuance TYA'!$B$2)))</f>
        <v>0</v>
      </c>
      <c r="BJ47" s="281">
        <f>IF(ISBLANK('Hoja De Calculo'!BK$13),'Credit issuance TYA'!BJ47-('Credit issuance TYA'!$AA$21*'Credit issuance TYA'!$B$2),IF('Hoja De Calculo'!BK$16&lt;'Hoja De Calculo'!BJ$16,0,'Credit issuance TYA'!BJ47-('Credit issuance TYA'!$AA$21*'Credit issuance TYA'!$B$2)))</f>
        <v>0</v>
      </c>
      <c r="BK47" s="281">
        <f>IF(ISBLANK('Hoja De Calculo'!BL$13),'Credit issuance TYA'!BK47-('Credit issuance TYA'!$AA$21*'Credit issuance TYA'!$B$2),IF('Hoja De Calculo'!BL$16&lt;'Hoja De Calculo'!BK$16,0,'Credit issuance TYA'!BK47-('Credit issuance TYA'!$AA$21*'Credit issuance TYA'!$B$2)))</f>
        <v>0</v>
      </c>
      <c r="BL47" s="281">
        <f>IF(ISBLANK('Hoja De Calculo'!BM$13),'Credit issuance TYA'!BL47-('Credit issuance TYA'!$AA$21*'Credit issuance TYA'!$B$2),IF('Hoja De Calculo'!BM$16&lt;'Hoja De Calculo'!BL$16,0,'Credit issuance TYA'!BL47-('Credit issuance TYA'!$AA$21*'Credit issuance TYA'!$B$2)))</f>
        <v>0</v>
      </c>
      <c r="BM47" s="281">
        <f>IF(ISBLANK('Hoja De Calculo'!BN$13),'Credit issuance TYA'!BM47-('Credit issuance TYA'!$AA$21*'Credit issuance TYA'!$B$2),IF('Hoja De Calculo'!BN$16&lt;'Hoja De Calculo'!BM$16,0,'Credit issuance TYA'!BM47-('Credit issuance TYA'!$AA$21*'Credit issuance TYA'!$B$2)))</f>
        <v>0</v>
      </c>
      <c r="BN47" s="281">
        <f>IF(ISBLANK('Hoja De Calculo'!BO$13),'Credit issuance TYA'!BN47-('Credit issuance TYA'!$AA$21*'Credit issuance TYA'!$B$2),IF('Hoja De Calculo'!BO$16&lt;'Hoja De Calculo'!BN$16,0,'Credit issuance TYA'!BN47-('Credit issuance TYA'!$AA$21*'Credit issuance TYA'!$B$2)))</f>
        <v>0</v>
      </c>
      <c r="BO47" s="281">
        <f>IF(ISBLANK('Hoja De Calculo'!BP$13),'Credit issuance TYA'!BO47-('Credit issuance TYA'!$AA$21*'Credit issuance TYA'!$B$2),IF('Hoja De Calculo'!BP$16&lt;'Hoja De Calculo'!BO$16,0,'Credit issuance TYA'!BO47-('Credit issuance TYA'!$AA$21*'Credit issuance TYA'!$B$2)))</f>
        <v>0</v>
      </c>
      <c r="BP47" s="281">
        <f>IF(ISBLANK('Hoja De Calculo'!BQ$13),'Credit issuance TYA'!BP47-('Credit issuance TYA'!$AA$21*'Credit issuance TYA'!$B$2),IF('Hoja De Calculo'!BQ$16&lt;'Hoja De Calculo'!BP$16,0,'Credit issuance TYA'!BP47-('Credit issuance TYA'!$AA$21*'Credit issuance TYA'!$B$2)))</f>
        <v>0</v>
      </c>
      <c r="BQ47" s="281">
        <f>IF(ISBLANK('Hoja De Calculo'!BR$13),'Credit issuance TYA'!BQ47-('Credit issuance TYA'!$AA$21*'Credit issuance TYA'!$B$2),IF('Hoja De Calculo'!BR$16&lt;'Hoja De Calculo'!BQ$16,0,'Credit issuance TYA'!BQ47-('Credit issuance TYA'!$AA$21*'Credit issuance TYA'!$B$2)))</f>
        <v>0</v>
      </c>
      <c r="BR47" s="281">
        <f>IF(ISBLANK('Hoja De Calculo'!BS$13),'Credit issuance TYA'!BR47-('Credit issuance TYA'!$AA$21*'Credit issuance TYA'!$B$2),IF('Hoja De Calculo'!BS$16&lt;'Hoja De Calculo'!BR$16,0,'Credit issuance TYA'!BR47-('Credit issuance TYA'!$AA$21*'Credit issuance TYA'!$B$2)))</f>
        <v>0</v>
      </c>
      <c r="BS47" s="281">
        <f>IF(ISBLANK('Hoja De Calculo'!BT$13),'Credit issuance TYA'!BS47-('Credit issuance TYA'!$AA$21*'Credit issuance TYA'!$B$2),IF('Hoja De Calculo'!BT$16&lt;'Hoja De Calculo'!BS$16,0,'Credit issuance TYA'!BS47-('Credit issuance TYA'!$AA$21*'Credit issuance TYA'!$B$2)))</f>
        <v>0</v>
      </c>
      <c r="BT47" s="281">
        <f>IF(ISBLANK('Hoja De Calculo'!BU$13),'Credit issuance TYA'!BT47-('Credit issuance TYA'!$AA$21*'Credit issuance TYA'!$B$2),IF('Hoja De Calculo'!BU$16&lt;'Hoja De Calculo'!BT$16,0,'Credit issuance TYA'!BT47-('Credit issuance TYA'!$AA$21*'Credit issuance TYA'!$B$2)))</f>
        <v>0</v>
      </c>
      <c r="BU47" s="281">
        <f>IF(ISBLANK('Hoja De Calculo'!BV$13),'Credit issuance TYA'!BU47-('Credit issuance TYA'!$AA$21*'Credit issuance TYA'!$B$2),IF('Hoja De Calculo'!BV$16&lt;'Hoja De Calculo'!BU$16,0,'Credit issuance TYA'!BU47-('Credit issuance TYA'!$AA$21*'Credit issuance TYA'!$B$2)))</f>
        <v>0</v>
      </c>
      <c r="BV47" s="281">
        <f>IF(ISBLANK('Hoja De Calculo'!BW$13),'Credit issuance TYA'!BV47-('Credit issuance TYA'!$AA$21*'Credit issuance TYA'!$B$2),IF('Hoja De Calculo'!BW$16&lt;'Hoja De Calculo'!BV$16,0,'Credit issuance TYA'!BV47-('Credit issuance TYA'!$AA$21*'Credit issuance TYA'!$B$2)))</f>
        <v>0</v>
      </c>
      <c r="BW47" s="281">
        <f>IF(ISBLANK('Hoja De Calculo'!BX$13),'Credit issuance TYA'!BW47-('Credit issuance TYA'!$AA$21*'Credit issuance TYA'!$B$2),IF('Hoja De Calculo'!BX$16&lt;'Hoja De Calculo'!BW$16,0,'Credit issuance TYA'!BW47-('Credit issuance TYA'!$AA$21*'Credit issuance TYA'!$B$2)))</f>
        <v>0</v>
      </c>
      <c r="BX47" s="281">
        <f>IF(ISBLANK('Hoja De Calculo'!BY$13),'Credit issuance TYA'!BX47-('Credit issuance TYA'!$AA$21*'Credit issuance TYA'!$B$2),IF('Hoja De Calculo'!BY$16&lt;'Hoja De Calculo'!BX$16,0,'Credit issuance TYA'!BX47-('Credit issuance TYA'!$AA$21*'Credit issuance TYA'!$B$2)))</f>
        <v>0</v>
      </c>
      <c r="BY47" s="281">
        <f>IF(ISBLANK('Hoja De Calculo'!BZ$13),'Credit issuance TYA'!BY47-('Credit issuance TYA'!$AA$21*'Credit issuance TYA'!$B$2),IF('Hoja De Calculo'!BZ$16&lt;'Hoja De Calculo'!BY$16,0,'Credit issuance TYA'!BY47-('Credit issuance TYA'!$AA$21*'Credit issuance TYA'!$B$2)))</f>
        <v>0</v>
      </c>
      <c r="BZ47" s="281">
        <f>IF(ISBLANK('Hoja De Calculo'!CA$13),'Credit issuance TYA'!BZ47-('Credit issuance TYA'!$AA$21*'Credit issuance TYA'!$B$2),IF('Hoja De Calculo'!CA$16&lt;'Hoja De Calculo'!BZ$16,0,'Credit issuance TYA'!BZ47-('Credit issuance TYA'!$AA$21*'Credit issuance TYA'!$B$2)))</f>
        <v>0</v>
      </c>
      <c r="CA47" s="281">
        <f>IF(ISBLANK('Hoja De Calculo'!CB$13),'Credit issuance TYA'!CA47-('Credit issuance TYA'!$AA$21*'Credit issuance TYA'!$B$2),IF('Hoja De Calculo'!CB$16&lt;'Hoja De Calculo'!CA$16,0,'Credit issuance TYA'!CA47-('Credit issuance TYA'!$AA$21*'Credit issuance TYA'!$B$2)))</f>
        <v>0</v>
      </c>
      <c r="CB47" s="281">
        <f>IF(ISBLANK('Hoja De Calculo'!CC$13),'Credit issuance TYA'!CB47-('Credit issuance TYA'!$AA$21*'Credit issuance TYA'!$B$2),IF('Hoja De Calculo'!CC$16&lt;'Hoja De Calculo'!CB$16,0,'Credit issuance TYA'!CB47-('Credit issuance TYA'!$AA$21*'Credit issuance TYA'!$B$2)))</f>
        <v>0</v>
      </c>
      <c r="CC47" s="281">
        <f>IF(ISBLANK('Hoja De Calculo'!CD$13),'Credit issuance TYA'!CC47-('Credit issuance TYA'!$AA$21*'Credit issuance TYA'!$B$2),IF('Hoja De Calculo'!CD$16&lt;'Hoja De Calculo'!CC$16,0,'Credit issuance TYA'!CC47-('Credit issuance TYA'!$AA$21*'Credit issuance TYA'!$B$2)))</f>
        <v>0</v>
      </c>
      <c r="CD47" s="281">
        <f>IF(ISBLANK('Hoja De Calculo'!CE$13),'Credit issuance TYA'!CD47-('Credit issuance TYA'!$AA$21*'Credit issuance TYA'!$B$2),IF('Hoja De Calculo'!CE$16&lt;'Hoja De Calculo'!CD$16,0,'Credit issuance TYA'!CD47-('Credit issuance TYA'!$AA$21*'Credit issuance TYA'!$B$2)))</f>
        <v>0</v>
      </c>
      <c r="CE47" s="281">
        <f>IF(ISBLANK('Hoja De Calculo'!CF$13),'Credit issuance TYA'!CE47-('Credit issuance TYA'!$AA$21*'Credit issuance TYA'!$B$2),IF('Hoja De Calculo'!CF$16&lt;'Hoja De Calculo'!CE$16,0,'Credit issuance TYA'!CE47-('Credit issuance TYA'!$AA$21*'Credit issuance TYA'!$B$2)))</f>
        <v>0</v>
      </c>
      <c r="CF47" s="281">
        <f>IF(ISBLANK('Hoja De Calculo'!CG$13),'Credit issuance TYA'!CF47-('Credit issuance TYA'!$AA$21*'Credit issuance TYA'!$B$2),IF('Hoja De Calculo'!CG$16&lt;'Hoja De Calculo'!CF$16,0,'Credit issuance TYA'!CF47-('Credit issuance TYA'!$AA$21*'Credit issuance TYA'!$B$2)))</f>
        <v>0</v>
      </c>
      <c r="CG47" s="281">
        <f>IF(ISBLANK('Hoja De Calculo'!CH$13),'Credit issuance TYA'!CG47-('Credit issuance TYA'!$AA$21*'Credit issuance TYA'!$B$2),IF('Hoja De Calculo'!CH$16&lt;'Hoja De Calculo'!CG$16,0,'Credit issuance TYA'!CG47-('Credit issuance TYA'!$AA$21*'Credit issuance TYA'!$B$2)))</f>
        <v>0</v>
      </c>
      <c r="CH47" s="281">
        <f>IF(ISBLANK('Hoja De Calculo'!CI$13),'Credit issuance TYA'!CH47-('Credit issuance TYA'!$AA$21*'Credit issuance TYA'!$B$2),IF('Hoja De Calculo'!CI$16&lt;'Hoja De Calculo'!CH$16,0,'Credit issuance TYA'!CH47-('Credit issuance TYA'!$AA$21*'Credit issuance TYA'!$B$2)))</f>
        <v>0</v>
      </c>
      <c r="CI47" s="281">
        <f>IF(ISBLANK('Hoja De Calculo'!CJ$13),'Credit issuance TYA'!CI47-('Credit issuance TYA'!$AA$21*'Credit issuance TYA'!$B$2),IF('Hoja De Calculo'!CJ$16&lt;'Hoja De Calculo'!CI$16,0,'Credit issuance TYA'!CI47-('Credit issuance TYA'!$AA$21*'Credit issuance TYA'!$B$2)))</f>
        <v>0</v>
      </c>
      <c r="CJ47" s="281">
        <f>IF(ISBLANK('Hoja De Calculo'!CK$13),'Credit issuance TYA'!CJ47-('Credit issuance TYA'!$AA$21*'Credit issuance TYA'!$B$2),IF('Hoja De Calculo'!CK$16&lt;'Hoja De Calculo'!CJ$16,0,'Credit issuance TYA'!CJ47-('Credit issuance TYA'!$AA$21*'Credit issuance TYA'!$B$2)))</f>
        <v>0</v>
      </c>
      <c r="CK47" s="281">
        <f>IF(ISBLANK('Hoja De Calculo'!CL$13),'Credit issuance TYA'!CK47-('Credit issuance TYA'!$AA$21*'Credit issuance TYA'!$B$2),IF('Hoja De Calculo'!CL$16&lt;'Hoja De Calculo'!CK$16,0,'Credit issuance TYA'!CK47-('Credit issuance TYA'!$AA$21*'Credit issuance TYA'!$B$2)))</f>
        <v>0</v>
      </c>
      <c r="CL47" s="281">
        <f>IF(ISBLANK('Hoja De Calculo'!CM$13),'Credit issuance TYA'!CL47-('Credit issuance TYA'!$AA$21*'Credit issuance TYA'!$B$2),IF('Hoja De Calculo'!CM$16&lt;'Hoja De Calculo'!CL$16,0,'Credit issuance TYA'!CL47-('Credit issuance TYA'!$AA$21*'Credit issuance TYA'!$B$2)))</f>
        <v>0</v>
      </c>
      <c r="CM47" s="281">
        <f>IF(ISBLANK('Hoja De Calculo'!CN$13),'Credit issuance TYA'!CM47-('Credit issuance TYA'!$AA$21*'Credit issuance TYA'!$B$2),IF('Hoja De Calculo'!CN$16&lt;'Hoja De Calculo'!CM$16,0,'Credit issuance TYA'!CM47-('Credit issuance TYA'!$AA$21*'Credit issuance TYA'!$B$2)))</f>
        <v>0</v>
      </c>
      <c r="CN47" s="281">
        <f>IF(ISBLANK('Hoja De Calculo'!CO$13),'Credit issuance TYA'!CN47-('Credit issuance TYA'!$AA$21*'Credit issuance TYA'!$B$2),IF('Hoja De Calculo'!CO$16&lt;'Hoja De Calculo'!CN$16,0,'Credit issuance TYA'!CN47-('Credit issuance TYA'!$AA$21*'Credit issuance TYA'!$B$2)))</f>
        <v>0</v>
      </c>
      <c r="CO47" s="281">
        <f>IF(ISBLANK('Hoja De Calculo'!CP$13),'Credit issuance TYA'!CO47-('Credit issuance TYA'!$AA$21*'Credit issuance TYA'!$B$2),IF('Hoja De Calculo'!CP$16&lt;'Hoja De Calculo'!CO$16,0,'Credit issuance TYA'!CO47-('Credit issuance TYA'!$AA$21*'Credit issuance TYA'!$B$2)))</f>
        <v>0</v>
      </c>
      <c r="CP47" s="281">
        <f>IF(ISBLANK('Hoja De Calculo'!CQ$13),'Credit issuance TYA'!CP47-('Credit issuance TYA'!$AA$21*'Credit issuance TYA'!$B$2),IF('Hoja De Calculo'!CQ$16&lt;'Hoja De Calculo'!CP$16,0,'Credit issuance TYA'!CP47-('Credit issuance TYA'!$AA$21*'Credit issuance TYA'!$B$2)))</f>
        <v>0</v>
      </c>
      <c r="CQ47" s="281">
        <f>IF(ISBLANK('Hoja De Calculo'!CR$13),'Credit issuance TYA'!CQ47-('Credit issuance TYA'!$AA$21*'Credit issuance TYA'!$B$2),IF('Hoja De Calculo'!CR$16&lt;'Hoja De Calculo'!CQ$16,0,'Credit issuance TYA'!CQ47-('Credit issuance TYA'!$AA$21*'Credit issuance TYA'!$B$2)))</f>
        <v>0</v>
      </c>
      <c r="CR47" s="281">
        <f>IF(ISBLANK('Hoja De Calculo'!CS$13),'Credit issuance TYA'!CR47-('Credit issuance TYA'!$AA$21*'Credit issuance TYA'!$B$2),IF('Hoja De Calculo'!CS$16&lt;'Hoja De Calculo'!CR$16,0,'Credit issuance TYA'!CR47-('Credit issuance TYA'!$AA$21*'Credit issuance TYA'!$B$2)))</f>
        <v>0</v>
      </c>
      <c r="CS47" s="281">
        <f>IF(ISBLANK('Hoja De Calculo'!CT$13),'Credit issuance TYA'!CS47-('Credit issuance TYA'!$AA$21*'Credit issuance TYA'!$B$2),IF('Hoja De Calculo'!CT$16&lt;'Hoja De Calculo'!CS$16,0,'Credit issuance TYA'!CS47-('Credit issuance TYA'!$AA$21*'Credit issuance TYA'!$B$2)))</f>
        <v>0</v>
      </c>
      <c r="CT47" s="281">
        <f>IF(ISBLANK('Hoja De Calculo'!CU$13),'Credit issuance TYA'!CT47-('Credit issuance TYA'!$AA$21*'Credit issuance TYA'!$B$2),IF('Hoja De Calculo'!CU$16&lt;'Hoja De Calculo'!CT$16,0,'Credit issuance TYA'!CT47-('Credit issuance TYA'!$AA$21*'Credit issuance TYA'!$B$2)))</f>
        <v>0</v>
      </c>
      <c r="CU47" s="281">
        <f>IF(ISBLANK('Hoja De Calculo'!CV$13),'Credit issuance TYA'!CU47-('Credit issuance TYA'!$AA$21*'Credit issuance TYA'!$B$2),IF('Hoja De Calculo'!CV$16&lt;'Hoja De Calculo'!CU$16,0,'Credit issuance TYA'!CU47-('Credit issuance TYA'!$AA$21*'Credit issuance TYA'!$B$2)))</f>
        <v>0</v>
      </c>
      <c r="CV47" s="281">
        <f>IF(ISBLANK('Hoja De Calculo'!CW$13),'Credit issuance TYA'!CV47-('Credit issuance TYA'!$AA$21*'Credit issuance TYA'!$B$2),IF('Hoja De Calculo'!CW$16&lt;'Hoja De Calculo'!CV$16,0,'Credit issuance TYA'!CV47-('Credit issuance TYA'!$AA$21*'Credit issuance TYA'!$B$2)))</f>
        <v>0</v>
      </c>
      <c r="CW47" s="281">
        <f>IF(ISBLANK('Hoja De Calculo'!CX$13),'Credit issuance TYA'!CW47-('Credit issuance TYA'!$AA$21*'Credit issuance TYA'!$B$2),IF('Hoja De Calculo'!CX$16&lt;'Hoja De Calculo'!CW$16,0,'Credit issuance TYA'!CW47-('Credit issuance TYA'!$AA$21*'Credit issuance TYA'!$B$2)))</f>
        <v>0</v>
      </c>
    </row>
    <row r="48" spans="1:102" x14ac:dyDescent="0.3">
      <c r="A48" t="s">
        <v>185</v>
      </c>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67"/>
      <c r="AA48" s="274"/>
      <c r="AB48" s="281">
        <f>'Credit issuance TYA'!AB48-('Credit issuance TYA'!$AB21*'Credit issuance TYA'!$B$2)</f>
        <v>0</v>
      </c>
      <c r="AC48" s="281">
        <f>IF(ISBLANK('Hoja De Calculo'!AD$13),'Credit issuance TYA'!AC48-('Credit issuance TYA'!$AB$21*'Credit issuance TYA'!$B$2),IF('Hoja De Calculo'!AD$16&lt;'Hoja De Calculo'!AC$16,0,'Credit issuance TYA'!AC48-('Credit issuance TYA'!$AB$21*'Credit issuance TYA'!$B$2)))</f>
        <v>0</v>
      </c>
      <c r="AD48" s="281">
        <f>IF(ISBLANK('Hoja De Calculo'!AE$13),'Credit issuance TYA'!AD48-('Credit issuance TYA'!$AB$21*'Credit issuance TYA'!$B$2),IF('Hoja De Calculo'!AE$16&lt;'Hoja De Calculo'!AD$16,0,'Credit issuance TYA'!AD48-('Credit issuance TYA'!$AB$21*'Credit issuance TYA'!$B$2)))</f>
        <v>0</v>
      </c>
      <c r="AE48" s="281">
        <f>IF(ISBLANK('Hoja De Calculo'!AF$13),'Credit issuance TYA'!AE48-('Credit issuance TYA'!$AB$21*'Credit issuance TYA'!$B$2),IF('Hoja De Calculo'!AF$16&lt;'Hoja De Calculo'!AE$16,0,'Credit issuance TYA'!AE48-('Credit issuance TYA'!$AB$21*'Credit issuance TYA'!$B$2)))</f>
        <v>0</v>
      </c>
      <c r="AF48" s="281">
        <f>IF(ISBLANK('Hoja De Calculo'!AG$13),'Credit issuance TYA'!AF48-('Credit issuance TYA'!$AB$21*'Credit issuance TYA'!$B$2),IF('Hoja De Calculo'!AG$16&lt;'Hoja De Calculo'!AF$16,0,'Credit issuance TYA'!AF48-('Credit issuance TYA'!$AB$21*'Credit issuance TYA'!$B$2)))</f>
        <v>0</v>
      </c>
      <c r="AG48" s="281">
        <f>IF(ISBLANK('Hoja De Calculo'!AH$13),'Credit issuance TYA'!AG48-('Credit issuance TYA'!$AB$21*'Credit issuance TYA'!$B$2),IF('Hoja De Calculo'!AH$16&lt;'Hoja De Calculo'!AG$16,0,'Credit issuance TYA'!AG48-('Credit issuance TYA'!$AB$21*'Credit issuance TYA'!$B$2)))</f>
        <v>0</v>
      </c>
      <c r="AH48" s="281">
        <f>IF(ISBLANK('Hoja De Calculo'!AI$13),'Credit issuance TYA'!AH48-('Credit issuance TYA'!$AB$21*'Credit issuance TYA'!$B$2),IF('Hoja De Calculo'!AI$16&lt;'Hoja De Calculo'!AH$16,0,'Credit issuance TYA'!AH48-('Credit issuance TYA'!$AB$21*'Credit issuance TYA'!$B$2)))</f>
        <v>0</v>
      </c>
      <c r="AI48" s="281">
        <f>IF(ISBLANK('Hoja De Calculo'!AJ$13),'Credit issuance TYA'!AI48-('Credit issuance TYA'!$AB$21*'Credit issuance TYA'!$B$2),IF('Hoja De Calculo'!AJ$16&lt;'Hoja De Calculo'!AI$16,0,'Credit issuance TYA'!AI48-('Credit issuance TYA'!$AB$21*'Credit issuance TYA'!$B$2)))</f>
        <v>0</v>
      </c>
      <c r="AJ48" s="281">
        <f>IF(ISBLANK('Hoja De Calculo'!AK$13),'Credit issuance TYA'!AJ48-('Credit issuance TYA'!$AB$21*'Credit issuance TYA'!$B$2),IF('Hoja De Calculo'!AK$16&lt;'Hoja De Calculo'!AJ$16,0,'Credit issuance TYA'!AJ48-('Credit issuance TYA'!$AB$21*'Credit issuance TYA'!$B$2)))</f>
        <v>0</v>
      </c>
      <c r="AK48" s="281">
        <f>IF(ISBLANK('Hoja De Calculo'!AL$13),'Credit issuance TYA'!AK48-('Credit issuance TYA'!$AB$21*'Credit issuance TYA'!$B$2),IF('Hoja De Calculo'!AL$16&lt;'Hoja De Calculo'!AK$16,0,'Credit issuance TYA'!AK48-('Credit issuance TYA'!$AB$21*'Credit issuance TYA'!$B$2)))</f>
        <v>0</v>
      </c>
      <c r="AL48" s="281">
        <f>IF(ISBLANK('Hoja De Calculo'!AM$13),'Credit issuance TYA'!AL48-('Credit issuance TYA'!$AB$21*'Credit issuance TYA'!$B$2),IF('Hoja De Calculo'!AM$16&lt;'Hoja De Calculo'!AL$16,0,'Credit issuance TYA'!AL48-('Credit issuance TYA'!$AB$21*'Credit issuance TYA'!$B$2)))</f>
        <v>0</v>
      </c>
      <c r="AM48" s="281">
        <f>IF(ISBLANK('Hoja De Calculo'!AN$13),'Credit issuance TYA'!AM48-('Credit issuance TYA'!$AB$21*'Credit issuance TYA'!$B$2),IF('Hoja De Calculo'!AN$16&lt;'Hoja De Calculo'!AM$16,0,'Credit issuance TYA'!AM48-('Credit issuance TYA'!$AB$21*'Credit issuance TYA'!$B$2)))</f>
        <v>0</v>
      </c>
      <c r="AN48" s="281">
        <f>IF(ISBLANK('Hoja De Calculo'!AO$13),'Credit issuance TYA'!AN48-('Credit issuance TYA'!$AB$21*'Credit issuance TYA'!$B$2),IF('Hoja De Calculo'!AO$16&lt;'Hoja De Calculo'!AN$16,0,'Credit issuance TYA'!AN48-('Credit issuance TYA'!$AB$21*'Credit issuance TYA'!$B$2)))</f>
        <v>0</v>
      </c>
      <c r="AO48" s="281">
        <f>IF(ISBLANK('Hoja De Calculo'!AP$13),'Credit issuance TYA'!AO48-('Credit issuance TYA'!$AB$21*'Credit issuance TYA'!$B$2),IF('Hoja De Calculo'!AP$16&lt;'Hoja De Calculo'!AO$16,0,'Credit issuance TYA'!AO48-('Credit issuance TYA'!$AB$21*'Credit issuance TYA'!$B$2)))</f>
        <v>0</v>
      </c>
      <c r="AP48" s="281">
        <f>IF(ISBLANK('Hoja De Calculo'!AQ$13),'Credit issuance TYA'!AP48-('Credit issuance TYA'!$AB$21*'Credit issuance TYA'!$B$2),IF('Hoja De Calculo'!AQ$16&lt;'Hoja De Calculo'!AP$16,0,'Credit issuance TYA'!AP48-('Credit issuance TYA'!$AB$21*'Credit issuance TYA'!$B$2)))</f>
        <v>0</v>
      </c>
      <c r="AQ48" s="281">
        <f>IF(ISBLANK('Hoja De Calculo'!AR$13),'Credit issuance TYA'!AQ48-('Credit issuance TYA'!$AB$21*'Credit issuance TYA'!$B$2),IF('Hoja De Calculo'!AR$16&lt;'Hoja De Calculo'!AQ$16,0,'Credit issuance TYA'!AQ48-('Credit issuance TYA'!$AB$21*'Credit issuance TYA'!$B$2)))</f>
        <v>0</v>
      </c>
      <c r="AR48" s="281">
        <f>IF(ISBLANK('Hoja De Calculo'!AS$13),'Credit issuance TYA'!AR48-('Credit issuance TYA'!$AB$21*'Credit issuance TYA'!$B$2),IF('Hoja De Calculo'!AS$16&lt;'Hoja De Calculo'!AR$16,0,'Credit issuance TYA'!AR48-('Credit issuance TYA'!$AB$21*'Credit issuance TYA'!$B$2)))</f>
        <v>0</v>
      </c>
      <c r="AS48" s="281">
        <f>IF(ISBLANK('Hoja De Calculo'!AT$13),'Credit issuance TYA'!AS48-('Credit issuance TYA'!$AB$21*'Credit issuance TYA'!$B$2),IF('Hoja De Calculo'!AT$16&lt;'Hoja De Calculo'!AS$16,0,'Credit issuance TYA'!AS48-('Credit issuance TYA'!$AB$21*'Credit issuance TYA'!$B$2)))</f>
        <v>0</v>
      </c>
      <c r="AT48" s="281">
        <f>IF(ISBLANK('Hoja De Calculo'!AU$13),'Credit issuance TYA'!AT48-('Credit issuance TYA'!$AB$21*'Credit issuance TYA'!$B$2),IF('Hoja De Calculo'!AU$16&lt;'Hoja De Calculo'!AT$16,0,'Credit issuance TYA'!AT48-('Credit issuance TYA'!$AB$21*'Credit issuance TYA'!$B$2)))</f>
        <v>0</v>
      </c>
      <c r="AU48" s="281">
        <f>IF(ISBLANK('Hoja De Calculo'!AV$13),'Credit issuance TYA'!AU48-('Credit issuance TYA'!$AB$21*'Credit issuance TYA'!$B$2),IF('Hoja De Calculo'!AV$16&lt;'Hoja De Calculo'!AU$16,0,'Credit issuance TYA'!AU48-('Credit issuance TYA'!$AB$21*'Credit issuance TYA'!$B$2)))</f>
        <v>0</v>
      </c>
      <c r="AV48" s="281">
        <f>IF(ISBLANK('Hoja De Calculo'!AW$13),'Credit issuance TYA'!AV48-('Credit issuance TYA'!$AB$21*'Credit issuance TYA'!$B$2),IF('Hoja De Calculo'!AW$16&lt;'Hoja De Calculo'!AV$16,0,'Credit issuance TYA'!AV48-('Credit issuance TYA'!$AB$21*'Credit issuance TYA'!$B$2)))</f>
        <v>0</v>
      </c>
      <c r="AW48" s="281">
        <f>IF(ISBLANK('Hoja De Calculo'!AX$13),'Credit issuance TYA'!AW48-('Credit issuance TYA'!$AB$21*'Credit issuance TYA'!$B$2),IF('Hoja De Calculo'!AX$16&lt;'Hoja De Calculo'!AW$16,0,'Credit issuance TYA'!AW48-('Credit issuance TYA'!$AB$21*'Credit issuance TYA'!$B$2)))</f>
        <v>0</v>
      </c>
      <c r="AX48" s="281">
        <f>IF(ISBLANK('Hoja De Calculo'!AY$13),'Credit issuance TYA'!AX48-('Credit issuance TYA'!$AB$21*'Credit issuance TYA'!$B$2),IF('Hoja De Calculo'!AY$16&lt;'Hoja De Calculo'!AX$16,0,'Credit issuance TYA'!AX48-('Credit issuance TYA'!$AB$21*'Credit issuance TYA'!$B$2)))</f>
        <v>0</v>
      </c>
      <c r="AY48" s="281">
        <f>IF(ISBLANK('Hoja De Calculo'!AZ$13),'Credit issuance TYA'!AY48-('Credit issuance TYA'!$AB$21*'Credit issuance TYA'!$B$2),IF('Hoja De Calculo'!AZ$16&lt;'Hoja De Calculo'!AY$16,0,'Credit issuance TYA'!AY48-('Credit issuance TYA'!$AB$21*'Credit issuance TYA'!$B$2)))</f>
        <v>0</v>
      </c>
      <c r="AZ48" s="281">
        <f>IF(ISBLANK('Hoja De Calculo'!BA$13),'Credit issuance TYA'!AZ48-('Credit issuance TYA'!$AB$21*'Credit issuance TYA'!$B$2),IF('Hoja De Calculo'!BA$16&lt;'Hoja De Calculo'!AZ$16,0,'Credit issuance TYA'!AZ48-('Credit issuance TYA'!$AB$21*'Credit issuance TYA'!$B$2)))</f>
        <v>0</v>
      </c>
      <c r="BA48" s="281">
        <f>IF(ISBLANK('Hoja De Calculo'!BB$13),'Credit issuance TYA'!BA48-('Credit issuance TYA'!$AB$21*'Credit issuance TYA'!$B$2),IF('Hoja De Calculo'!BB$16&lt;'Hoja De Calculo'!BA$16,0,'Credit issuance TYA'!BA48-('Credit issuance TYA'!$AB$21*'Credit issuance TYA'!$B$2)))</f>
        <v>0</v>
      </c>
      <c r="BB48" s="281">
        <f>IF(ISBLANK('Hoja De Calculo'!BC$13),'Credit issuance TYA'!BB48-('Credit issuance TYA'!$AB$21*'Credit issuance TYA'!$B$2),IF('Hoja De Calculo'!BC$16&lt;'Hoja De Calculo'!BB$16,0,'Credit issuance TYA'!BB48-('Credit issuance TYA'!$AB$21*'Credit issuance TYA'!$B$2)))</f>
        <v>0</v>
      </c>
      <c r="BC48" s="281">
        <f>IF(ISBLANK('Hoja De Calculo'!BD$13),'Credit issuance TYA'!BC48-('Credit issuance TYA'!$AB$21*'Credit issuance TYA'!$B$2),IF('Hoja De Calculo'!BD$16&lt;'Hoja De Calculo'!BC$16,0,'Credit issuance TYA'!BC48-('Credit issuance TYA'!$AB$21*'Credit issuance TYA'!$B$2)))</f>
        <v>0</v>
      </c>
      <c r="BD48" s="281">
        <f>IF(ISBLANK('Hoja De Calculo'!BE$13),'Credit issuance TYA'!BD48-('Credit issuance TYA'!$AB$21*'Credit issuance TYA'!$B$2),IF('Hoja De Calculo'!BE$16&lt;'Hoja De Calculo'!BD$16,0,'Credit issuance TYA'!BD48-('Credit issuance TYA'!$AB$21*'Credit issuance TYA'!$B$2)))</f>
        <v>0</v>
      </c>
      <c r="BE48" s="281">
        <f>IF(ISBLANK('Hoja De Calculo'!BF$13),'Credit issuance TYA'!BE48-('Credit issuance TYA'!$AB$21*'Credit issuance TYA'!$B$2),IF('Hoja De Calculo'!BF$16&lt;'Hoja De Calculo'!BE$16,0,'Credit issuance TYA'!BE48-('Credit issuance TYA'!$AB$21*'Credit issuance TYA'!$B$2)))</f>
        <v>0</v>
      </c>
      <c r="BF48" s="281">
        <f>IF(ISBLANK('Hoja De Calculo'!BG$13),'Credit issuance TYA'!BF48-('Credit issuance TYA'!$AB$21*'Credit issuance TYA'!$B$2),IF('Hoja De Calculo'!BG$16&lt;'Hoja De Calculo'!BF$16,0,'Credit issuance TYA'!BF48-('Credit issuance TYA'!$AB$21*'Credit issuance TYA'!$B$2)))</f>
        <v>0</v>
      </c>
      <c r="BG48" s="281">
        <f>IF(ISBLANK('Hoja De Calculo'!BH$13),'Credit issuance TYA'!BG48-('Credit issuance TYA'!$AB$21*'Credit issuance TYA'!$B$2),IF('Hoja De Calculo'!BH$16&lt;'Hoja De Calculo'!BG$16,0,'Credit issuance TYA'!BG48-('Credit issuance TYA'!$AB$21*'Credit issuance TYA'!$B$2)))</f>
        <v>0</v>
      </c>
      <c r="BH48" s="281">
        <f>IF(ISBLANK('Hoja De Calculo'!BI$13),'Credit issuance TYA'!BH48-('Credit issuance TYA'!$AB$21*'Credit issuance TYA'!$B$2),IF('Hoja De Calculo'!BI$16&lt;'Hoja De Calculo'!BH$16,0,'Credit issuance TYA'!BH48-('Credit issuance TYA'!$AB$21*'Credit issuance TYA'!$B$2)))</f>
        <v>0</v>
      </c>
      <c r="BI48" s="281">
        <f>IF(ISBLANK('Hoja De Calculo'!BJ$13),'Credit issuance TYA'!BI48-('Credit issuance TYA'!$AB$21*'Credit issuance TYA'!$B$2),IF('Hoja De Calculo'!BJ$16&lt;'Hoja De Calculo'!BI$16,0,'Credit issuance TYA'!BI48-('Credit issuance TYA'!$AB$21*'Credit issuance TYA'!$B$2)))</f>
        <v>0</v>
      </c>
      <c r="BJ48" s="281">
        <f>IF(ISBLANK('Hoja De Calculo'!BK$13),'Credit issuance TYA'!BJ48-('Credit issuance TYA'!$AB$21*'Credit issuance TYA'!$B$2),IF('Hoja De Calculo'!BK$16&lt;'Hoja De Calculo'!BJ$16,0,'Credit issuance TYA'!BJ48-('Credit issuance TYA'!$AB$21*'Credit issuance TYA'!$B$2)))</f>
        <v>0</v>
      </c>
      <c r="BK48" s="281">
        <f>IF(ISBLANK('Hoja De Calculo'!BL$13),'Credit issuance TYA'!BK48-('Credit issuance TYA'!$AB$21*'Credit issuance TYA'!$B$2),IF('Hoja De Calculo'!BL$16&lt;'Hoja De Calculo'!BK$16,0,'Credit issuance TYA'!BK48-('Credit issuance TYA'!$AB$21*'Credit issuance TYA'!$B$2)))</f>
        <v>0</v>
      </c>
      <c r="BL48" s="281">
        <f>IF(ISBLANK('Hoja De Calculo'!BM$13),'Credit issuance TYA'!BL48-('Credit issuance TYA'!$AB$21*'Credit issuance TYA'!$B$2),IF('Hoja De Calculo'!BM$16&lt;'Hoja De Calculo'!BL$16,0,'Credit issuance TYA'!BL48-('Credit issuance TYA'!$AB$21*'Credit issuance TYA'!$B$2)))</f>
        <v>0</v>
      </c>
      <c r="BM48" s="281">
        <f>IF(ISBLANK('Hoja De Calculo'!BN$13),'Credit issuance TYA'!BM48-('Credit issuance TYA'!$AB$21*'Credit issuance TYA'!$B$2),IF('Hoja De Calculo'!BN$16&lt;'Hoja De Calculo'!BM$16,0,'Credit issuance TYA'!BM48-('Credit issuance TYA'!$AB$21*'Credit issuance TYA'!$B$2)))</f>
        <v>0</v>
      </c>
      <c r="BN48" s="281">
        <f>IF(ISBLANK('Hoja De Calculo'!BO$13),'Credit issuance TYA'!BN48-('Credit issuance TYA'!$AB$21*'Credit issuance TYA'!$B$2),IF('Hoja De Calculo'!BO$16&lt;'Hoja De Calculo'!BN$16,0,'Credit issuance TYA'!BN48-('Credit issuance TYA'!$AB$21*'Credit issuance TYA'!$B$2)))</f>
        <v>0</v>
      </c>
      <c r="BO48" s="281">
        <f>IF(ISBLANK('Hoja De Calculo'!BP$13),'Credit issuance TYA'!BO48-('Credit issuance TYA'!$AB$21*'Credit issuance TYA'!$B$2),IF('Hoja De Calculo'!BP$16&lt;'Hoja De Calculo'!BO$16,0,'Credit issuance TYA'!BO48-('Credit issuance TYA'!$AB$21*'Credit issuance TYA'!$B$2)))</f>
        <v>0</v>
      </c>
      <c r="BP48" s="281">
        <f>IF(ISBLANK('Hoja De Calculo'!BQ$13),'Credit issuance TYA'!BP48-('Credit issuance TYA'!$AB$21*'Credit issuance TYA'!$B$2),IF('Hoja De Calculo'!BQ$16&lt;'Hoja De Calculo'!BP$16,0,'Credit issuance TYA'!BP48-('Credit issuance TYA'!$AB$21*'Credit issuance TYA'!$B$2)))</f>
        <v>0</v>
      </c>
      <c r="BQ48" s="281">
        <f>IF(ISBLANK('Hoja De Calculo'!BR$13),'Credit issuance TYA'!BQ48-('Credit issuance TYA'!$AB$21*'Credit issuance TYA'!$B$2),IF('Hoja De Calculo'!BR$16&lt;'Hoja De Calculo'!BQ$16,0,'Credit issuance TYA'!BQ48-('Credit issuance TYA'!$AB$21*'Credit issuance TYA'!$B$2)))</f>
        <v>0</v>
      </c>
      <c r="BR48" s="281">
        <f>IF(ISBLANK('Hoja De Calculo'!BS$13),'Credit issuance TYA'!BR48-('Credit issuance TYA'!$AB$21*'Credit issuance TYA'!$B$2),IF('Hoja De Calculo'!BS$16&lt;'Hoja De Calculo'!BR$16,0,'Credit issuance TYA'!BR48-('Credit issuance TYA'!$AB$21*'Credit issuance TYA'!$B$2)))</f>
        <v>0</v>
      </c>
      <c r="BS48" s="281">
        <f>IF(ISBLANK('Hoja De Calculo'!BT$13),'Credit issuance TYA'!BS48-('Credit issuance TYA'!$AB$21*'Credit issuance TYA'!$B$2),IF('Hoja De Calculo'!BT$16&lt;'Hoja De Calculo'!BS$16,0,'Credit issuance TYA'!BS48-('Credit issuance TYA'!$AB$21*'Credit issuance TYA'!$B$2)))</f>
        <v>0</v>
      </c>
      <c r="BT48" s="281">
        <f>IF(ISBLANK('Hoja De Calculo'!BU$13),'Credit issuance TYA'!BT48-('Credit issuance TYA'!$AB$21*'Credit issuance TYA'!$B$2),IF('Hoja De Calculo'!BU$16&lt;'Hoja De Calculo'!BT$16,0,'Credit issuance TYA'!BT48-('Credit issuance TYA'!$AB$21*'Credit issuance TYA'!$B$2)))</f>
        <v>0</v>
      </c>
      <c r="BU48" s="281">
        <f>IF(ISBLANK('Hoja De Calculo'!BV$13),'Credit issuance TYA'!BU48-('Credit issuance TYA'!$AB$21*'Credit issuance TYA'!$B$2),IF('Hoja De Calculo'!BV$16&lt;'Hoja De Calculo'!BU$16,0,'Credit issuance TYA'!BU48-('Credit issuance TYA'!$AB$21*'Credit issuance TYA'!$B$2)))</f>
        <v>0</v>
      </c>
      <c r="BV48" s="281">
        <f>IF(ISBLANK('Hoja De Calculo'!BW$13),'Credit issuance TYA'!BV48-('Credit issuance TYA'!$AB$21*'Credit issuance TYA'!$B$2),IF('Hoja De Calculo'!BW$16&lt;'Hoja De Calculo'!BV$16,0,'Credit issuance TYA'!BV48-('Credit issuance TYA'!$AB$21*'Credit issuance TYA'!$B$2)))</f>
        <v>0</v>
      </c>
      <c r="BW48" s="281">
        <f>IF(ISBLANK('Hoja De Calculo'!BX$13),'Credit issuance TYA'!BW48-('Credit issuance TYA'!$AB$21*'Credit issuance TYA'!$B$2),IF('Hoja De Calculo'!BX$16&lt;'Hoja De Calculo'!BW$16,0,'Credit issuance TYA'!BW48-('Credit issuance TYA'!$AB$21*'Credit issuance TYA'!$B$2)))</f>
        <v>0</v>
      </c>
      <c r="BX48" s="281">
        <f>IF(ISBLANK('Hoja De Calculo'!BY$13),'Credit issuance TYA'!BX48-('Credit issuance TYA'!$AB$21*'Credit issuance TYA'!$B$2),IF('Hoja De Calculo'!BY$16&lt;'Hoja De Calculo'!BX$16,0,'Credit issuance TYA'!BX48-('Credit issuance TYA'!$AB$21*'Credit issuance TYA'!$B$2)))</f>
        <v>0</v>
      </c>
      <c r="BY48" s="281">
        <f>IF(ISBLANK('Hoja De Calculo'!BZ$13),'Credit issuance TYA'!BY48-('Credit issuance TYA'!$AB$21*'Credit issuance TYA'!$B$2),IF('Hoja De Calculo'!BZ$16&lt;'Hoja De Calculo'!BY$16,0,'Credit issuance TYA'!BY48-('Credit issuance TYA'!$AB$21*'Credit issuance TYA'!$B$2)))</f>
        <v>0</v>
      </c>
      <c r="BZ48" s="281">
        <f>IF(ISBLANK('Hoja De Calculo'!CA$13),'Credit issuance TYA'!BZ48-('Credit issuance TYA'!$AB$21*'Credit issuance TYA'!$B$2),IF('Hoja De Calculo'!CA$16&lt;'Hoja De Calculo'!BZ$16,0,'Credit issuance TYA'!BZ48-('Credit issuance TYA'!$AB$21*'Credit issuance TYA'!$B$2)))</f>
        <v>0</v>
      </c>
      <c r="CA48" s="281">
        <f>IF(ISBLANK('Hoja De Calculo'!CB$13),'Credit issuance TYA'!CA48-('Credit issuance TYA'!$AB$21*'Credit issuance TYA'!$B$2),IF('Hoja De Calculo'!CB$16&lt;'Hoja De Calculo'!CA$16,0,'Credit issuance TYA'!CA48-('Credit issuance TYA'!$AB$21*'Credit issuance TYA'!$B$2)))</f>
        <v>0</v>
      </c>
      <c r="CB48" s="281">
        <f>IF(ISBLANK('Hoja De Calculo'!CC$13),'Credit issuance TYA'!CB48-('Credit issuance TYA'!$AB$21*'Credit issuance TYA'!$B$2),IF('Hoja De Calculo'!CC$16&lt;'Hoja De Calculo'!CB$16,0,'Credit issuance TYA'!CB48-('Credit issuance TYA'!$AB$21*'Credit issuance TYA'!$B$2)))</f>
        <v>0</v>
      </c>
      <c r="CC48" s="281">
        <f>IF(ISBLANK('Hoja De Calculo'!CD$13),'Credit issuance TYA'!CC48-('Credit issuance TYA'!$AB$21*'Credit issuance TYA'!$B$2),IF('Hoja De Calculo'!CD$16&lt;'Hoja De Calculo'!CC$16,0,'Credit issuance TYA'!CC48-('Credit issuance TYA'!$AB$21*'Credit issuance TYA'!$B$2)))</f>
        <v>0</v>
      </c>
      <c r="CD48" s="281">
        <f>IF(ISBLANK('Hoja De Calculo'!CE$13),'Credit issuance TYA'!CD48-('Credit issuance TYA'!$AB$21*'Credit issuance TYA'!$B$2),IF('Hoja De Calculo'!CE$16&lt;'Hoja De Calculo'!CD$16,0,'Credit issuance TYA'!CD48-('Credit issuance TYA'!$AB$21*'Credit issuance TYA'!$B$2)))</f>
        <v>0</v>
      </c>
      <c r="CE48" s="281">
        <f>IF(ISBLANK('Hoja De Calculo'!CF$13),'Credit issuance TYA'!CE48-('Credit issuance TYA'!$AB$21*'Credit issuance TYA'!$B$2),IF('Hoja De Calculo'!CF$16&lt;'Hoja De Calculo'!CE$16,0,'Credit issuance TYA'!CE48-('Credit issuance TYA'!$AB$21*'Credit issuance TYA'!$B$2)))</f>
        <v>0</v>
      </c>
      <c r="CF48" s="281">
        <f>IF(ISBLANK('Hoja De Calculo'!CG$13),'Credit issuance TYA'!CF48-('Credit issuance TYA'!$AB$21*'Credit issuance TYA'!$B$2),IF('Hoja De Calculo'!CG$16&lt;'Hoja De Calculo'!CF$16,0,'Credit issuance TYA'!CF48-('Credit issuance TYA'!$AB$21*'Credit issuance TYA'!$B$2)))</f>
        <v>0</v>
      </c>
      <c r="CG48" s="281">
        <f>IF(ISBLANK('Hoja De Calculo'!CH$13),'Credit issuance TYA'!CG48-('Credit issuance TYA'!$AB$21*'Credit issuance TYA'!$B$2),IF('Hoja De Calculo'!CH$16&lt;'Hoja De Calculo'!CG$16,0,'Credit issuance TYA'!CG48-('Credit issuance TYA'!$AB$21*'Credit issuance TYA'!$B$2)))</f>
        <v>0</v>
      </c>
      <c r="CH48" s="281">
        <f>IF(ISBLANK('Hoja De Calculo'!CI$13),'Credit issuance TYA'!CH48-('Credit issuance TYA'!$AB$21*'Credit issuance TYA'!$B$2),IF('Hoja De Calculo'!CI$16&lt;'Hoja De Calculo'!CH$16,0,'Credit issuance TYA'!CH48-('Credit issuance TYA'!$AB$21*'Credit issuance TYA'!$B$2)))</f>
        <v>0</v>
      </c>
      <c r="CI48" s="281">
        <f>IF(ISBLANK('Hoja De Calculo'!CJ$13),'Credit issuance TYA'!CI48-('Credit issuance TYA'!$AB$21*'Credit issuance TYA'!$B$2),IF('Hoja De Calculo'!CJ$16&lt;'Hoja De Calculo'!CI$16,0,'Credit issuance TYA'!CI48-('Credit issuance TYA'!$AB$21*'Credit issuance TYA'!$B$2)))</f>
        <v>0</v>
      </c>
      <c r="CJ48" s="281">
        <f>IF(ISBLANK('Hoja De Calculo'!CK$13),'Credit issuance TYA'!CJ48-('Credit issuance TYA'!$AB$21*'Credit issuance TYA'!$B$2),IF('Hoja De Calculo'!CK$16&lt;'Hoja De Calculo'!CJ$16,0,'Credit issuance TYA'!CJ48-('Credit issuance TYA'!$AB$21*'Credit issuance TYA'!$B$2)))</f>
        <v>0</v>
      </c>
      <c r="CK48" s="281">
        <f>IF(ISBLANK('Hoja De Calculo'!CL$13),'Credit issuance TYA'!CK48-('Credit issuance TYA'!$AB$21*'Credit issuance TYA'!$B$2),IF('Hoja De Calculo'!CL$16&lt;'Hoja De Calculo'!CK$16,0,'Credit issuance TYA'!CK48-('Credit issuance TYA'!$AB$21*'Credit issuance TYA'!$B$2)))</f>
        <v>0</v>
      </c>
      <c r="CL48" s="281">
        <f>IF(ISBLANK('Hoja De Calculo'!CM$13),'Credit issuance TYA'!CL48-('Credit issuance TYA'!$AB$21*'Credit issuance TYA'!$B$2),IF('Hoja De Calculo'!CM$16&lt;'Hoja De Calculo'!CL$16,0,'Credit issuance TYA'!CL48-('Credit issuance TYA'!$AB$21*'Credit issuance TYA'!$B$2)))</f>
        <v>0</v>
      </c>
      <c r="CM48" s="281">
        <f>IF(ISBLANK('Hoja De Calculo'!CN$13),'Credit issuance TYA'!CM48-('Credit issuance TYA'!$AB$21*'Credit issuance TYA'!$B$2),IF('Hoja De Calculo'!CN$16&lt;'Hoja De Calculo'!CM$16,0,'Credit issuance TYA'!CM48-('Credit issuance TYA'!$AB$21*'Credit issuance TYA'!$B$2)))</f>
        <v>0</v>
      </c>
      <c r="CN48" s="281">
        <f>IF(ISBLANK('Hoja De Calculo'!CO$13),'Credit issuance TYA'!CN48-('Credit issuance TYA'!$AB$21*'Credit issuance TYA'!$B$2),IF('Hoja De Calculo'!CO$16&lt;'Hoja De Calculo'!CN$16,0,'Credit issuance TYA'!CN48-('Credit issuance TYA'!$AB$21*'Credit issuance TYA'!$B$2)))</f>
        <v>0</v>
      </c>
      <c r="CO48" s="281">
        <f>IF(ISBLANK('Hoja De Calculo'!CP$13),'Credit issuance TYA'!CO48-('Credit issuance TYA'!$AB$21*'Credit issuance TYA'!$B$2),IF('Hoja De Calculo'!CP$16&lt;'Hoja De Calculo'!CO$16,0,'Credit issuance TYA'!CO48-('Credit issuance TYA'!$AB$21*'Credit issuance TYA'!$B$2)))</f>
        <v>0</v>
      </c>
      <c r="CP48" s="281">
        <f>IF(ISBLANK('Hoja De Calculo'!CQ$13),'Credit issuance TYA'!CP48-('Credit issuance TYA'!$AB$21*'Credit issuance TYA'!$B$2),IF('Hoja De Calculo'!CQ$16&lt;'Hoja De Calculo'!CP$16,0,'Credit issuance TYA'!CP48-('Credit issuance TYA'!$AB$21*'Credit issuance TYA'!$B$2)))</f>
        <v>0</v>
      </c>
      <c r="CQ48" s="281">
        <f>IF(ISBLANK('Hoja De Calculo'!CR$13),'Credit issuance TYA'!CQ48-('Credit issuance TYA'!$AB$21*'Credit issuance TYA'!$B$2),IF('Hoja De Calculo'!CR$16&lt;'Hoja De Calculo'!CQ$16,0,'Credit issuance TYA'!CQ48-('Credit issuance TYA'!$AB$21*'Credit issuance TYA'!$B$2)))</f>
        <v>0</v>
      </c>
      <c r="CR48" s="281">
        <f>IF(ISBLANK('Hoja De Calculo'!CS$13),'Credit issuance TYA'!CR48-('Credit issuance TYA'!$AB$21*'Credit issuance TYA'!$B$2),IF('Hoja De Calculo'!CS$16&lt;'Hoja De Calculo'!CR$16,0,'Credit issuance TYA'!CR48-('Credit issuance TYA'!$AB$21*'Credit issuance TYA'!$B$2)))</f>
        <v>0</v>
      </c>
      <c r="CS48" s="281">
        <f>IF(ISBLANK('Hoja De Calculo'!CT$13),'Credit issuance TYA'!CS48-('Credit issuance TYA'!$AB$21*'Credit issuance TYA'!$B$2),IF('Hoja De Calculo'!CT$16&lt;'Hoja De Calculo'!CS$16,0,'Credit issuance TYA'!CS48-('Credit issuance TYA'!$AB$21*'Credit issuance TYA'!$B$2)))</f>
        <v>0</v>
      </c>
      <c r="CT48" s="281">
        <f>IF(ISBLANK('Hoja De Calculo'!CU$13),'Credit issuance TYA'!CT48-('Credit issuance TYA'!$AB$21*'Credit issuance TYA'!$B$2),IF('Hoja De Calculo'!CU$16&lt;'Hoja De Calculo'!CT$16,0,'Credit issuance TYA'!CT48-('Credit issuance TYA'!$AB$21*'Credit issuance TYA'!$B$2)))</f>
        <v>0</v>
      </c>
      <c r="CU48" s="281">
        <f>IF(ISBLANK('Hoja De Calculo'!CV$13),'Credit issuance TYA'!CU48-('Credit issuance TYA'!$AB$21*'Credit issuance TYA'!$B$2),IF('Hoja De Calculo'!CV$16&lt;'Hoja De Calculo'!CU$16,0,'Credit issuance TYA'!CU48-('Credit issuance TYA'!$AB$21*'Credit issuance TYA'!$B$2)))</f>
        <v>0</v>
      </c>
      <c r="CV48" s="281">
        <f>IF(ISBLANK('Hoja De Calculo'!CW$13),'Credit issuance TYA'!CV48-('Credit issuance TYA'!$AB$21*'Credit issuance TYA'!$B$2),IF('Hoja De Calculo'!CW$16&lt;'Hoja De Calculo'!CV$16,0,'Credit issuance TYA'!CV48-('Credit issuance TYA'!$AB$21*'Credit issuance TYA'!$B$2)))</f>
        <v>0</v>
      </c>
      <c r="CW48" s="281">
        <f>IF(ISBLANK('Hoja De Calculo'!CX$13),'Credit issuance TYA'!CW48-('Credit issuance TYA'!$AB$21*'Credit issuance TYA'!$B$2),IF('Hoja De Calculo'!CX$16&lt;'Hoja De Calculo'!CW$16,0,'Credit issuance TYA'!CW48-('Credit issuance TYA'!$AB$21*'Credit issuance TYA'!$B$2)))</f>
        <v>0</v>
      </c>
    </row>
    <row r="49" spans="1:101" x14ac:dyDescent="0.3">
      <c r="A49" t="s">
        <v>186</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67"/>
      <c r="AA49" s="274"/>
      <c r="AB49" s="274"/>
      <c r="AC49" s="281">
        <f>'Credit issuance TYA'!AC49-('Credit issuance TYA'!$AC21*'Credit issuance TYA'!$B$2)</f>
        <v>0</v>
      </c>
      <c r="AD49" s="281">
        <f>IF(ISBLANK('Hoja De Calculo'!AE$13),'Credit issuance TYA'!AD49-('Credit issuance TYA'!$AC$21*'Credit issuance TYA'!$B$2),IF('Hoja De Calculo'!AE$16&lt;'Hoja De Calculo'!AD$16,0,'Credit issuance TYA'!AD49-('Credit issuance TYA'!$AC$21*'Credit issuance TYA'!$B$2)))</f>
        <v>0</v>
      </c>
      <c r="AE49" s="281">
        <f>IF(ISBLANK('Hoja De Calculo'!AF$13),'Credit issuance TYA'!AE49-('Credit issuance TYA'!$AC$21*'Credit issuance TYA'!$B$2),IF('Hoja De Calculo'!AF$16&lt;'Hoja De Calculo'!AE$16,0,'Credit issuance TYA'!AE49-('Credit issuance TYA'!$AC$21*'Credit issuance TYA'!$B$2)))</f>
        <v>0</v>
      </c>
      <c r="AF49" s="281">
        <f>IF(ISBLANK('Hoja De Calculo'!AG$13),'Credit issuance TYA'!AF49-('Credit issuance TYA'!$AC$21*'Credit issuance TYA'!$B$2),IF('Hoja De Calculo'!AG$16&lt;'Hoja De Calculo'!AF$16,0,'Credit issuance TYA'!AF49-('Credit issuance TYA'!$AC$21*'Credit issuance TYA'!$B$2)))</f>
        <v>0</v>
      </c>
      <c r="AG49" s="281">
        <f>IF(ISBLANK('Hoja De Calculo'!AH$13),'Credit issuance TYA'!AG49-('Credit issuance TYA'!$AC$21*'Credit issuance TYA'!$B$2),IF('Hoja De Calculo'!AH$16&lt;'Hoja De Calculo'!AG$16,0,'Credit issuance TYA'!AG49-('Credit issuance TYA'!$AC$21*'Credit issuance TYA'!$B$2)))</f>
        <v>0</v>
      </c>
      <c r="AH49" s="281">
        <f>IF(ISBLANK('Hoja De Calculo'!AI$13),'Credit issuance TYA'!AH49-('Credit issuance TYA'!$AC$21*'Credit issuance TYA'!$B$2),IF('Hoja De Calculo'!AI$16&lt;'Hoja De Calculo'!AH$16,0,'Credit issuance TYA'!AH49-('Credit issuance TYA'!$AC$21*'Credit issuance TYA'!$B$2)))</f>
        <v>0</v>
      </c>
      <c r="AI49" s="281">
        <f>IF(ISBLANK('Hoja De Calculo'!AJ$13),'Credit issuance TYA'!AI49-('Credit issuance TYA'!$AC$21*'Credit issuance TYA'!$B$2),IF('Hoja De Calculo'!AJ$16&lt;'Hoja De Calculo'!AI$16,0,'Credit issuance TYA'!AI49-('Credit issuance TYA'!$AC$21*'Credit issuance TYA'!$B$2)))</f>
        <v>0</v>
      </c>
      <c r="AJ49" s="281">
        <f>IF(ISBLANK('Hoja De Calculo'!AK$13),'Credit issuance TYA'!AJ49-('Credit issuance TYA'!$AC$21*'Credit issuance TYA'!$B$2),IF('Hoja De Calculo'!AK$16&lt;'Hoja De Calculo'!AJ$16,0,'Credit issuance TYA'!AJ49-('Credit issuance TYA'!$AC$21*'Credit issuance TYA'!$B$2)))</f>
        <v>0</v>
      </c>
      <c r="AK49" s="281">
        <f>IF(ISBLANK('Hoja De Calculo'!AL$13),'Credit issuance TYA'!AK49-('Credit issuance TYA'!$AC$21*'Credit issuance TYA'!$B$2),IF('Hoja De Calculo'!AL$16&lt;'Hoja De Calculo'!AK$16,0,'Credit issuance TYA'!AK49-('Credit issuance TYA'!$AC$21*'Credit issuance TYA'!$B$2)))</f>
        <v>0</v>
      </c>
      <c r="AL49" s="281">
        <f>IF(ISBLANK('Hoja De Calculo'!AM$13),'Credit issuance TYA'!AL49-('Credit issuance TYA'!$AC$21*'Credit issuance TYA'!$B$2),IF('Hoja De Calculo'!AM$16&lt;'Hoja De Calculo'!AL$16,0,'Credit issuance TYA'!AL49-('Credit issuance TYA'!$AC$21*'Credit issuance TYA'!$B$2)))</f>
        <v>0</v>
      </c>
      <c r="AM49" s="281">
        <f>IF(ISBLANK('Hoja De Calculo'!AN$13),'Credit issuance TYA'!AM49-('Credit issuance TYA'!$AC$21*'Credit issuance TYA'!$B$2),IF('Hoja De Calculo'!AN$16&lt;'Hoja De Calculo'!AM$16,0,'Credit issuance TYA'!AM49-('Credit issuance TYA'!$AC$21*'Credit issuance TYA'!$B$2)))</f>
        <v>0</v>
      </c>
      <c r="AN49" s="281">
        <f>IF(ISBLANK('Hoja De Calculo'!AO$13),'Credit issuance TYA'!AN49-('Credit issuance TYA'!$AC$21*'Credit issuance TYA'!$B$2),IF('Hoja De Calculo'!AO$16&lt;'Hoja De Calculo'!AN$16,0,'Credit issuance TYA'!AN49-('Credit issuance TYA'!$AC$21*'Credit issuance TYA'!$B$2)))</f>
        <v>0</v>
      </c>
      <c r="AO49" s="281">
        <f>IF(ISBLANK('Hoja De Calculo'!AP$13),'Credit issuance TYA'!AO49-('Credit issuance TYA'!$AC$21*'Credit issuance TYA'!$B$2),IF('Hoja De Calculo'!AP$16&lt;'Hoja De Calculo'!AO$16,0,'Credit issuance TYA'!AO49-('Credit issuance TYA'!$AC$21*'Credit issuance TYA'!$B$2)))</f>
        <v>0</v>
      </c>
      <c r="AP49" s="281">
        <f>IF(ISBLANK('Hoja De Calculo'!AQ$13),'Credit issuance TYA'!AP49-('Credit issuance TYA'!$AC$21*'Credit issuance TYA'!$B$2),IF('Hoja De Calculo'!AQ$16&lt;'Hoja De Calculo'!AP$16,0,'Credit issuance TYA'!AP49-('Credit issuance TYA'!$AC$21*'Credit issuance TYA'!$B$2)))</f>
        <v>0</v>
      </c>
      <c r="AQ49" s="281">
        <f>IF(ISBLANK('Hoja De Calculo'!AR$13),'Credit issuance TYA'!AQ49-('Credit issuance TYA'!$AC$21*'Credit issuance TYA'!$B$2),IF('Hoja De Calculo'!AR$16&lt;'Hoja De Calculo'!AQ$16,0,'Credit issuance TYA'!AQ49-('Credit issuance TYA'!$AC$21*'Credit issuance TYA'!$B$2)))</f>
        <v>0</v>
      </c>
      <c r="AR49" s="281">
        <f>IF(ISBLANK('Hoja De Calculo'!AS$13),'Credit issuance TYA'!AR49-('Credit issuance TYA'!$AC$21*'Credit issuance TYA'!$B$2),IF('Hoja De Calculo'!AS$16&lt;'Hoja De Calculo'!AR$16,0,'Credit issuance TYA'!AR49-('Credit issuance TYA'!$AC$21*'Credit issuance TYA'!$B$2)))</f>
        <v>0</v>
      </c>
      <c r="AS49" s="281">
        <f>IF(ISBLANK('Hoja De Calculo'!AT$13),'Credit issuance TYA'!AS49-('Credit issuance TYA'!$AC$21*'Credit issuance TYA'!$B$2),IF('Hoja De Calculo'!AT$16&lt;'Hoja De Calculo'!AS$16,0,'Credit issuance TYA'!AS49-('Credit issuance TYA'!$AC$21*'Credit issuance TYA'!$B$2)))</f>
        <v>0</v>
      </c>
      <c r="AT49" s="281">
        <f>IF(ISBLANK('Hoja De Calculo'!AU$13),'Credit issuance TYA'!AT49-('Credit issuance TYA'!$AC$21*'Credit issuance TYA'!$B$2),IF('Hoja De Calculo'!AU$16&lt;'Hoja De Calculo'!AT$16,0,'Credit issuance TYA'!AT49-('Credit issuance TYA'!$AC$21*'Credit issuance TYA'!$B$2)))</f>
        <v>0</v>
      </c>
      <c r="AU49" s="281">
        <f>IF(ISBLANK('Hoja De Calculo'!AV$13),'Credit issuance TYA'!AU49-('Credit issuance TYA'!$AC$21*'Credit issuance TYA'!$B$2),IF('Hoja De Calculo'!AV$16&lt;'Hoja De Calculo'!AU$16,0,'Credit issuance TYA'!AU49-('Credit issuance TYA'!$AC$21*'Credit issuance TYA'!$B$2)))</f>
        <v>0</v>
      </c>
      <c r="AV49" s="281">
        <f>IF(ISBLANK('Hoja De Calculo'!AW$13),'Credit issuance TYA'!AV49-('Credit issuance TYA'!$AC$21*'Credit issuance TYA'!$B$2),IF('Hoja De Calculo'!AW$16&lt;'Hoja De Calculo'!AV$16,0,'Credit issuance TYA'!AV49-('Credit issuance TYA'!$AC$21*'Credit issuance TYA'!$B$2)))</f>
        <v>0</v>
      </c>
      <c r="AW49" s="281">
        <f>IF(ISBLANK('Hoja De Calculo'!AX$13),'Credit issuance TYA'!AW49-('Credit issuance TYA'!$AC$21*'Credit issuance TYA'!$B$2),IF('Hoja De Calculo'!AX$16&lt;'Hoja De Calculo'!AW$16,0,'Credit issuance TYA'!AW49-('Credit issuance TYA'!$AC$21*'Credit issuance TYA'!$B$2)))</f>
        <v>0</v>
      </c>
      <c r="AX49" s="281">
        <f>IF(ISBLANK('Hoja De Calculo'!AY$13),'Credit issuance TYA'!AX49-('Credit issuance TYA'!$AC$21*'Credit issuance TYA'!$B$2),IF('Hoja De Calculo'!AY$16&lt;'Hoja De Calculo'!AX$16,0,'Credit issuance TYA'!AX49-('Credit issuance TYA'!$AC$21*'Credit issuance TYA'!$B$2)))</f>
        <v>0</v>
      </c>
      <c r="AY49" s="281">
        <f>IF(ISBLANK('Hoja De Calculo'!AZ$13),'Credit issuance TYA'!AY49-('Credit issuance TYA'!$AC$21*'Credit issuance TYA'!$B$2),IF('Hoja De Calculo'!AZ$16&lt;'Hoja De Calculo'!AY$16,0,'Credit issuance TYA'!AY49-('Credit issuance TYA'!$AC$21*'Credit issuance TYA'!$B$2)))</f>
        <v>0</v>
      </c>
      <c r="AZ49" s="281">
        <f>IF(ISBLANK('Hoja De Calculo'!BA$13),'Credit issuance TYA'!AZ49-('Credit issuance TYA'!$AC$21*'Credit issuance TYA'!$B$2),IF('Hoja De Calculo'!BA$16&lt;'Hoja De Calculo'!AZ$16,0,'Credit issuance TYA'!AZ49-('Credit issuance TYA'!$AC$21*'Credit issuance TYA'!$B$2)))</f>
        <v>0</v>
      </c>
      <c r="BA49" s="281">
        <f>IF(ISBLANK('Hoja De Calculo'!BB$13),'Credit issuance TYA'!BA49-('Credit issuance TYA'!$AC$21*'Credit issuance TYA'!$B$2),IF('Hoja De Calculo'!BB$16&lt;'Hoja De Calculo'!BA$16,0,'Credit issuance TYA'!BA49-('Credit issuance TYA'!$AC$21*'Credit issuance TYA'!$B$2)))</f>
        <v>0</v>
      </c>
      <c r="BB49" s="281">
        <f>IF(ISBLANK('Hoja De Calculo'!BC$13),'Credit issuance TYA'!BB49-('Credit issuance TYA'!$AC$21*'Credit issuance TYA'!$B$2),IF('Hoja De Calculo'!BC$16&lt;'Hoja De Calculo'!BB$16,0,'Credit issuance TYA'!BB49-('Credit issuance TYA'!$AC$21*'Credit issuance TYA'!$B$2)))</f>
        <v>0</v>
      </c>
      <c r="BC49" s="281">
        <f>IF(ISBLANK('Hoja De Calculo'!BD$13),'Credit issuance TYA'!BC49-('Credit issuance TYA'!$AC$21*'Credit issuance TYA'!$B$2),IF('Hoja De Calculo'!BD$16&lt;'Hoja De Calculo'!BC$16,0,'Credit issuance TYA'!BC49-('Credit issuance TYA'!$AC$21*'Credit issuance TYA'!$B$2)))</f>
        <v>0</v>
      </c>
      <c r="BD49" s="281">
        <f>IF(ISBLANK('Hoja De Calculo'!BE$13),'Credit issuance TYA'!BD49-('Credit issuance TYA'!$AC$21*'Credit issuance TYA'!$B$2),IF('Hoja De Calculo'!BE$16&lt;'Hoja De Calculo'!BD$16,0,'Credit issuance TYA'!BD49-('Credit issuance TYA'!$AC$21*'Credit issuance TYA'!$B$2)))</f>
        <v>0</v>
      </c>
      <c r="BE49" s="281">
        <f>IF(ISBLANK('Hoja De Calculo'!BF$13),'Credit issuance TYA'!BE49-('Credit issuance TYA'!$AC$21*'Credit issuance TYA'!$B$2),IF('Hoja De Calculo'!BF$16&lt;'Hoja De Calculo'!BE$16,0,'Credit issuance TYA'!BE49-('Credit issuance TYA'!$AC$21*'Credit issuance TYA'!$B$2)))</f>
        <v>0</v>
      </c>
      <c r="BF49" s="281">
        <f>IF(ISBLANK('Hoja De Calculo'!BG$13),'Credit issuance TYA'!BF49-('Credit issuance TYA'!$AC$21*'Credit issuance TYA'!$B$2),IF('Hoja De Calculo'!BG$16&lt;'Hoja De Calculo'!BF$16,0,'Credit issuance TYA'!BF49-('Credit issuance TYA'!$AC$21*'Credit issuance TYA'!$B$2)))</f>
        <v>0</v>
      </c>
      <c r="BG49" s="281">
        <f>IF(ISBLANK('Hoja De Calculo'!BH$13),'Credit issuance TYA'!BG49-('Credit issuance TYA'!$AC$21*'Credit issuance TYA'!$B$2),IF('Hoja De Calculo'!BH$16&lt;'Hoja De Calculo'!BG$16,0,'Credit issuance TYA'!BG49-('Credit issuance TYA'!$AC$21*'Credit issuance TYA'!$B$2)))</f>
        <v>0</v>
      </c>
      <c r="BH49" s="281">
        <f>IF(ISBLANK('Hoja De Calculo'!BI$13),'Credit issuance TYA'!BH49-('Credit issuance TYA'!$AC$21*'Credit issuance TYA'!$B$2),IF('Hoja De Calculo'!BI$16&lt;'Hoja De Calculo'!BH$16,0,'Credit issuance TYA'!BH49-('Credit issuance TYA'!$AC$21*'Credit issuance TYA'!$B$2)))</f>
        <v>0</v>
      </c>
      <c r="BI49" s="281">
        <f>IF(ISBLANK('Hoja De Calculo'!BJ$13),'Credit issuance TYA'!BI49-('Credit issuance TYA'!$AC$21*'Credit issuance TYA'!$B$2),IF('Hoja De Calculo'!BJ$16&lt;'Hoja De Calculo'!BI$16,0,'Credit issuance TYA'!BI49-('Credit issuance TYA'!$AC$21*'Credit issuance TYA'!$B$2)))</f>
        <v>0</v>
      </c>
      <c r="BJ49" s="281">
        <f>IF(ISBLANK('Hoja De Calculo'!BK$13),'Credit issuance TYA'!BJ49-('Credit issuance TYA'!$AC$21*'Credit issuance TYA'!$B$2),IF('Hoja De Calculo'!BK$16&lt;'Hoja De Calculo'!BJ$16,0,'Credit issuance TYA'!BJ49-('Credit issuance TYA'!$AC$21*'Credit issuance TYA'!$B$2)))</f>
        <v>0</v>
      </c>
      <c r="BK49" s="281">
        <f>IF(ISBLANK('Hoja De Calculo'!BL$13),'Credit issuance TYA'!BK49-('Credit issuance TYA'!$AC$21*'Credit issuance TYA'!$B$2),IF('Hoja De Calculo'!BL$16&lt;'Hoja De Calculo'!BK$16,0,'Credit issuance TYA'!BK49-('Credit issuance TYA'!$AC$21*'Credit issuance TYA'!$B$2)))</f>
        <v>0</v>
      </c>
      <c r="BL49" s="281">
        <f>IF(ISBLANK('Hoja De Calculo'!BM$13),'Credit issuance TYA'!BL49-('Credit issuance TYA'!$AC$21*'Credit issuance TYA'!$B$2),IF('Hoja De Calculo'!BM$16&lt;'Hoja De Calculo'!BL$16,0,'Credit issuance TYA'!BL49-('Credit issuance TYA'!$AC$21*'Credit issuance TYA'!$B$2)))</f>
        <v>0</v>
      </c>
      <c r="BM49" s="281">
        <f>IF(ISBLANK('Hoja De Calculo'!BN$13),'Credit issuance TYA'!BM49-('Credit issuance TYA'!$AC$21*'Credit issuance TYA'!$B$2),IF('Hoja De Calculo'!BN$16&lt;'Hoja De Calculo'!BM$16,0,'Credit issuance TYA'!BM49-('Credit issuance TYA'!$AC$21*'Credit issuance TYA'!$B$2)))</f>
        <v>0</v>
      </c>
      <c r="BN49" s="281">
        <f>IF(ISBLANK('Hoja De Calculo'!BO$13),'Credit issuance TYA'!BN49-('Credit issuance TYA'!$AC$21*'Credit issuance TYA'!$B$2),IF('Hoja De Calculo'!BO$16&lt;'Hoja De Calculo'!BN$16,0,'Credit issuance TYA'!BN49-('Credit issuance TYA'!$AC$21*'Credit issuance TYA'!$B$2)))</f>
        <v>0</v>
      </c>
      <c r="BO49" s="281">
        <f>IF(ISBLANK('Hoja De Calculo'!BP$13),'Credit issuance TYA'!BO49-('Credit issuance TYA'!$AC$21*'Credit issuance TYA'!$B$2),IF('Hoja De Calculo'!BP$16&lt;'Hoja De Calculo'!BO$16,0,'Credit issuance TYA'!BO49-('Credit issuance TYA'!$AC$21*'Credit issuance TYA'!$B$2)))</f>
        <v>0</v>
      </c>
      <c r="BP49" s="281">
        <f>IF(ISBLANK('Hoja De Calculo'!BQ$13),'Credit issuance TYA'!BP49-('Credit issuance TYA'!$AC$21*'Credit issuance TYA'!$B$2),IF('Hoja De Calculo'!BQ$16&lt;'Hoja De Calculo'!BP$16,0,'Credit issuance TYA'!BP49-('Credit issuance TYA'!$AC$21*'Credit issuance TYA'!$B$2)))</f>
        <v>0</v>
      </c>
      <c r="BQ49" s="281">
        <f>IF(ISBLANK('Hoja De Calculo'!BR$13),'Credit issuance TYA'!BQ49-('Credit issuance TYA'!$AC$21*'Credit issuance TYA'!$B$2),IF('Hoja De Calculo'!BR$16&lt;'Hoja De Calculo'!BQ$16,0,'Credit issuance TYA'!BQ49-('Credit issuance TYA'!$AC$21*'Credit issuance TYA'!$B$2)))</f>
        <v>0</v>
      </c>
      <c r="BR49" s="281">
        <f>IF(ISBLANK('Hoja De Calculo'!BS$13),'Credit issuance TYA'!BR49-('Credit issuance TYA'!$AC$21*'Credit issuance TYA'!$B$2),IF('Hoja De Calculo'!BS$16&lt;'Hoja De Calculo'!BR$16,0,'Credit issuance TYA'!BR49-('Credit issuance TYA'!$AC$21*'Credit issuance TYA'!$B$2)))</f>
        <v>0</v>
      </c>
      <c r="BS49" s="281">
        <f>IF(ISBLANK('Hoja De Calculo'!BT$13),'Credit issuance TYA'!BS49-('Credit issuance TYA'!$AC$21*'Credit issuance TYA'!$B$2),IF('Hoja De Calculo'!BT$16&lt;'Hoja De Calculo'!BS$16,0,'Credit issuance TYA'!BS49-('Credit issuance TYA'!$AC$21*'Credit issuance TYA'!$B$2)))</f>
        <v>0</v>
      </c>
      <c r="BT49" s="281">
        <f>IF(ISBLANK('Hoja De Calculo'!BU$13),'Credit issuance TYA'!BT49-('Credit issuance TYA'!$AC$21*'Credit issuance TYA'!$B$2),IF('Hoja De Calculo'!BU$16&lt;'Hoja De Calculo'!BT$16,0,'Credit issuance TYA'!BT49-('Credit issuance TYA'!$AC$21*'Credit issuance TYA'!$B$2)))</f>
        <v>0</v>
      </c>
      <c r="BU49" s="281">
        <f>IF(ISBLANK('Hoja De Calculo'!BV$13),'Credit issuance TYA'!BU49-('Credit issuance TYA'!$AC$21*'Credit issuance TYA'!$B$2),IF('Hoja De Calculo'!BV$16&lt;'Hoja De Calculo'!BU$16,0,'Credit issuance TYA'!BU49-('Credit issuance TYA'!$AC$21*'Credit issuance TYA'!$B$2)))</f>
        <v>0</v>
      </c>
      <c r="BV49" s="281">
        <f>IF(ISBLANK('Hoja De Calculo'!BW$13),'Credit issuance TYA'!BV49-('Credit issuance TYA'!$AC$21*'Credit issuance TYA'!$B$2),IF('Hoja De Calculo'!BW$16&lt;'Hoja De Calculo'!BV$16,0,'Credit issuance TYA'!BV49-('Credit issuance TYA'!$AC$21*'Credit issuance TYA'!$B$2)))</f>
        <v>0</v>
      </c>
      <c r="BW49" s="281">
        <f>IF(ISBLANK('Hoja De Calculo'!BX$13),'Credit issuance TYA'!BW49-('Credit issuance TYA'!$AC$21*'Credit issuance TYA'!$B$2),IF('Hoja De Calculo'!BX$16&lt;'Hoja De Calculo'!BW$16,0,'Credit issuance TYA'!BW49-('Credit issuance TYA'!$AC$21*'Credit issuance TYA'!$B$2)))</f>
        <v>0</v>
      </c>
      <c r="BX49" s="281">
        <f>IF(ISBLANK('Hoja De Calculo'!BY$13),'Credit issuance TYA'!BX49-('Credit issuance TYA'!$AC$21*'Credit issuance TYA'!$B$2),IF('Hoja De Calculo'!BY$16&lt;'Hoja De Calculo'!BX$16,0,'Credit issuance TYA'!BX49-('Credit issuance TYA'!$AC$21*'Credit issuance TYA'!$B$2)))</f>
        <v>0</v>
      </c>
      <c r="BY49" s="281">
        <f>IF(ISBLANK('Hoja De Calculo'!BZ$13),'Credit issuance TYA'!BY49-('Credit issuance TYA'!$AC$21*'Credit issuance TYA'!$B$2),IF('Hoja De Calculo'!BZ$16&lt;'Hoja De Calculo'!BY$16,0,'Credit issuance TYA'!BY49-('Credit issuance TYA'!$AC$21*'Credit issuance TYA'!$B$2)))</f>
        <v>0</v>
      </c>
      <c r="BZ49" s="281">
        <f>IF(ISBLANK('Hoja De Calculo'!CA$13),'Credit issuance TYA'!BZ49-('Credit issuance TYA'!$AC$21*'Credit issuance TYA'!$B$2),IF('Hoja De Calculo'!CA$16&lt;'Hoja De Calculo'!BZ$16,0,'Credit issuance TYA'!BZ49-('Credit issuance TYA'!$AC$21*'Credit issuance TYA'!$B$2)))</f>
        <v>0</v>
      </c>
      <c r="CA49" s="281">
        <f>IF(ISBLANK('Hoja De Calculo'!CB$13),'Credit issuance TYA'!CA49-('Credit issuance TYA'!$AC$21*'Credit issuance TYA'!$B$2),IF('Hoja De Calculo'!CB$16&lt;'Hoja De Calculo'!CA$16,0,'Credit issuance TYA'!CA49-('Credit issuance TYA'!$AC$21*'Credit issuance TYA'!$B$2)))</f>
        <v>0</v>
      </c>
      <c r="CB49" s="281">
        <f>IF(ISBLANK('Hoja De Calculo'!CC$13),'Credit issuance TYA'!CB49-('Credit issuance TYA'!$AC$21*'Credit issuance TYA'!$B$2),IF('Hoja De Calculo'!CC$16&lt;'Hoja De Calculo'!CB$16,0,'Credit issuance TYA'!CB49-('Credit issuance TYA'!$AC$21*'Credit issuance TYA'!$B$2)))</f>
        <v>0</v>
      </c>
      <c r="CC49" s="281">
        <f>IF(ISBLANK('Hoja De Calculo'!CD$13),'Credit issuance TYA'!CC49-('Credit issuance TYA'!$AC$21*'Credit issuance TYA'!$B$2),IF('Hoja De Calculo'!CD$16&lt;'Hoja De Calculo'!CC$16,0,'Credit issuance TYA'!CC49-('Credit issuance TYA'!$AC$21*'Credit issuance TYA'!$B$2)))</f>
        <v>0</v>
      </c>
      <c r="CD49" s="281">
        <f>IF(ISBLANK('Hoja De Calculo'!CE$13),'Credit issuance TYA'!CD49-('Credit issuance TYA'!$AC$21*'Credit issuance TYA'!$B$2),IF('Hoja De Calculo'!CE$16&lt;'Hoja De Calculo'!CD$16,0,'Credit issuance TYA'!CD49-('Credit issuance TYA'!$AC$21*'Credit issuance TYA'!$B$2)))</f>
        <v>0</v>
      </c>
      <c r="CE49" s="281">
        <f>IF(ISBLANK('Hoja De Calculo'!CF$13),'Credit issuance TYA'!CE49-('Credit issuance TYA'!$AC$21*'Credit issuance TYA'!$B$2),IF('Hoja De Calculo'!CF$16&lt;'Hoja De Calculo'!CE$16,0,'Credit issuance TYA'!CE49-('Credit issuance TYA'!$AC$21*'Credit issuance TYA'!$B$2)))</f>
        <v>0</v>
      </c>
      <c r="CF49" s="281">
        <f>IF(ISBLANK('Hoja De Calculo'!CG$13),'Credit issuance TYA'!CF49-('Credit issuance TYA'!$AC$21*'Credit issuance TYA'!$B$2),IF('Hoja De Calculo'!CG$16&lt;'Hoja De Calculo'!CF$16,0,'Credit issuance TYA'!CF49-('Credit issuance TYA'!$AC$21*'Credit issuance TYA'!$B$2)))</f>
        <v>0</v>
      </c>
      <c r="CG49" s="281">
        <f>IF(ISBLANK('Hoja De Calculo'!CH$13),'Credit issuance TYA'!CG49-('Credit issuance TYA'!$AC$21*'Credit issuance TYA'!$B$2),IF('Hoja De Calculo'!CH$16&lt;'Hoja De Calculo'!CG$16,0,'Credit issuance TYA'!CG49-('Credit issuance TYA'!$AC$21*'Credit issuance TYA'!$B$2)))</f>
        <v>0</v>
      </c>
      <c r="CH49" s="281">
        <f>IF(ISBLANK('Hoja De Calculo'!CI$13),'Credit issuance TYA'!CH49-('Credit issuance TYA'!$AC$21*'Credit issuance TYA'!$B$2),IF('Hoja De Calculo'!CI$16&lt;'Hoja De Calculo'!CH$16,0,'Credit issuance TYA'!CH49-('Credit issuance TYA'!$AC$21*'Credit issuance TYA'!$B$2)))</f>
        <v>0</v>
      </c>
      <c r="CI49" s="281">
        <f>IF(ISBLANK('Hoja De Calculo'!CJ$13),'Credit issuance TYA'!CI49-('Credit issuance TYA'!$AC$21*'Credit issuance TYA'!$B$2),IF('Hoja De Calculo'!CJ$16&lt;'Hoja De Calculo'!CI$16,0,'Credit issuance TYA'!CI49-('Credit issuance TYA'!$AC$21*'Credit issuance TYA'!$B$2)))</f>
        <v>0</v>
      </c>
      <c r="CJ49" s="281">
        <f>IF(ISBLANK('Hoja De Calculo'!CK$13),'Credit issuance TYA'!CJ49-('Credit issuance TYA'!$AC$21*'Credit issuance TYA'!$B$2),IF('Hoja De Calculo'!CK$16&lt;'Hoja De Calculo'!CJ$16,0,'Credit issuance TYA'!CJ49-('Credit issuance TYA'!$AC$21*'Credit issuance TYA'!$B$2)))</f>
        <v>0</v>
      </c>
      <c r="CK49" s="281">
        <f>IF(ISBLANK('Hoja De Calculo'!CL$13),'Credit issuance TYA'!CK49-('Credit issuance TYA'!$AC$21*'Credit issuance TYA'!$B$2),IF('Hoja De Calculo'!CL$16&lt;'Hoja De Calculo'!CK$16,0,'Credit issuance TYA'!CK49-('Credit issuance TYA'!$AC$21*'Credit issuance TYA'!$B$2)))</f>
        <v>0</v>
      </c>
      <c r="CL49" s="281">
        <f>IF(ISBLANK('Hoja De Calculo'!CM$13),'Credit issuance TYA'!CL49-('Credit issuance TYA'!$AC$21*'Credit issuance TYA'!$B$2),IF('Hoja De Calculo'!CM$16&lt;'Hoja De Calculo'!CL$16,0,'Credit issuance TYA'!CL49-('Credit issuance TYA'!$AC$21*'Credit issuance TYA'!$B$2)))</f>
        <v>0</v>
      </c>
      <c r="CM49" s="281">
        <f>IF(ISBLANK('Hoja De Calculo'!CN$13),'Credit issuance TYA'!CM49-('Credit issuance TYA'!$AC$21*'Credit issuance TYA'!$B$2),IF('Hoja De Calculo'!CN$16&lt;'Hoja De Calculo'!CM$16,0,'Credit issuance TYA'!CM49-('Credit issuance TYA'!$AC$21*'Credit issuance TYA'!$B$2)))</f>
        <v>0</v>
      </c>
      <c r="CN49" s="281">
        <f>IF(ISBLANK('Hoja De Calculo'!CO$13),'Credit issuance TYA'!CN49-('Credit issuance TYA'!$AC$21*'Credit issuance TYA'!$B$2),IF('Hoja De Calculo'!CO$16&lt;'Hoja De Calculo'!CN$16,0,'Credit issuance TYA'!CN49-('Credit issuance TYA'!$AC$21*'Credit issuance TYA'!$B$2)))</f>
        <v>0</v>
      </c>
      <c r="CO49" s="281">
        <f>IF(ISBLANK('Hoja De Calculo'!CP$13),'Credit issuance TYA'!CO49-('Credit issuance TYA'!$AC$21*'Credit issuance TYA'!$B$2),IF('Hoja De Calculo'!CP$16&lt;'Hoja De Calculo'!CO$16,0,'Credit issuance TYA'!CO49-('Credit issuance TYA'!$AC$21*'Credit issuance TYA'!$B$2)))</f>
        <v>0</v>
      </c>
      <c r="CP49" s="281">
        <f>IF(ISBLANK('Hoja De Calculo'!CQ$13),'Credit issuance TYA'!CP49-('Credit issuance TYA'!$AC$21*'Credit issuance TYA'!$B$2),IF('Hoja De Calculo'!CQ$16&lt;'Hoja De Calculo'!CP$16,0,'Credit issuance TYA'!CP49-('Credit issuance TYA'!$AC$21*'Credit issuance TYA'!$B$2)))</f>
        <v>0</v>
      </c>
      <c r="CQ49" s="281">
        <f>IF(ISBLANK('Hoja De Calculo'!CR$13),'Credit issuance TYA'!CQ49-('Credit issuance TYA'!$AC$21*'Credit issuance TYA'!$B$2),IF('Hoja De Calculo'!CR$16&lt;'Hoja De Calculo'!CQ$16,0,'Credit issuance TYA'!CQ49-('Credit issuance TYA'!$AC$21*'Credit issuance TYA'!$B$2)))</f>
        <v>0</v>
      </c>
      <c r="CR49" s="281">
        <f>IF(ISBLANK('Hoja De Calculo'!CS$13),'Credit issuance TYA'!CR49-('Credit issuance TYA'!$AC$21*'Credit issuance TYA'!$B$2),IF('Hoja De Calculo'!CS$16&lt;'Hoja De Calculo'!CR$16,0,'Credit issuance TYA'!CR49-('Credit issuance TYA'!$AC$21*'Credit issuance TYA'!$B$2)))</f>
        <v>0</v>
      </c>
      <c r="CS49" s="281">
        <f>IF(ISBLANK('Hoja De Calculo'!CT$13),'Credit issuance TYA'!CS49-('Credit issuance TYA'!$AC$21*'Credit issuance TYA'!$B$2),IF('Hoja De Calculo'!CT$16&lt;'Hoja De Calculo'!CS$16,0,'Credit issuance TYA'!CS49-('Credit issuance TYA'!$AC$21*'Credit issuance TYA'!$B$2)))</f>
        <v>0</v>
      </c>
      <c r="CT49" s="281">
        <f>IF(ISBLANK('Hoja De Calculo'!CU$13),'Credit issuance TYA'!CT49-('Credit issuance TYA'!$AC$21*'Credit issuance TYA'!$B$2),IF('Hoja De Calculo'!CU$16&lt;'Hoja De Calculo'!CT$16,0,'Credit issuance TYA'!CT49-('Credit issuance TYA'!$AC$21*'Credit issuance TYA'!$B$2)))</f>
        <v>0</v>
      </c>
      <c r="CU49" s="281">
        <f>IF(ISBLANK('Hoja De Calculo'!CV$13),'Credit issuance TYA'!CU49-('Credit issuance TYA'!$AC$21*'Credit issuance TYA'!$B$2),IF('Hoja De Calculo'!CV$16&lt;'Hoja De Calculo'!CU$16,0,'Credit issuance TYA'!CU49-('Credit issuance TYA'!$AC$21*'Credit issuance TYA'!$B$2)))</f>
        <v>0</v>
      </c>
      <c r="CV49" s="281">
        <f>IF(ISBLANK('Hoja De Calculo'!CW$13),'Credit issuance TYA'!CV49-('Credit issuance TYA'!$AC$21*'Credit issuance TYA'!$B$2),IF('Hoja De Calculo'!CW$16&lt;'Hoja De Calculo'!CV$16,0,'Credit issuance TYA'!CV49-('Credit issuance TYA'!$AC$21*'Credit issuance TYA'!$B$2)))</f>
        <v>0</v>
      </c>
      <c r="CW49" s="281">
        <f>IF(ISBLANK('Hoja De Calculo'!CX$13),'Credit issuance TYA'!CW49-('Credit issuance TYA'!$AC$21*'Credit issuance TYA'!$B$2),IF('Hoja De Calculo'!CX$16&lt;'Hoja De Calculo'!CW$16,0,'Credit issuance TYA'!CW49-('Credit issuance TYA'!$AC$21*'Credit issuance TYA'!$B$2)))</f>
        <v>0</v>
      </c>
    </row>
    <row r="50" spans="1:101" x14ac:dyDescent="0.3">
      <c r="A50" t="s">
        <v>187</v>
      </c>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67"/>
      <c r="AA50" s="274"/>
      <c r="AB50" s="274"/>
      <c r="AC50" s="274"/>
      <c r="AD50" s="281">
        <f>'Credit issuance TYA'!AD50-('Credit issuance TYA'!$AD$21*'Credit issuance TYA'!$B$2)</f>
        <v>0</v>
      </c>
      <c r="AE50" s="281">
        <f>IF(ISBLANK('Hoja De Calculo'!AF$13),'Credit issuance TYA'!AE50-('Credit issuance TYA'!$AD$21*'Credit issuance TYA'!$B$2),IF('Hoja De Calculo'!AF$16&lt;'Hoja De Calculo'!AE$16,0,'Credit issuance TYA'!AE50-('Credit issuance TYA'!$AD$21*'Credit issuance TYA'!$B$2)))</f>
        <v>0</v>
      </c>
      <c r="AF50" s="281">
        <f>IF(ISBLANK('Hoja De Calculo'!AG$13),'Credit issuance TYA'!AF50-('Credit issuance TYA'!$AD$21*'Credit issuance TYA'!$B$2),IF('Hoja De Calculo'!AG$16&lt;'Hoja De Calculo'!AF$16,0,'Credit issuance TYA'!AF50-('Credit issuance TYA'!$AD$21*'Credit issuance TYA'!$B$2)))</f>
        <v>0</v>
      </c>
      <c r="AG50" s="281">
        <f>IF(ISBLANK('Hoja De Calculo'!AH$13),'Credit issuance TYA'!AG50-('Credit issuance TYA'!$AD$21*'Credit issuance TYA'!$B$2),IF('Hoja De Calculo'!AH$16&lt;'Hoja De Calculo'!AG$16,0,'Credit issuance TYA'!AG50-('Credit issuance TYA'!$AD$21*'Credit issuance TYA'!$B$2)))</f>
        <v>0</v>
      </c>
      <c r="AH50" s="281">
        <f>IF(ISBLANK('Hoja De Calculo'!AI$13),'Credit issuance TYA'!AH50-('Credit issuance TYA'!$AD$21*'Credit issuance TYA'!$B$2),IF('Hoja De Calculo'!AI$16&lt;'Hoja De Calculo'!AH$16,0,'Credit issuance TYA'!AH50-('Credit issuance TYA'!$AD$21*'Credit issuance TYA'!$B$2)))</f>
        <v>0</v>
      </c>
      <c r="AI50" s="281">
        <f>IF(ISBLANK('Hoja De Calculo'!AJ$13),'Credit issuance TYA'!AI50-('Credit issuance TYA'!$AD$21*'Credit issuance TYA'!$B$2),IF('Hoja De Calculo'!AJ$16&lt;'Hoja De Calculo'!AI$16,0,'Credit issuance TYA'!AI50-('Credit issuance TYA'!$AD$21*'Credit issuance TYA'!$B$2)))</f>
        <v>0</v>
      </c>
      <c r="AJ50" s="281">
        <f>IF(ISBLANK('Hoja De Calculo'!AK$13),'Credit issuance TYA'!AJ50-('Credit issuance TYA'!$AD$21*'Credit issuance TYA'!$B$2),IF('Hoja De Calculo'!AK$16&lt;'Hoja De Calculo'!AJ$16,0,'Credit issuance TYA'!AJ50-('Credit issuance TYA'!$AD$21*'Credit issuance TYA'!$B$2)))</f>
        <v>0</v>
      </c>
      <c r="AK50" s="281">
        <f>IF(ISBLANK('Hoja De Calculo'!AL$13),'Credit issuance TYA'!AK50-('Credit issuance TYA'!$AD$21*'Credit issuance TYA'!$B$2),IF('Hoja De Calculo'!AL$16&lt;'Hoja De Calculo'!AK$16,0,'Credit issuance TYA'!AK50-('Credit issuance TYA'!$AD$21*'Credit issuance TYA'!$B$2)))</f>
        <v>0</v>
      </c>
      <c r="AL50" s="281">
        <f>IF(ISBLANK('Hoja De Calculo'!AM$13),'Credit issuance TYA'!AL50-('Credit issuance TYA'!$AD$21*'Credit issuance TYA'!$B$2),IF('Hoja De Calculo'!AM$16&lt;'Hoja De Calculo'!AL$16,0,'Credit issuance TYA'!AL50-('Credit issuance TYA'!$AD$21*'Credit issuance TYA'!$B$2)))</f>
        <v>0</v>
      </c>
      <c r="AM50" s="281">
        <f>IF(ISBLANK('Hoja De Calculo'!AN$13),'Credit issuance TYA'!AM50-('Credit issuance TYA'!$AD$21*'Credit issuance TYA'!$B$2),IF('Hoja De Calculo'!AN$16&lt;'Hoja De Calculo'!AM$16,0,'Credit issuance TYA'!AM50-('Credit issuance TYA'!$AD$21*'Credit issuance TYA'!$B$2)))</f>
        <v>0</v>
      </c>
      <c r="AN50" s="281">
        <f>IF(ISBLANK('Hoja De Calculo'!AO$13),'Credit issuance TYA'!AN50-('Credit issuance TYA'!$AD$21*'Credit issuance TYA'!$B$2),IF('Hoja De Calculo'!AO$16&lt;'Hoja De Calculo'!AN$16,0,'Credit issuance TYA'!AN50-('Credit issuance TYA'!$AD$21*'Credit issuance TYA'!$B$2)))</f>
        <v>0</v>
      </c>
      <c r="AO50" s="281">
        <f>IF(ISBLANK('Hoja De Calculo'!AP$13),'Credit issuance TYA'!AO50-('Credit issuance TYA'!$AD$21*'Credit issuance TYA'!$B$2),IF('Hoja De Calculo'!AP$16&lt;'Hoja De Calculo'!AO$16,0,'Credit issuance TYA'!AO50-('Credit issuance TYA'!$AD$21*'Credit issuance TYA'!$B$2)))</f>
        <v>0</v>
      </c>
      <c r="AP50" s="281">
        <f>IF(ISBLANK('Hoja De Calculo'!AQ$13),'Credit issuance TYA'!AP50-('Credit issuance TYA'!$AD$21*'Credit issuance TYA'!$B$2),IF('Hoja De Calculo'!AQ$16&lt;'Hoja De Calculo'!AP$16,0,'Credit issuance TYA'!AP50-('Credit issuance TYA'!$AD$21*'Credit issuance TYA'!$B$2)))</f>
        <v>0</v>
      </c>
      <c r="AQ50" s="281">
        <f>IF(ISBLANK('Hoja De Calculo'!AR$13),'Credit issuance TYA'!AQ50-('Credit issuance TYA'!$AD$21*'Credit issuance TYA'!$B$2),IF('Hoja De Calculo'!AR$16&lt;'Hoja De Calculo'!AQ$16,0,'Credit issuance TYA'!AQ50-('Credit issuance TYA'!$AD$21*'Credit issuance TYA'!$B$2)))</f>
        <v>0</v>
      </c>
      <c r="AR50" s="281">
        <f>IF(ISBLANK('Hoja De Calculo'!AS$13),'Credit issuance TYA'!AR50-('Credit issuance TYA'!$AD$21*'Credit issuance TYA'!$B$2),IF('Hoja De Calculo'!AS$16&lt;'Hoja De Calculo'!AR$16,0,'Credit issuance TYA'!AR50-('Credit issuance TYA'!$AD$21*'Credit issuance TYA'!$B$2)))</f>
        <v>0</v>
      </c>
      <c r="AS50" s="281">
        <f>IF(ISBLANK('Hoja De Calculo'!AT$13),'Credit issuance TYA'!AS50-('Credit issuance TYA'!$AD$21*'Credit issuance TYA'!$B$2),IF('Hoja De Calculo'!AT$16&lt;'Hoja De Calculo'!AS$16,0,'Credit issuance TYA'!AS50-('Credit issuance TYA'!$AD$21*'Credit issuance TYA'!$B$2)))</f>
        <v>0</v>
      </c>
      <c r="AT50" s="281">
        <f>IF(ISBLANK('Hoja De Calculo'!AU$13),'Credit issuance TYA'!AT50-('Credit issuance TYA'!$AD$21*'Credit issuance TYA'!$B$2),IF('Hoja De Calculo'!AU$16&lt;'Hoja De Calculo'!AT$16,0,'Credit issuance TYA'!AT50-('Credit issuance TYA'!$AD$21*'Credit issuance TYA'!$B$2)))</f>
        <v>0</v>
      </c>
      <c r="AU50" s="281">
        <f>IF(ISBLANK('Hoja De Calculo'!AV$13),'Credit issuance TYA'!AU50-('Credit issuance TYA'!$AD$21*'Credit issuance TYA'!$B$2),IF('Hoja De Calculo'!AV$16&lt;'Hoja De Calculo'!AU$16,0,'Credit issuance TYA'!AU50-('Credit issuance TYA'!$AD$21*'Credit issuance TYA'!$B$2)))</f>
        <v>0</v>
      </c>
      <c r="AV50" s="281">
        <f>IF(ISBLANK('Hoja De Calculo'!AW$13),'Credit issuance TYA'!AV50-('Credit issuance TYA'!$AD$21*'Credit issuance TYA'!$B$2),IF('Hoja De Calculo'!AW$16&lt;'Hoja De Calculo'!AV$16,0,'Credit issuance TYA'!AV50-('Credit issuance TYA'!$AD$21*'Credit issuance TYA'!$B$2)))</f>
        <v>0</v>
      </c>
      <c r="AW50" s="281">
        <f>IF(ISBLANK('Hoja De Calculo'!AX$13),'Credit issuance TYA'!AW50-('Credit issuance TYA'!$AD$21*'Credit issuance TYA'!$B$2),IF('Hoja De Calculo'!AX$16&lt;'Hoja De Calculo'!AW$16,0,'Credit issuance TYA'!AW50-('Credit issuance TYA'!$AD$21*'Credit issuance TYA'!$B$2)))</f>
        <v>0</v>
      </c>
      <c r="AX50" s="281">
        <f>IF(ISBLANK('Hoja De Calculo'!AY$13),'Credit issuance TYA'!AX50-('Credit issuance TYA'!$AD$21*'Credit issuance TYA'!$B$2),IF('Hoja De Calculo'!AY$16&lt;'Hoja De Calculo'!AX$16,0,'Credit issuance TYA'!AX50-('Credit issuance TYA'!$AD$21*'Credit issuance TYA'!$B$2)))</f>
        <v>0</v>
      </c>
      <c r="AY50" s="281">
        <f>IF(ISBLANK('Hoja De Calculo'!AZ$13),'Credit issuance TYA'!AY50-('Credit issuance TYA'!$AD$21*'Credit issuance TYA'!$B$2),IF('Hoja De Calculo'!AZ$16&lt;'Hoja De Calculo'!AY$16,0,'Credit issuance TYA'!AY50-('Credit issuance TYA'!$AD$21*'Credit issuance TYA'!$B$2)))</f>
        <v>0</v>
      </c>
      <c r="AZ50" s="281">
        <f>IF(ISBLANK('Hoja De Calculo'!BA$13),'Credit issuance TYA'!AZ50-('Credit issuance TYA'!$AD$21*'Credit issuance TYA'!$B$2),IF('Hoja De Calculo'!BA$16&lt;'Hoja De Calculo'!AZ$16,0,'Credit issuance TYA'!AZ50-('Credit issuance TYA'!$AD$21*'Credit issuance TYA'!$B$2)))</f>
        <v>0</v>
      </c>
      <c r="BA50" s="281">
        <f>IF(ISBLANK('Hoja De Calculo'!BB$13),'Credit issuance TYA'!BA50-('Credit issuance TYA'!$AD$21*'Credit issuance TYA'!$B$2),IF('Hoja De Calculo'!BB$16&lt;'Hoja De Calculo'!BA$16,0,'Credit issuance TYA'!BA50-('Credit issuance TYA'!$AD$21*'Credit issuance TYA'!$B$2)))</f>
        <v>0</v>
      </c>
      <c r="BB50" s="281">
        <f>IF(ISBLANK('Hoja De Calculo'!BC$13),'Credit issuance TYA'!BB50-('Credit issuance TYA'!$AD$21*'Credit issuance TYA'!$B$2),IF('Hoja De Calculo'!BC$16&lt;'Hoja De Calculo'!BB$16,0,'Credit issuance TYA'!BB50-('Credit issuance TYA'!$AD$21*'Credit issuance TYA'!$B$2)))</f>
        <v>0</v>
      </c>
      <c r="BC50" s="281">
        <f>IF(ISBLANK('Hoja De Calculo'!BD$13),'Credit issuance TYA'!BC50-('Credit issuance TYA'!$AD$21*'Credit issuance TYA'!$B$2),IF('Hoja De Calculo'!BD$16&lt;'Hoja De Calculo'!BC$16,0,'Credit issuance TYA'!BC50-('Credit issuance TYA'!$AD$21*'Credit issuance TYA'!$B$2)))</f>
        <v>0</v>
      </c>
      <c r="BD50" s="281">
        <f>IF(ISBLANK('Hoja De Calculo'!BE$13),'Credit issuance TYA'!BD50-('Credit issuance TYA'!$AD$21*'Credit issuance TYA'!$B$2),IF('Hoja De Calculo'!BE$16&lt;'Hoja De Calculo'!BD$16,0,'Credit issuance TYA'!BD50-('Credit issuance TYA'!$AD$21*'Credit issuance TYA'!$B$2)))</f>
        <v>0</v>
      </c>
      <c r="BE50" s="281">
        <f>IF(ISBLANK('Hoja De Calculo'!BF$13),'Credit issuance TYA'!BE50-('Credit issuance TYA'!$AD$21*'Credit issuance TYA'!$B$2),IF('Hoja De Calculo'!BF$16&lt;'Hoja De Calculo'!BE$16,0,'Credit issuance TYA'!BE50-('Credit issuance TYA'!$AD$21*'Credit issuance TYA'!$B$2)))</f>
        <v>0</v>
      </c>
      <c r="BF50" s="281">
        <f>IF(ISBLANK('Hoja De Calculo'!BG$13),'Credit issuance TYA'!BF50-('Credit issuance TYA'!$AD$21*'Credit issuance TYA'!$B$2),IF('Hoja De Calculo'!BG$16&lt;'Hoja De Calculo'!BF$16,0,'Credit issuance TYA'!BF50-('Credit issuance TYA'!$AD$21*'Credit issuance TYA'!$B$2)))</f>
        <v>0</v>
      </c>
      <c r="BG50" s="281">
        <f>IF(ISBLANK('Hoja De Calculo'!BH$13),'Credit issuance TYA'!BG50-('Credit issuance TYA'!$AD$21*'Credit issuance TYA'!$B$2),IF('Hoja De Calculo'!BH$16&lt;'Hoja De Calculo'!BG$16,0,'Credit issuance TYA'!BG50-('Credit issuance TYA'!$AD$21*'Credit issuance TYA'!$B$2)))</f>
        <v>0</v>
      </c>
      <c r="BH50" s="281">
        <f>IF(ISBLANK('Hoja De Calculo'!BI$13),'Credit issuance TYA'!BH50-('Credit issuance TYA'!$AD$21*'Credit issuance TYA'!$B$2),IF('Hoja De Calculo'!BI$16&lt;'Hoja De Calculo'!BH$16,0,'Credit issuance TYA'!BH50-('Credit issuance TYA'!$AD$21*'Credit issuance TYA'!$B$2)))</f>
        <v>0</v>
      </c>
      <c r="BI50" s="281">
        <f>IF(ISBLANK('Hoja De Calculo'!BJ$13),'Credit issuance TYA'!BI50-('Credit issuance TYA'!$AD$21*'Credit issuance TYA'!$B$2),IF('Hoja De Calculo'!BJ$16&lt;'Hoja De Calculo'!BI$16,0,'Credit issuance TYA'!BI50-('Credit issuance TYA'!$AD$21*'Credit issuance TYA'!$B$2)))</f>
        <v>0</v>
      </c>
      <c r="BJ50" s="281">
        <f>IF(ISBLANK('Hoja De Calculo'!BK$13),'Credit issuance TYA'!BJ50-('Credit issuance TYA'!$AD$21*'Credit issuance TYA'!$B$2),IF('Hoja De Calculo'!BK$16&lt;'Hoja De Calculo'!BJ$16,0,'Credit issuance TYA'!BJ50-('Credit issuance TYA'!$AD$21*'Credit issuance TYA'!$B$2)))</f>
        <v>0</v>
      </c>
      <c r="BK50" s="281">
        <f>IF(ISBLANK('Hoja De Calculo'!BL$13),'Credit issuance TYA'!BK50-('Credit issuance TYA'!$AD$21*'Credit issuance TYA'!$B$2),IF('Hoja De Calculo'!BL$16&lt;'Hoja De Calculo'!BK$16,0,'Credit issuance TYA'!BK50-('Credit issuance TYA'!$AD$21*'Credit issuance TYA'!$B$2)))</f>
        <v>0</v>
      </c>
      <c r="BL50" s="281">
        <f>IF(ISBLANK('Hoja De Calculo'!BM$13),'Credit issuance TYA'!BL50-('Credit issuance TYA'!$AD$21*'Credit issuance TYA'!$B$2),IF('Hoja De Calculo'!BM$16&lt;'Hoja De Calculo'!BL$16,0,'Credit issuance TYA'!BL50-('Credit issuance TYA'!$AD$21*'Credit issuance TYA'!$B$2)))</f>
        <v>0</v>
      </c>
      <c r="BM50" s="281">
        <f>IF(ISBLANK('Hoja De Calculo'!BN$13),'Credit issuance TYA'!BM50-('Credit issuance TYA'!$AD$21*'Credit issuance TYA'!$B$2),IF('Hoja De Calculo'!BN$16&lt;'Hoja De Calculo'!BM$16,0,'Credit issuance TYA'!BM50-('Credit issuance TYA'!$AD$21*'Credit issuance TYA'!$B$2)))</f>
        <v>0</v>
      </c>
      <c r="BN50" s="281">
        <f>IF(ISBLANK('Hoja De Calculo'!BO$13),'Credit issuance TYA'!BN50-('Credit issuance TYA'!$AD$21*'Credit issuance TYA'!$B$2),IF('Hoja De Calculo'!BO$16&lt;'Hoja De Calculo'!BN$16,0,'Credit issuance TYA'!BN50-('Credit issuance TYA'!$AD$21*'Credit issuance TYA'!$B$2)))</f>
        <v>0</v>
      </c>
      <c r="BO50" s="281">
        <f>IF(ISBLANK('Hoja De Calculo'!BP$13),'Credit issuance TYA'!BO50-('Credit issuance TYA'!$AD$21*'Credit issuance TYA'!$B$2),IF('Hoja De Calculo'!BP$16&lt;'Hoja De Calculo'!BO$16,0,'Credit issuance TYA'!BO50-('Credit issuance TYA'!$AD$21*'Credit issuance TYA'!$B$2)))</f>
        <v>0</v>
      </c>
      <c r="BP50" s="281">
        <f>IF(ISBLANK('Hoja De Calculo'!BQ$13),'Credit issuance TYA'!BP50-('Credit issuance TYA'!$AD$21*'Credit issuance TYA'!$B$2),IF('Hoja De Calculo'!BQ$16&lt;'Hoja De Calculo'!BP$16,0,'Credit issuance TYA'!BP50-('Credit issuance TYA'!$AD$21*'Credit issuance TYA'!$B$2)))</f>
        <v>0</v>
      </c>
      <c r="BQ50" s="281">
        <f>IF(ISBLANK('Hoja De Calculo'!BR$13),'Credit issuance TYA'!BQ50-('Credit issuance TYA'!$AD$21*'Credit issuance TYA'!$B$2),IF('Hoja De Calculo'!BR$16&lt;'Hoja De Calculo'!BQ$16,0,'Credit issuance TYA'!BQ50-('Credit issuance TYA'!$AD$21*'Credit issuance TYA'!$B$2)))</f>
        <v>0</v>
      </c>
      <c r="BR50" s="281">
        <f>IF(ISBLANK('Hoja De Calculo'!BS$13),'Credit issuance TYA'!BR50-('Credit issuance TYA'!$AD$21*'Credit issuance TYA'!$B$2),IF('Hoja De Calculo'!BS$16&lt;'Hoja De Calculo'!BR$16,0,'Credit issuance TYA'!BR50-('Credit issuance TYA'!$AD$21*'Credit issuance TYA'!$B$2)))</f>
        <v>0</v>
      </c>
      <c r="BS50" s="281">
        <f>IF(ISBLANK('Hoja De Calculo'!BT$13),'Credit issuance TYA'!BS50-('Credit issuance TYA'!$AD$21*'Credit issuance TYA'!$B$2),IF('Hoja De Calculo'!BT$16&lt;'Hoja De Calculo'!BS$16,0,'Credit issuance TYA'!BS50-('Credit issuance TYA'!$AD$21*'Credit issuance TYA'!$B$2)))</f>
        <v>0</v>
      </c>
      <c r="BT50" s="281">
        <f>IF(ISBLANK('Hoja De Calculo'!BU$13),'Credit issuance TYA'!BT50-('Credit issuance TYA'!$AD$21*'Credit issuance TYA'!$B$2),IF('Hoja De Calculo'!BU$16&lt;'Hoja De Calculo'!BT$16,0,'Credit issuance TYA'!BT50-('Credit issuance TYA'!$AD$21*'Credit issuance TYA'!$B$2)))</f>
        <v>0</v>
      </c>
      <c r="BU50" s="281">
        <f>IF(ISBLANK('Hoja De Calculo'!BV$13),'Credit issuance TYA'!BU50-('Credit issuance TYA'!$AD$21*'Credit issuance TYA'!$B$2),IF('Hoja De Calculo'!BV$16&lt;'Hoja De Calculo'!BU$16,0,'Credit issuance TYA'!BU50-('Credit issuance TYA'!$AD$21*'Credit issuance TYA'!$B$2)))</f>
        <v>0</v>
      </c>
      <c r="BV50" s="281">
        <f>IF(ISBLANK('Hoja De Calculo'!BW$13),'Credit issuance TYA'!BV50-('Credit issuance TYA'!$AD$21*'Credit issuance TYA'!$B$2),IF('Hoja De Calculo'!BW$16&lt;'Hoja De Calculo'!BV$16,0,'Credit issuance TYA'!BV50-('Credit issuance TYA'!$AD$21*'Credit issuance TYA'!$B$2)))</f>
        <v>0</v>
      </c>
      <c r="BW50" s="281">
        <f>IF(ISBLANK('Hoja De Calculo'!BX$13),'Credit issuance TYA'!BW50-('Credit issuance TYA'!$AD$21*'Credit issuance TYA'!$B$2),IF('Hoja De Calculo'!BX$16&lt;'Hoja De Calculo'!BW$16,0,'Credit issuance TYA'!BW50-('Credit issuance TYA'!$AD$21*'Credit issuance TYA'!$B$2)))</f>
        <v>0</v>
      </c>
      <c r="BX50" s="281">
        <f>IF(ISBLANK('Hoja De Calculo'!BY$13),'Credit issuance TYA'!BX50-('Credit issuance TYA'!$AD$21*'Credit issuance TYA'!$B$2),IF('Hoja De Calculo'!BY$16&lt;'Hoja De Calculo'!BX$16,0,'Credit issuance TYA'!BX50-('Credit issuance TYA'!$AD$21*'Credit issuance TYA'!$B$2)))</f>
        <v>0</v>
      </c>
      <c r="BY50" s="281">
        <f>IF(ISBLANK('Hoja De Calculo'!BZ$13),'Credit issuance TYA'!BY50-('Credit issuance TYA'!$AD$21*'Credit issuance TYA'!$B$2),IF('Hoja De Calculo'!BZ$16&lt;'Hoja De Calculo'!BY$16,0,'Credit issuance TYA'!BY50-('Credit issuance TYA'!$AD$21*'Credit issuance TYA'!$B$2)))</f>
        <v>0</v>
      </c>
      <c r="BZ50" s="281">
        <f>IF(ISBLANK('Hoja De Calculo'!CA$13),'Credit issuance TYA'!BZ50-('Credit issuance TYA'!$AD$21*'Credit issuance TYA'!$B$2),IF('Hoja De Calculo'!CA$16&lt;'Hoja De Calculo'!BZ$16,0,'Credit issuance TYA'!BZ50-('Credit issuance TYA'!$AD$21*'Credit issuance TYA'!$B$2)))</f>
        <v>0</v>
      </c>
      <c r="CA50" s="281">
        <f>IF(ISBLANK('Hoja De Calculo'!CB$13),'Credit issuance TYA'!CA50-('Credit issuance TYA'!$AD$21*'Credit issuance TYA'!$B$2),IF('Hoja De Calculo'!CB$16&lt;'Hoja De Calculo'!CA$16,0,'Credit issuance TYA'!CA50-('Credit issuance TYA'!$AD$21*'Credit issuance TYA'!$B$2)))</f>
        <v>0</v>
      </c>
      <c r="CB50" s="281">
        <f>IF(ISBLANK('Hoja De Calculo'!CC$13),'Credit issuance TYA'!CB50-('Credit issuance TYA'!$AD$21*'Credit issuance TYA'!$B$2),IF('Hoja De Calculo'!CC$16&lt;'Hoja De Calculo'!CB$16,0,'Credit issuance TYA'!CB50-('Credit issuance TYA'!$AD$21*'Credit issuance TYA'!$B$2)))</f>
        <v>0</v>
      </c>
      <c r="CC50" s="281">
        <f>IF(ISBLANK('Hoja De Calculo'!CD$13),'Credit issuance TYA'!CC50-('Credit issuance TYA'!$AD$21*'Credit issuance TYA'!$B$2),IF('Hoja De Calculo'!CD$16&lt;'Hoja De Calculo'!CC$16,0,'Credit issuance TYA'!CC50-('Credit issuance TYA'!$AD$21*'Credit issuance TYA'!$B$2)))</f>
        <v>0</v>
      </c>
      <c r="CD50" s="281">
        <f>IF(ISBLANK('Hoja De Calculo'!CE$13),'Credit issuance TYA'!CD50-('Credit issuance TYA'!$AD$21*'Credit issuance TYA'!$B$2),IF('Hoja De Calculo'!CE$16&lt;'Hoja De Calculo'!CD$16,0,'Credit issuance TYA'!CD50-('Credit issuance TYA'!$AD$21*'Credit issuance TYA'!$B$2)))</f>
        <v>0</v>
      </c>
      <c r="CE50" s="281">
        <f>IF(ISBLANK('Hoja De Calculo'!CF$13),'Credit issuance TYA'!CE50-('Credit issuance TYA'!$AD$21*'Credit issuance TYA'!$B$2),IF('Hoja De Calculo'!CF$16&lt;'Hoja De Calculo'!CE$16,0,'Credit issuance TYA'!CE50-('Credit issuance TYA'!$AD$21*'Credit issuance TYA'!$B$2)))</f>
        <v>0</v>
      </c>
      <c r="CF50" s="281">
        <f>IF(ISBLANK('Hoja De Calculo'!CG$13),'Credit issuance TYA'!CF50-('Credit issuance TYA'!$AD$21*'Credit issuance TYA'!$B$2),IF('Hoja De Calculo'!CG$16&lt;'Hoja De Calculo'!CF$16,0,'Credit issuance TYA'!CF50-('Credit issuance TYA'!$AD$21*'Credit issuance TYA'!$B$2)))</f>
        <v>0</v>
      </c>
      <c r="CG50" s="281">
        <f>IF(ISBLANK('Hoja De Calculo'!CH$13),'Credit issuance TYA'!CG50-('Credit issuance TYA'!$AD$21*'Credit issuance TYA'!$B$2),IF('Hoja De Calculo'!CH$16&lt;'Hoja De Calculo'!CG$16,0,'Credit issuance TYA'!CG50-('Credit issuance TYA'!$AD$21*'Credit issuance TYA'!$B$2)))</f>
        <v>0</v>
      </c>
      <c r="CH50" s="281">
        <f>IF(ISBLANK('Hoja De Calculo'!CI$13),'Credit issuance TYA'!CH50-('Credit issuance TYA'!$AD$21*'Credit issuance TYA'!$B$2),IF('Hoja De Calculo'!CI$16&lt;'Hoja De Calculo'!CH$16,0,'Credit issuance TYA'!CH50-('Credit issuance TYA'!$AD$21*'Credit issuance TYA'!$B$2)))</f>
        <v>0</v>
      </c>
      <c r="CI50" s="281">
        <f>IF(ISBLANK('Hoja De Calculo'!CJ$13),'Credit issuance TYA'!CI50-('Credit issuance TYA'!$AD$21*'Credit issuance TYA'!$B$2),IF('Hoja De Calculo'!CJ$16&lt;'Hoja De Calculo'!CI$16,0,'Credit issuance TYA'!CI50-('Credit issuance TYA'!$AD$21*'Credit issuance TYA'!$B$2)))</f>
        <v>0</v>
      </c>
      <c r="CJ50" s="281">
        <f>IF(ISBLANK('Hoja De Calculo'!CK$13),'Credit issuance TYA'!CJ50-('Credit issuance TYA'!$AD$21*'Credit issuance TYA'!$B$2),IF('Hoja De Calculo'!CK$16&lt;'Hoja De Calculo'!CJ$16,0,'Credit issuance TYA'!CJ50-('Credit issuance TYA'!$AD$21*'Credit issuance TYA'!$B$2)))</f>
        <v>0</v>
      </c>
      <c r="CK50" s="281">
        <f>IF(ISBLANK('Hoja De Calculo'!CL$13),'Credit issuance TYA'!CK50-('Credit issuance TYA'!$AD$21*'Credit issuance TYA'!$B$2),IF('Hoja De Calculo'!CL$16&lt;'Hoja De Calculo'!CK$16,0,'Credit issuance TYA'!CK50-('Credit issuance TYA'!$AD$21*'Credit issuance TYA'!$B$2)))</f>
        <v>0</v>
      </c>
      <c r="CL50" s="281">
        <f>IF(ISBLANK('Hoja De Calculo'!CM$13),'Credit issuance TYA'!CL50-('Credit issuance TYA'!$AD$21*'Credit issuance TYA'!$B$2),IF('Hoja De Calculo'!CM$16&lt;'Hoja De Calculo'!CL$16,0,'Credit issuance TYA'!CL50-('Credit issuance TYA'!$AD$21*'Credit issuance TYA'!$B$2)))</f>
        <v>0</v>
      </c>
      <c r="CM50" s="281">
        <f>IF(ISBLANK('Hoja De Calculo'!CN$13),'Credit issuance TYA'!CM50-('Credit issuance TYA'!$AD$21*'Credit issuance TYA'!$B$2),IF('Hoja De Calculo'!CN$16&lt;'Hoja De Calculo'!CM$16,0,'Credit issuance TYA'!CM50-('Credit issuance TYA'!$AD$21*'Credit issuance TYA'!$B$2)))</f>
        <v>0</v>
      </c>
      <c r="CN50" s="281">
        <f>IF(ISBLANK('Hoja De Calculo'!CO$13),'Credit issuance TYA'!CN50-('Credit issuance TYA'!$AD$21*'Credit issuance TYA'!$B$2),IF('Hoja De Calculo'!CO$16&lt;'Hoja De Calculo'!CN$16,0,'Credit issuance TYA'!CN50-('Credit issuance TYA'!$AD$21*'Credit issuance TYA'!$B$2)))</f>
        <v>0</v>
      </c>
      <c r="CO50" s="281">
        <f>IF(ISBLANK('Hoja De Calculo'!CP$13),'Credit issuance TYA'!CO50-('Credit issuance TYA'!$AD$21*'Credit issuance TYA'!$B$2),IF('Hoja De Calculo'!CP$16&lt;'Hoja De Calculo'!CO$16,0,'Credit issuance TYA'!CO50-('Credit issuance TYA'!$AD$21*'Credit issuance TYA'!$B$2)))</f>
        <v>0</v>
      </c>
      <c r="CP50" s="281">
        <f>IF(ISBLANK('Hoja De Calculo'!CQ$13),'Credit issuance TYA'!CP50-('Credit issuance TYA'!$AD$21*'Credit issuance TYA'!$B$2),IF('Hoja De Calculo'!CQ$16&lt;'Hoja De Calculo'!CP$16,0,'Credit issuance TYA'!CP50-('Credit issuance TYA'!$AD$21*'Credit issuance TYA'!$B$2)))</f>
        <v>0</v>
      </c>
      <c r="CQ50" s="281">
        <f>IF(ISBLANK('Hoja De Calculo'!CR$13),'Credit issuance TYA'!CQ50-('Credit issuance TYA'!$AD$21*'Credit issuance TYA'!$B$2),IF('Hoja De Calculo'!CR$16&lt;'Hoja De Calculo'!CQ$16,0,'Credit issuance TYA'!CQ50-('Credit issuance TYA'!$AD$21*'Credit issuance TYA'!$B$2)))</f>
        <v>0</v>
      </c>
      <c r="CR50" s="281">
        <f>IF(ISBLANK('Hoja De Calculo'!CS$13),'Credit issuance TYA'!CR50-('Credit issuance TYA'!$AD$21*'Credit issuance TYA'!$B$2),IF('Hoja De Calculo'!CS$16&lt;'Hoja De Calculo'!CR$16,0,'Credit issuance TYA'!CR50-('Credit issuance TYA'!$AD$21*'Credit issuance TYA'!$B$2)))</f>
        <v>0</v>
      </c>
      <c r="CS50" s="281">
        <f>IF(ISBLANK('Hoja De Calculo'!CT$13),'Credit issuance TYA'!CS50-('Credit issuance TYA'!$AD$21*'Credit issuance TYA'!$B$2),IF('Hoja De Calculo'!CT$16&lt;'Hoja De Calculo'!CS$16,0,'Credit issuance TYA'!CS50-('Credit issuance TYA'!$AD$21*'Credit issuance TYA'!$B$2)))</f>
        <v>0</v>
      </c>
      <c r="CT50" s="281">
        <f>IF(ISBLANK('Hoja De Calculo'!CU$13),'Credit issuance TYA'!CT50-('Credit issuance TYA'!$AD$21*'Credit issuance TYA'!$B$2),IF('Hoja De Calculo'!CU$16&lt;'Hoja De Calculo'!CT$16,0,'Credit issuance TYA'!CT50-('Credit issuance TYA'!$AD$21*'Credit issuance TYA'!$B$2)))</f>
        <v>0</v>
      </c>
      <c r="CU50" s="281">
        <f>IF(ISBLANK('Hoja De Calculo'!CV$13),'Credit issuance TYA'!CU50-('Credit issuance TYA'!$AD$21*'Credit issuance TYA'!$B$2),IF('Hoja De Calculo'!CV$16&lt;'Hoja De Calculo'!CU$16,0,'Credit issuance TYA'!CU50-('Credit issuance TYA'!$AD$21*'Credit issuance TYA'!$B$2)))</f>
        <v>0</v>
      </c>
      <c r="CV50" s="281">
        <f>IF(ISBLANK('Hoja De Calculo'!CW$13),'Credit issuance TYA'!CV50-('Credit issuance TYA'!$AD$21*'Credit issuance TYA'!$B$2),IF('Hoja De Calculo'!CW$16&lt;'Hoja De Calculo'!CV$16,0,'Credit issuance TYA'!CV50-('Credit issuance TYA'!$AD$21*'Credit issuance TYA'!$B$2)))</f>
        <v>0</v>
      </c>
      <c r="CW50" s="281">
        <f>IF(ISBLANK('Hoja De Calculo'!CX$13),'Credit issuance TYA'!CW50-('Credit issuance TYA'!$AD$21*'Credit issuance TYA'!$B$2),IF('Hoja De Calculo'!CX$16&lt;'Hoja De Calculo'!CW$16,0,'Credit issuance TYA'!CW50-('Credit issuance TYA'!$AD$21*'Credit issuance TYA'!$B$2)))</f>
        <v>0</v>
      </c>
    </row>
    <row r="51" spans="1:101" x14ac:dyDescent="0.3">
      <c r="A51" t="s">
        <v>188</v>
      </c>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67"/>
      <c r="AA51" s="274"/>
      <c r="AB51" s="274"/>
      <c r="AC51" s="274"/>
      <c r="AD51" s="274"/>
      <c r="AE51" s="281">
        <f>'Credit issuance TYA'!AE51-('Credit issuance TYA'!$AE$21*'Credit issuance TYA'!$B$2)</f>
        <v>0</v>
      </c>
      <c r="AF51" s="281">
        <f>IF(ISBLANK('Hoja De Calculo'!AG$13),'Credit issuance TYA'!AF51-('Credit issuance TYA'!$AE$21*'Credit issuance TYA'!$B$2),IF('Hoja De Calculo'!AG$16&lt;'Hoja De Calculo'!AF$16,0,'Credit issuance TYA'!AF51-('Credit issuance TYA'!$AE$21*'Credit issuance TYA'!$B$2)))</f>
        <v>0</v>
      </c>
      <c r="AG51" s="281">
        <f>IF(ISBLANK('Hoja De Calculo'!AH$13),'Credit issuance TYA'!AG51-('Credit issuance TYA'!$AE$21*'Credit issuance TYA'!$B$2),IF('Hoja De Calculo'!AH$16&lt;'Hoja De Calculo'!AG$16,0,'Credit issuance TYA'!AG51-('Credit issuance TYA'!$AE$21*'Credit issuance TYA'!$B$2)))</f>
        <v>0</v>
      </c>
      <c r="AH51" s="281">
        <f>IF(ISBLANK('Hoja De Calculo'!AI$13),'Credit issuance TYA'!AH51-('Credit issuance TYA'!$AE$21*'Credit issuance TYA'!$B$2),IF('Hoja De Calculo'!AI$16&lt;'Hoja De Calculo'!AH$16,0,'Credit issuance TYA'!AH51-('Credit issuance TYA'!$AE$21*'Credit issuance TYA'!$B$2)))</f>
        <v>0</v>
      </c>
      <c r="AI51" s="281">
        <f>IF(ISBLANK('Hoja De Calculo'!AJ$13),'Credit issuance TYA'!AI51-('Credit issuance TYA'!$AE$21*'Credit issuance TYA'!$B$2),IF('Hoja De Calculo'!AJ$16&lt;'Hoja De Calculo'!AI$16,0,'Credit issuance TYA'!AI51-('Credit issuance TYA'!$AE$21*'Credit issuance TYA'!$B$2)))</f>
        <v>0</v>
      </c>
      <c r="AJ51" s="281">
        <f>IF(ISBLANK('Hoja De Calculo'!AK$13),'Credit issuance TYA'!AJ51-('Credit issuance TYA'!$AE$21*'Credit issuance TYA'!$B$2),IF('Hoja De Calculo'!AK$16&lt;'Hoja De Calculo'!AJ$16,0,'Credit issuance TYA'!AJ51-('Credit issuance TYA'!$AE$21*'Credit issuance TYA'!$B$2)))</f>
        <v>0</v>
      </c>
      <c r="AK51" s="281">
        <f>IF(ISBLANK('Hoja De Calculo'!AL$13),'Credit issuance TYA'!AK51-('Credit issuance TYA'!$AE$21*'Credit issuance TYA'!$B$2),IF('Hoja De Calculo'!AL$16&lt;'Hoja De Calculo'!AK$16,0,'Credit issuance TYA'!AK51-('Credit issuance TYA'!$AE$21*'Credit issuance TYA'!$B$2)))</f>
        <v>0</v>
      </c>
      <c r="AL51" s="281">
        <f>IF(ISBLANK('Hoja De Calculo'!AM$13),'Credit issuance TYA'!AL51-('Credit issuance TYA'!$AE$21*'Credit issuance TYA'!$B$2),IF('Hoja De Calculo'!AM$16&lt;'Hoja De Calculo'!AL$16,0,'Credit issuance TYA'!AL51-('Credit issuance TYA'!$AE$21*'Credit issuance TYA'!$B$2)))</f>
        <v>0</v>
      </c>
      <c r="AM51" s="281">
        <f>IF(ISBLANK('Hoja De Calculo'!AN$13),'Credit issuance TYA'!AM51-('Credit issuance TYA'!$AE$21*'Credit issuance TYA'!$B$2),IF('Hoja De Calculo'!AN$16&lt;'Hoja De Calculo'!AM$16,0,'Credit issuance TYA'!AM51-('Credit issuance TYA'!$AE$21*'Credit issuance TYA'!$B$2)))</f>
        <v>0</v>
      </c>
      <c r="AN51" s="281">
        <f>IF(ISBLANK('Hoja De Calculo'!AO$13),'Credit issuance TYA'!AN51-('Credit issuance TYA'!$AE$21*'Credit issuance TYA'!$B$2),IF('Hoja De Calculo'!AO$16&lt;'Hoja De Calculo'!AN$16,0,'Credit issuance TYA'!AN51-('Credit issuance TYA'!$AE$21*'Credit issuance TYA'!$B$2)))</f>
        <v>0</v>
      </c>
      <c r="AO51" s="281">
        <f>IF(ISBLANK('Hoja De Calculo'!AP$13),'Credit issuance TYA'!AO51-('Credit issuance TYA'!$AE$21*'Credit issuance TYA'!$B$2),IF('Hoja De Calculo'!AP$16&lt;'Hoja De Calculo'!AO$16,0,'Credit issuance TYA'!AO51-('Credit issuance TYA'!$AE$21*'Credit issuance TYA'!$B$2)))</f>
        <v>0</v>
      </c>
      <c r="AP51" s="281">
        <f>IF(ISBLANK('Hoja De Calculo'!AQ$13),'Credit issuance TYA'!AP51-('Credit issuance TYA'!$AE$21*'Credit issuance TYA'!$B$2),IF('Hoja De Calculo'!AQ$16&lt;'Hoja De Calculo'!AP$16,0,'Credit issuance TYA'!AP51-('Credit issuance TYA'!$AE$21*'Credit issuance TYA'!$B$2)))</f>
        <v>0</v>
      </c>
      <c r="AQ51" s="281">
        <f>IF(ISBLANK('Hoja De Calculo'!AR$13),'Credit issuance TYA'!AQ51-('Credit issuance TYA'!$AE$21*'Credit issuance TYA'!$B$2),IF('Hoja De Calculo'!AR$16&lt;'Hoja De Calculo'!AQ$16,0,'Credit issuance TYA'!AQ51-('Credit issuance TYA'!$AE$21*'Credit issuance TYA'!$B$2)))</f>
        <v>0</v>
      </c>
      <c r="AR51" s="281">
        <f>IF(ISBLANK('Hoja De Calculo'!AS$13),'Credit issuance TYA'!AR51-('Credit issuance TYA'!$AE$21*'Credit issuance TYA'!$B$2),IF('Hoja De Calculo'!AS$16&lt;'Hoja De Calculo'!AR$16,0,'Credit issuance TYA'!AR51-('Credit issuance TYA'!$AE$21*'Credit issuance TYA'!$B$2)))</f>
        <v>0</v>
      </c>
      <c r="AS51" s="281">
        <f>IF(ISBLANK('Hoja De Calculo'!AT$13),'Credit issuance TYA'!AS51-('Credit issuance TYA'!$AE$21*'Credit issuance TYA'!$B$2),IF('Hoja De Calculo'!AT$16&lt;'Hoja De Calculo'!AS$16,0,'Credit issuance TYA'!AS51-('Credit issuance TYA'!$AE$21*'Credit issuance TYA'!$B$2)))</f>
        <v>0</v>
      </c>
      <c r="AT51" s="281">
        <f>IF(ISBLANK('Hoja De Calculo'!AU$13),'Credit issuance TYA'!AT51-('Credit issuance TYA'!$AE$21*'Credit issuance TYA'!$B$2),IF('Hoja De Calculo'!AU$16&lt;'Hoja De Calculo'!AT$16,0,'Credit issuance TYA'!AT51-('Credit issuance TYA'!$AE$21*'Credit issuance TYA'!$B$2)))</f>
        <v>0</v>
      </c>
      <c r="AU51" s="281">
        <f>IF(ISBLANK('Hoja De Calculo'!AV$13),'Credit issuance TYA'!AU51-('Credit issuance TYA'!$AE$21*'Credit issuance TYA'!$B$2),IF('Hoja De Calculo'!AV$16&lt;'Hoja De Calculo'!AU$16,0,'Credit issuance TYA'!AU51-('Credit issuance TYA'!$AE$21*'Credit issuance TYA'!$B$2)))</f>
        <v>0</v>
      </c>
      <c r="AV51" s="281">
        <f>IF(ISBLANK('Hoja De Calculo'!AW$13),'Credit issuance TYA'!AV51-('Credit issuance TYA'!$AE$21*'Credit issuance TYA'!$B$2),IF('Hoja De Calculo'!AW$16&lt;'Hoja De Calculo'!AV$16,0,'Credit issuance TYA'!AV51-('Credit issuance TYA'!$AE$21*'Credit issuance TYA'!$B$2)))</f>
        <v>0</v>
      </c>
      <c r="AW51" s="281">
        <f>IF(ISBLANK('Hoja De Calculo'!AX$13),'Credit issuance TYA'!AW51-('Credit issuance TYA'!$AE$21*'Credit issuance TYA'!$B$2),IF('Hoja De Calculo'!AX$16&lt;'Hoja De Calculo'!AW$16,0,'Credit issuance TYA'!AW51-('Credit issuance TYA'!$AE$21*'Credit issuance TYA'!$B$2)))</f>
        <v>0</v>
      </c>
      <c r="AX51" s="281">
        <f>IF(ISBLANK('Hoja De Calculo'!AY$13),'Credit issuance TYA'!AX51-('Credit issuance TYA'!$AE$21*'Credit issuance TYA'!$B$2),IF('Hoja De Calculo'!AY$16&lt;'Hoja De Calculo'!AX$16,0,'Credit issuance TYA'!AX51-('Credit issuance TYA'!$AE$21*'Credit issuance TYA'!$B$2)))</f>
        <v>0</v>
      </c>
      <c r="AY51" s="281">
        <f>IF(ISBLANK('Hoja De Calculo'!AZ$13),'Credit issuance TYA'!AY51-('Credit issuance TYA'!$AE$21*'Credit issuance TYA'!$B$2),IF('Hoja De Calculo'!AZ$16&lt;'Hoja De Calculo'!AY$16,0,'Credit issuance TYA'!AY51-('Credit issuance TYA'!$AE$21*'Credit issuance TYA'!$B$2)))</f>
        <v>0</v>
      </c>
      <c r="AZ51" s="281">
        <f>IF(ISBLANK('Hoja De Calculo'!BA$13),'Credit issuance TYA'!AZ51-('Credit issuance TYA'!$AE$21*'Credit issuance TYA'!$B$2),IF('Hoja De Calculo'!BA$16&lt;'Hoja De Calculo'!AZ$16,0,'Credit issuance TYA'!AZ51-('Credit issuance TYA'!$AE$21*'Credit issuance TYA'!$B$2)))</f>
        <v>0</v>
      </c>
      <c r="BA51" s="281">
        <f>IF(ISBLANK('Hoja De Calculo'!BB$13),'Credit issuance TYA'!BA51-('Credit issuance TYA'!$AE$21*'Credit issuance TYA'!$B$2),IF('Hoja De Calculo'!BB$16&lt;'Hoja De Calculo'!BA$16,0,'Credit issuance TYA'!BA51-('Credit issuance TYA'!$AE$21*'Credit issuance TYA'!$B$2)))</f>
        <v>0</v>
      </c>
      <c r="BB51" s="281">
        <f>IF(ISBLANK('Hoja De Calculo'!BC$13),'Credit issuance TYA'!BB51-('Credit issuance TYA'!$AE$21*'Credit issuance TYA'!$B$2),IF('Hoja De Calculo'!BC$16&lt;'Hoja De Calculo'!BB$16,0,'Credit issuance TYA'!BB51-('Credit issuance TYA'!$AE$21*'Credit issuance TYA'!$B$2)))</f>
        <v>0</v>
      </c>
      <c r="BC51" s="281">
        <f>IF(ISBLANK('Hoja De Calculo'!BD$13),'Credit issuance TYA'!BC51-('Credit issuance TYA'!$AE$21*'Credit issuance TYA'!$B$2),IF('Hoja De Calculo'!BD$16&lt;'Hoja De Calculo'!BC$16,0,'Credit issuance TYA'!BC51-('Credit issuance TYA'!$AE$21*'Credit issuance TYA'!$B$2)))</f>
        <v>0</v>
      </c>
      <c r="BD51" s="281">
        <f>IF(ISBLANK('Hoja De Calculo'!BE$13),'Credit issuance TYA'!BD51-('Credit issuance TYA'!$AE$21*'Credit issuance TYA'!$B$2),IF('Hoja De Calculo'!BE$16&lt;'Hoja De Calculo'!BD$16,0,'Credit issuance TYA'!BD51-('Credit issuance TYA'!$AE$21*'Credit issuance TYA'!$B$2)))</f>
        <v>0</v>
      </c>
      <c r="BE51" s="281">
        <f>IF(ISBLANK('Hoja De Calculo'!BF$13),'Credit issuance TYA'!BE51-('Credit issuance TYA'!$AE$21*'Credit issuance TYA'!$B$2),IF('Hoja De Calculo'!BF$16&lt;'Hoja De Calculo'!BE$16,0,'Credit issuance TYA'!BE51-('Credit issuance TYA'!$AE$21*'Credit issuance TYA'!$B$2)))</f>
        <v>0</v>
      </c>
      <c r="BF51" s="281">
        <f>IF(ISBLANK('Hoja De Calculo'!BG$13),'Credit issuance TYA'!BF51-('Credit issuance TYA'!$AE$21*'Credit issuance TYA'!$B$2),IF('Hoja De Calculo'!BG$16&lt;'Hoja De Calculo'!BF$16,0,'Credit issuance TYA'!BF51-('Credit issuance TYA'!$AE$21*'Credit issuance TYA'!$B$2)))</f>
        <v>0</v>
      </c>
      <c r="BG51" s="281">
        <f>IF(ISBLANK('Hoja De Calculo'!BH$13),'Credit issuance TYA'!BG51-('Credit issuance TYA'!$AE$21*'Credit issuance TYA'!$B$2),IF('Hoja De Calculo'!BH$16&lt;'Hoja De Calculo'!BG$16,0,'Credit issuance TYA'!BG51-('Credit issuance TYA'!$AE$21*'Credit issuance TYA'!$B$2)))</f>
        <v>0</v>
      </c>
      <c r="BH51" s="281">
        <f>IF(ISBLANK('Hoja De Calculo'!BI$13),'Credit issuance TYA'!BH51-('Credit issuance TYA'!$AE$21*'Credit issuance TYA'!$B$2),IF('Hoja De Calculo'!BI$16&lt;'Hoja De Calculo'!BH$16,0,'Credit issuance TYA'!BH51-('Credit issuance TYA'!$AE$21*'Credit issuance TYA'!$B$2)))</f>
        <v>0</v>
      </c>
      <c r="BI51" s="281">
        <f>IF(ISBLANK('Hoja De Calculo'!BJ$13),'Credit issuance TYA'!BI51-('Credit issuance TYA'!$AE$21*'Credit issuance TYA'!$B$2),IF('Hoja De Calculo'!BJ$16&lt;'Hoja De Calculo'!BI$16,0,'Credit issuance TYA'!BI51-('Credit issuance TYA'!$AE$21*'Credit issuance TYA'!$B$2)))</f>
        <v>0</v>
      </c>
      <c r="BJ51" s="281">
        <f>IF(ISBLANK('Hoja De Calculo'!BK$13),'Credit issuance TYA'!BJ51-('Credit issuance TYA'!$AE$21*'Credit issuance TYA'!$B$2),IF('Hoja De Calculo'!BK$16&lt;'Hoja De Calculo'!BJ$16,0,'Credit issuance TYA'!BJ51-('Credit issuance TYA'!$AE$21*'Credit issuance TYA'!$B$2)))</f>
        <v>0</v>
      </c>
      <c r="BK51" s="281">
        <f>IF(ISBLANK('Hoja De Calculo'!BL$13),'Credit issuance TYA'!BK51-('Credit issuance TYA'!$AE$21*'Credit issuance TYA'!$B$2),IF('Hoja De Calculo'!BL$16&lt;'Hoja De Calculo'!BK$16,0,'Credit issuance TYA'!BK51-('Credit issuance TYA'!$AE$21*'Credit issuance TYA'!$B$2)))</f>
        <v>0</v>
      </c>
      <c r="BL51" s="281">
        <f>IF(ISBLANK('Hoja De Calculo'!BM$13),'Credit issuance TYA'!BL51-('Credit issuance TYA'!$AE$21*'Credit issuance TYA'!$B$2),IF('Hoja De Calculo'!BM$16&lt;'Hoja De Calculo'!BL$16,0,'Credit issuance TYA'!BL51-('Credit issuance TYA'!$AE$21*'Credit issuance TYA'!$B$2)))</f>
        <v>0</v>
      </c>
      <c r="BM51" s="281">
        <f>IF(ISBLANK('Hoja De Calculo'!BN$13),'Credit issuance TYA'!BM51-('Credit issuance TYA'!$AE$21*'Credit issuance TYA'!$B$2),IF('Hoja De Calculo'!BN$16&lt;'Hoja De Calculo'!BM$16,0,'Credit issuance TYA'!BM51-('Credit issuance TYA'!$AE$21*'Credit issuance TYA'!$B$2)))</f>
        <v>0</v>
      </c>
      <c r="BN51" s="281">
        <f>IF(ISBLANK('Hoja De Calculo'!BO$13),'Credit issuance TYA'!BN51-('Credit issuance TYA'!$AE$21*'Credit issuance TYA'!$B$2),IF('Hoja De Calculo'!BO$16&lt;'Hoja De Calculo'!BN$16,0,'Credit issuance TYA'!BN51-('Credit issuance TYA'!$AE$21*'Credit issuance TYA'!$B$2)))</f>
        <v>0</v>
      </c>
      <c r="BO51" s="281">
        <f>IF(ISBLANK('Hoja De Calculo'!BP$13),'Credit issuance TYA'!BO51-('Credit issuance TYA'!$AE$21*'Credit issuance TYA'!$B$2),IF('Hoja De Calculo'!BP$16&lt;'Hoja De Calculo'!BO$16,0,'Credit issuance TYA'!BO51-('Credit issuance TYA'!$AE$21*'Credit issuance TYA'!$B$2)))</f>
        <v>0</v>
      </c>
      <c r="BP51" s="281">
        <f>IF(ISBLANK('Hoja De Calculo'!BQ$13),'Credit issuance TYA'!BP51-('Credit issuance TYA'!$AE$21*'Credit issuance TYA'!$B$2),IF('Hoja De Calculo'!BQ$16&lt;'Hoja De Calculo'!BP$16,0,'Credit issuance TYA'!BP51-('Credit issuance TYA'!$AE$21*'Credit issuance TYA'!$B$2)))</f>
        <v>0</v>
      </c>
      <c r="BQ51" s="281">
        <f>IF(ISBLANK('Hoja De Calculo'!BR$13),'Credit issuance TYA'!BQ51-('Credit issuance TYA'!$AE$21*'Credit issuance TYA'!$B$2),IF('Hoja De Calculo'!BR$16&lt;'Hoja De Calculo'!BQ$16,0,'Credit issuance TYA'!BQ51-('Credit issuance TYA'!$AE$21*'Credit issuance TYA'!$B$2)))</f>
        <v>0</v>
      </c>
      <c r="BR51" s="281">
        <f>IF(ISBLANK('Hoja De Calculo'!BS$13),'Credit issuance TYA'!BR51-('Credit issuance TYA'!$AE$21*'Credit issuance TYA'!$B$2),IF('Hoja De Calculo'!BS$16&lt;'Hoja De Calculo'!BR$16,0,'Credit issuance TYA'!BR51-('Credit issuance TYA'!$AE$21*'Credit issuance TYA'!$B$2)))</f>
        <v>0</v>
      </c>
      <c r="BS51" s="281">
        <f>IF(ISBLANK('Hoja De Calculo'!BT$13),'Credit issuance TYA'!BS51-('Credit issuance TYA'!$AE$21*'Credit issuance TYA'!$B$2),IF('Hoja De Calculo'!BT$16&lt;'Hoja De Calculo'!BS$16,0,'Credit issuance TYA'!BS51-('Credit issuance TYA'!$AE$21*'Credit issuance TYA'!$B$2)))</f>
        <v>0</v>
      </c>
      <c r="BT51" s="281">
        <f>IF(ISBLANK('Hoja De Calculo'!BU$13),'Credit issuance TYA'!BT51-('Credit issuance TYA'!$AE$21*'Credit issuance TYA'!$B$2),IF('Hoja De Calculo'!BU$16&lt;'Hoja De Calculo'!BT$16,0,'Credit issuance TYA'!BT51-('Credit issuance TYA'!$AE$21*'Credit issuance TYA'!$B$2)))</f>
        <v>0</v>
      </c>
      <c r="BU51" s="281">
        <f>IF(ISBLANK('Hoja De Calculo'!BV$13),'Credit issuance TYA'!BU51-('Credit issuance TYA'!$AE$21*'Credit issuance TYA'!$B$2),IF('Hoja De Calculo'!BV$16&lt;'Hoja De Calculo'!BU$16,0,'Credit issuance TYA'!BU51-('Credit issuance TYA'!$AE$21*'Credit issuance TYA'!$B$2)))</f>
        <v>0</v>
      </c>
      <c r="BV51" s="281">
        <f>IF(ISBLANK('Hoja De Calculo'!BW$13),'Credit issuance TYA'!BV51-('Credit issuance TYA'!$AE$21*'Credit issuance TYA'!$B$2),IF('Hoja De Calculo'!BW$16&lt;'Hoja De Calculo'!BV$16,0,'Credit issuance TYA'!BV51-('Credit issuance TYA'!$AE$21*'Credit issuance TYA'!$B$2)))</f>
        <v>0</v>
      </c>
      <c r="BW51" s="281">
        <f>IF(ISBLANK('Hoja De Calculo'!BX$13),'Credit issuance TYA'!BW51-('Credit issuance TYA'!$AE$21*'Credit issuance TYA'!$B$2),IF('Hoja De Calculo'!BX$16&lt;'Hoja De Calculo'!BW$16,0,'Credit issuance TYA'!BW51-('Credit issuance TYA'!$AE$21*'Credit issuance TYA'!$B$2)))</f>
        <v>0</v>
      </c>
      <c r="BX51" s="281">
        <f>IF(ISBLANK('Hoja De Calculo'!BY$13),'Credit issuance TYA'!BX51-('Credit issuance TYA'!$AE$21*'Credit issuance TYA'!$B$2),IF('Hoja De Calculo'!BY$16&lt;'Hoja De Calculo'!BX$16,0,'Credit issuance TYA'!BX51-('Credit issuance TYA'!$AE$21*'Credit issuance TYA'!$B$2)))</f>
        <v>0</v>
      </c>
      <c r="BY51" s="281">
        <f>IF(ISBLANK('Hoja De Calculo'!BZ$13),'Credit issuance TYA'!BY51-('Credit issuance TYA'!$AE$21*'Credit issuance TYA'!$B$2),IF('Hoja De Calculo'!BZ$16&lt;'Hoja De Calculo'!BY$16,0,'Credit issuance TYA'!BY51-('Credit issuance TYA'!$AE$21*'Credit issuance TYA'!$B$2)))</f>
        <v>0</v>
      </c>
      <c r="BZ51" s="281">
        <f>IF(ISBLANK('Hoja De Calculo'!CA$13),'Credit issuance TYA'!BZ51-('Credit issuance TYA'!$AE$21*'Credit issuance TYA'!$B$2),IF('Hoja De Calculo'!CA$16&lt;'Hoja De Calculo'!BZ$16,0,'Credit issuance TYA'!BZ51-('Credit issuance TYA'!$AE$21*'Credit issuance TYA'!$B$2)))</f>
        <v>0</v>
      </c>
      <c r="CA51" s="281">
        <f>IF(ISBLANK('Hoja De Calculo'!CB$13),'Credit issuance TYA'!CA51-('Credit issuance TYA'!$AE$21*'Credit issuance TYA'!$B$2),IF('Hoja De Calculo'!CB$16&lt;'Hoja De Calculo'!CA$16,0,'Credit issuance TYA'!CA51-('Credit issuance TYA'!$AE$21*'Credit issuance TYA'!$B$2)))</f>
        <v>0</v>
      </c>
      <c r="CB51" s="281">
        <f>IF(ISBLANK('Hoja De Calculo'!CC$13),'Credit issuance TYA'!CB51-('Credit issuance TYA'!$AE$21*'Credit issuance TYA'!$B$2),IF('Hoja De Calculo'!CC$16&lt;'Hoja De Calculo'!CB$16,0,'Credit issuance TYA'!CB51-('Credit issuance TYA'!$AE$21*'Credit issuance TYA'!$B$2)))</f>
        <v>0</v>
      </c>
      <c r="CC51" s="281">
        <f>IF(ISBLANK('Hoja De Calculo'!CD$13),'Credit issuance TYA'!CC51-('Credit issuance TYA'!$AE$21*'Credit issuance TYA'!$B$2),IF('Hoja De Calculo'!CD$16&lt;'Hoja De Calculo'!CC$16,0,'Credit issuance TYA'!CC51-('Credit issuance TYA'!$AE$21*'Credit issuance TYA'!$B$2)))</f>
        <v>0</v>
      </c>
      <c r="CD51" s="281">
        <f>IF(ISBLANK('Hoja De Calculo'!CE$13),'Credit issuance TYA'!CD51-('Credit issuance TYA'!$AE$21*'Credit issuance TYA'!$B$2),IF('Hoja De Calculo'!CE$16&lt;'Hoja De Calculo'!CD$16,0,'Credit issuance TYA'!CD51-('Credit issuance TYA'!$AE$21*'Credit issuance TYA'!$B$2)))</f>
        <v>0</v>
      </c>
      <c r="CE51" s="281">
        <f>IF(ISBLANK('Hoja De Calculo'!CF$13),'Credit issuance TYA'!CE51-('Credit issuance TYA'!$AE$21*'Credit issuance TYA'!$B$2),IF('Hoja De Calculo'!CF$16&lt;'Hoja De Calculo'!CE$16,0,'Credit issuance TYA'!CE51-('Credit issuance TYA'!$AE$21*'Credit issuance TYA'!$B$2)))</f>
        <v>0</v>
      </c>
      <c r="CF51" s="281">
        <f>IF(ISBLANK('Hoja De Calculo'!CG$13),'Credit issuance TYA'!CF51-('Credit issuance TYA'!$AE$21*'Credit issuance TYA'!$B$2),IF('Hoja De Calculo'!CG$16&lt;'Hoja De Calculo'!CF$16,0,'Credit issuance TYA'!CF51-('Credit issuance TYA'!$AE$21*'Credit issuance TYA'!$B$2)))</f>
        <v>0</v>
      </c>
      <c r="CG51" s="281">
        <f>IF(ISBLANK('Hoja De Calculo'!CH$13),'Credit issuance TYA'!CG51-('Credit issuance TYA'!$AE$21*'Credit issuance TYA'!$B$2),IF('Hoja De Calculo'!CH$16&lt;'Hoja De Calculo'!CG$16,0,'Credit issuance TYA'!CG51-('Credit issuance TYA'!$AE$21*'Credit issuance TYA'!$B$2)))</f>
        <v>0</v>
      </c>
      <c r="CH51" s="281">
        <f>IF(ISBLANK('Hoja De Calculo'!CI$13),'Credit issuance TYA'!CH51-('Credit issuance TYA'!$AE$21*'Credit issuance TYA'!$B$2),IF('Hoja De Calculo'!CI$16&lt;'Hoja De Calculo'!CH$16,0,'Credit issuance TYA'!CH51-('Credit issuance TYA'!$AE$21*'Credit issuance TYA'!$B$2)))</f>
        <v>0</v>
      </c>
      <c r="CI51" s="281">
        <f>IF(ISBLANK('Hoja De Calculo'!CJ$13),'Credit issuance TYA'!CI51-('Credit issuance TYA'!$AE$21*'Credit issuance TYA'!$B$2),IF('Hoja De Calculo'!CJ$16&lt;'Hoja De Calculo'!CI$16,0,'Credit issuance TYA'!CI51-('Credit issuance TYA'!$AE$21*'Credit issuance TYA'!$B$2)))</f>
        <v>0</v>
      </c>
      <c r="CJ51" s="281">
        <f>IF(ISBLANK('Hoja De Calculo'!CK$13),'Credit issuance TYA'!CJ51-('Credit issuance TYA'!$AE$21*'Credit issuance TYA'!$B$2),IF('Hoja De Calculo'!CK$16&lt;'Hoja De Calculo'!CJ$16,0,'Credit issuance TYA'!CJ51-('Credit issuance TYA'!$AE$21*'Credit issuance TYA'!$B$2)))</f>
        <v>0</v>
      </c>
      <c r="CK51" s="281">
        <f>IF(ISBLANK('Hoja De Calculo'!CL$13),'Credit issuance TYA'!CK51-('Credit issuance TYA'!$AE$21*'Credit issuance TYA'!$B$2),IF('Hoja De Calculo'!CL$16&lt;'Hoja De Calculo'!CK$16,0,'Credit issuance TYA'!CK51-('Credit issuance TYA'!$AE$21*'Credit issuance TYA'!$B$2)))</f>
        <v>0</v>
      </c>
      <c r="CL51" s="281">
        <f>IF(ISBLANK('Hoja De Calculo'!CM$13),'Credit issuance TYA'!CL51-('Credit issuance TYA'!$AE$21*'Credit issuance TYA'!$B$2),IF('Hoja De Calculo'!CM$16&lt;'Hoja De Calculo'!CL$16,0,'Credit issuance TYA'!CL51-('Credit issuance TYA'!$AE$21*'Credit issuance TYA'!$B$2)))</f>
        <v>0</v>
      </c>
      <c r="CM51" s="281">
        <f>IF(ISBLANK('Hoja De Calculo'!CN$13),'Credit issuance TYA'!CM51-('Credit issuance TYA'!$AE$21*'Credit issuance TYA'!$B$2),IF('Hoja De Calculo'!CN$16&lt;'Hoja De Calculo'!CM$16,0,'Credit issuance TYA'!CM51-('Credit issuance TYA'!$AE$21*'Credit issuance TYA'!$B$2)))</f>
        <v>0</v>
      </c>
      <c r="CN51" s="281">
        <f>IF(ISBLANK('Hoja De Calculo'!CO$13),'Credit issuance TYA'!CN51-('Credit issuance TYA'!$AE$21*'Credit issuance TYA'!$B$2),IF('Hoja De Calculo'!CO$16&lt;'Hoja De Calculo'!CN$16,0,'Credit issuance TYA'!CN51-('Credit issuance TYA'!$AE$21*'Credit issuance TYA'!$B$2)))</f>
        <v>0</v>
      </c>
      <c r="CO51" s="281">
        <f>IF(ISBLANK('Hoja De Calculo'!CP$13),'Credit issuance TYA'!CO51-('Credit issuance TYA'!$AE$21*'Credit issuance TYA'!$B$2),IF('Hoja De Calculo'!CP$16&lt;'Hoja De Calculo'!CO$16,0,'Credit issuance TYA'!CO51-('Credit issuance TYA'!$AE$21*'Credit issuance TYA'!$B$2)))</f>
        <v>0</v>
      </c>
      <c r="CP51" s="281">
        <f>IF(ISBLANK('Hoja De Calculo'!CQ$13),'Credit issuance TYA'!CP51-('Credit issuance TYA'!$AE$21*'Credit issuance TYA'!$B$2),IF('Hoja De Calculo'!CQ$16&lt;'Hoja De Calculo'!CP$16,0,'Credit issuance TYA'!CP51-('Credit issuance TYA'!$AE$21*'Credit issuance TYA'!$B$2)))</f>
        <v>0</v>
      </c>
      <c r="CQ51" s="281">
        <f>IF(ISBLANK('Hoja De Calculo'!CR$13),'Credit issuance TYA'!CQ51-('Credit issuance TYA'!$AE$21*'Credit issuance TYA'!$B$2),IF('Hoja De Calculo'!CR$16&lt;'Hoja De Calculo'!CQ$16,0,'Credit issuance TYA'!CQ51-('Credit issuance TYA'!$AE$21*'Credit issuance TYA'!$B$2)))</f>
        <v>0</v>
      </c>
      <c r="CR51" s="281">
        <f>IF(ISBLANK('Hoja De Calculo'!CS$13),'Credit issuance TYA'!CR51-('Credit issuance TYA'!$AE$21*'Credit issuance TYA'!$B$2),IF('Hoja De Calculo'!CS$16&lt;'Hoja De Calculo'!CR$16,0,'Credit issuance TYA'!CR51-('Credit issuance TYA'!$AE$21*'Credit issuance TYA'!$B$2)))</f>
        <v>0</v>
      </c>
      <c r="CS51" s="281">
        <f>IF(ISBLANK('Hoja De Calculo'!CT$13),'Credit issuance TYA'!CS51-('Credit issuance TYA'!$AE$21*'Credit issuance TYA'!$B$2),IF('Hoja De Calculo'!CT$16&lt;'Hoja De Calculo'!CS$16,0,'Credit issuance TYA'!CS51-('Credit issuance TYA'!$AE$21*'Credit issuance TYA'!$B$2)))</f>
        <v>0</v>
      </c>
      <c r="CT51" s="281">
        <f>IF(ISBLANK('Hoja De Calculo'!CU$13),'Credit issuance TYA'!CT51-('Credit issuance TYA'!$AE$21*'Credit issuance TYA'!$B$2),IF('Hoja De Calculo'!CU$16&lt;'Hoja De Calculo'!CT$16,0,'Credit issuance TYA'!CT51-('Credit issuance TYA'!$AE$21*'Credit issuance TYA'!$B$2)))</f>
        <v>0</v>
      </c>
      <c r="CU51" s="281">
        <f>IF(ISBLANK('Hoja De Calculo'!CV$13),'Credit issuance TYA'!CU51-('Credit issuance TYA'!$AE$21*'Credit issuance TYA'!$B$2),IF('Hoja De Calculo'!CV$16&lt;'Hoja De Calculo'!CU$16,0,'Credit issuance TYA'!CU51-('Credit issuance TYA'!$AE$21*'Credit issuance TYA'!$B$2)))</f>
        <v>0</v>
      </c>
      <c r="CV51" s="281">
        <f>IF(ISBLANK('Hoja De Calculo'!CW$13),'Credit issuance TYA'!CV51-('Credit issuance TYA'!$AE$21*'Credit issuance TYA'!$B$2),IF('Hoja De Calculo'!CW$16&lt;'Hoja De Calculo'!CV$16,0,'Credit issuance TYA'!CV51-('Credit issuance TYA'!$AE$21*'Credit issuance TYA'!$B$2)))</f>
        <v>0</v>
      </c>
      <c r="CW51" s="281">
        <f>IF(ISBLANK('Hoja De Calculo'!CX$13),'Credit issuance TYA'!CW51-('Credit issuance TYA'!$AE$21*'Credit issuance TYA'!$B$2),IF('Hoja De Calculo'!CX$16&lt;'Hoja De Calculo'!CW$16,0,'Credit issuance TYA'!CW51-('Credit issuance TYA'!$AE$21*'Credit issuance TYA'!$B$2)))</f>
        <v>0</v>
      </c>
    </row>
    <row r="52" spans="1:101" x14ac:dyDescent="0.3">
      <c r="A52" t="s">
        <v>189</v>
      </c>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81">
        <f>'Credit issuance TYA'!AF52-('Credit issuance TYA'!$AF$21*'Credit issuance TYA'!$B$2)</f>
        <v>0</v>
      </c>
      <c r="AG52" s="281">
        <f>IF(ISBLANK('Hoja De Calculo'!AH$13),'Credit issuance TYA'!AG52-('Credit issuance TYA'!$AF$21*'Credit issuance TYA'!$B$2),IF('Hoja De Calculo'!AH$16&lt;'Hoja De Calculo'!AG$16,0,'Credit issuance TYA'!AG52-('Credit issuance TYA'!$AF$21*'Credit issuance TYA'!$B$2)))</f>
        <v>0</v>
      </c>
      <c r="AH52" s="281">
        <f>IF(ISBLANK('Hoja De Calculo'!AI$13),'Credit issuance TYA'!AH52-('Credit issuance TYA'!$AF$21*'Credit issuance TYA'!$B$2),IF('Hoja De Calculo'!AI$16&lt;'Hoja De Calculo'!AH$16,0,'Credit issuance TYA'!AH52-('Credit issuance TYA'!$AF$21*'Credit issuance TYA'!$B$2)))</f>
        <v>0</v>
      </c>
      <c r="AI52" s="281">
        <f>IF(ISBLANK('Hoja De Calculo'!AJ$13),'Credit issuance TYA'!AI52-('Credit issuance TYA'!$AF$21*'Credit issuance TYA'!$B$2),IF('Hoja De Calculo'!AJ$16&lt;'Hoja De Calculo'!AI$16,0,'Credit issuance TYA'!AI52-('Credit issuance TYA'!$AF$21*'Credit issuance TYA'!$B$2)))</f>
        <v>0</v>
      </c>
      <c r="AJ52" s="281">
        <f>IF(ISBLANK('Hoja De Calculo'!AK$13),'Credit issuance TYA'!AJ52-('Credit issuance TYA'!$AF$21*'Credit issuance TYA'!$B$2),IF('Hoja De Calculo'!AK$16&lt;'Hoja De Calculo'!AJ$16,0,'Credit issuance TYA'!AJ52-('Credit issuance TYA'!$AF$21*'Credit issuance TYA'!$B$2)))</f>
        <v>0</v>
      </c>
      <c r="AK52" s="281">
        <f>IF(ISBLANK('Hoja De Calculo'!AL$13),'Credit issuance TYA'!AK52-('Credit issuance TYA'!$AF$21*'Credit issuance TYA'!$B$2),IF('Hoja De Calculo'!AL$16&lt;'Hoja De Calculo'!AK$16,0,'Credit issuance TYA'!AK52-('Credit issuance TYA'!$AF$21*'Credit issuance TYA'!$B$2)))</f>
        <v>0</v>
      </c>
      <c r="AL52" s="281">
        <f>IF(ISBLANK('Hoja De Calculo'!AM$13),'Credit issuance TYA'!AL52-('Credit issuance TYA'!$AF$21*'Credit issuance TYA'!$B$2),IF('Hoja De Calculo'!AM$16&lt;'Hoja De Calculo'!AL$16,0,'Credit issuance TYA'!AL52-('Credit issuance TYA'!$AF$21*'Credit issuance TYA'!$B$2)))</f>
        <v>0</v>
      </c>
      <c r="AM52" s="281">
        <f>IF(ISBLANK('Hoja De Calculo'!AN$13),'Credit issuance TYA'!AM52-('Credit issuance TYA'!$AF$21*'Credit issuance TYA'!$B$2),IF('Hoja De Calculo'!AN$16&lt;'Hoja De Calculo'!AM$16,0,'Credit issuance TYA'!AM52-('Credit issuance TYA'!$AF$21*'Credit issuance TYA'!$B$2)))</f>
        <v>0</v>
      </c>
      <c r="AN52" s="281">
        <f>IF(ISBLANK('Hoja De Calculo'!AO$13),'Credit issuance TYA'!AN52-('Credit issuance TYA'!$AF$21*'Credit issuance TYA'!$B$2),IF('Hoja De Calculo'!AO$16&lt;'Hoja De Calculo'!AN$16,0,'Credit issuance TYA'!AN52-('Credit issuance TYA'!$AF$21*'Credit issuance TYA'!$B$2)))</f>
        <v>0</v>
      </c>
      <c r="AO52" s="281">
        <f>IF(ISBLANK('Hoja De Calculo'!AP$13),'Credit issuance TYA'!AO52-('Credit issuance TYA'!$AF$21*'Credit issuance TYA'!$B$2),IF('Hoja De Calculo'!AP$16&lt;'Hoja De Calculo'!AO$16,0,'Credit issuance TYA'!AO52-('Credit issuance TYA'!$AF$21*'Credit issuance TYA'!$B$2)))</f>
        <v>0</v>
      </c>
      <c r="AP52" s="281">
        <f>IF(ISBLANK('Hoja De Calculo'!AQ$13),'Credit issuance TYA'!AP52-('Credit issuance TYA'!$AF$21*'Credit issuance TYA'!$B$2),IF('Hoja De Calculo'!AQ$16&lt;'Hoja De Calculo'!AP$16,0,'Credit issuance TYA'!AP52-('Credit issuance TYA'!$AF$21*'Credit issuance TYA'!$B$2)))</f>
        <v>0</v>
      </c>
      <c r="AQ52" s="281">
        <f>IF(ISBLANK('Hoja De Calculo'!AR$13),'Credit issuance TYA'!AQ52-('Credit issuance TYA'!$AF$21*'Credit issuance TYA'!$B$2),IF('Hoja De Calculo'!AR$16&lt;'Hoja De Calculo'!AQ$16,0,'Credit issuance TYA'!AQ52-('Credit issuance TYA'!$AF$21*'Credit issuance TYA'!$B$2)))</f>
        <v>0</v>
      </c>
      <c r="AR52" s="281">
        <f>IF(ISBLANK('Hoja De Calculo'!AS$13),'Credit issuance TYA'!AR52-('Credit issuance TYA'!$AF$21*'Credit issuance TYA'!$B$2),IF('Hoja De Calculo'!AS$16&lt;'Hoja De Calculo'!AR$16,0,'Credit issuance TYA'!AR52-('Credit issuance TYA'!$AF$21*'Credit issuance TYA'!$B$2)))</f>
        <v>0</v>
      </c>
      <c r="AS52" s="281">
        <f>IF(ISBLANK('Hoja De Calculo'!AT$13),'Credit issuance TYA'!AS52-('Credit issuance TYA'!$AF$21*'Credit issuance TYA'!$B$2),IF('Hoja De Calculo'!AT$16&lt;'Hoja De Calculo'!AS$16,0,'Credit issuance TYA'!AS52-('Credit issuance TYA'!$AF$21*'Credit issuance TYA'!$B$2)))</f>
        <v>0</v>
      </c>
      <c r="AT52" s="281">
        <f>IF(ISBLANK('Hoja De Calculo'!AU$13),'Credit issuance TYA'!AT52-('Credit issuance TYA'!$AF$21*'Credit issuance TYA'!$B$2),IF('Hoja De Calculo'!AU$16&lt;'Hoja De Calculo'!AT$16,0,'Credit issuance TYA'!AT52-('Credit issuance TYA'!$AF$21*'Credit issuance TYA'!$B$2)))</f>
        <v>0</v>
      </c>
      <c r="AU52" s="281">
        <f>IF(ISBLANK('Hoja De Calculo'!AV$13),'Credit issuance TYA'!AU52-('Credit issuance TYA'!$AF$21*'Credit issuance TYA'!$B$2),IF('Hoja De Calculo'!AV$16&lt;'Hoja De Calculo'!AU$16,0,'Credit issuance TYA'!AU52-('Credit issuance TYA'!$AF$21*'Credit issuance TYA'!$B$2)))</f>
        <v>0</v>
      </c>
      <c r="AV52" s="281">
        <f>IF(ISBLANK('Hoja De Calculo'!AW$13),'Credit issuance TYA'!AV52-('Credit issuance TYA'!$AF$21*'Credit issuance TYA'!$B$2),IF('Hoja De Calculo'!AW$16&lt;'Hoja De Calculo'!AV$16,0,'Credit issuance TYA'!AV52-('Credit issuance TYA'!$AF$21*'Credit issuance TYA'!$B$2)))</f>
        <v>0</v>
      </c>
      <c r="AW52" s="281">
        <f>IF(ISBLANK('Hoja De Calculo'!AX$13),'Credit issuance TYA'!AW52-('Credit issuance TYA'!$AF$21*'Credit issuance TYA'!$B$2),IF('Hoja De Calculo'!AX$16&lt;'Hoja De Calculo'!AW$16,0,'Credit issuance TYA'!AW52-('Credit issuance TYA'!$AF$21*'Credit issuance TYA'!$B$2)))</f>
        <v>0</v>
      </c>
      <c r="AX52" s="281">
        <f>IF(ISBLANK('Hoja De Calculo'!AY$13),'Credit issuance TYA'!AX52-('Credit issuance TYA'!$AF$21*'Credit issuance TYA'!$B$2),IF('Hoja De Calculo'!AY$16&lt;'Hoja De Calculo'!AX$16,0,'Credit issuance TYA'!AX52-('Credit issuance TYA'!$AF$21*'Credit issuance TYA'!$B$2)))</f>
        <v>0</v>
      </c>
      <c r="AY52" s="281">
        <f>IF(ISBLANK('Hoja De Calculo'!AZ$13),'Credit issuance TYA'!AY52-('Credit issuance TYA'!$AF$21*'Credit issuance TYA'!$B$2),IF('Hoja De Calculo'!AZ$16&lt;'Hoja De Calculo'!AY$16,0,'Credit issuance TYA'!AY52-('Credit issuance TYA'!$AF$21*'Credit issuance TYA'!$B$2)))</f>
        <v>0</v>
      </c>
      <c r="AZ52" s="281">
        <f>IF(ISBLANK('Hoja De Calculo'!BA$13),'Credit issuance TYA'!AZ52-('Credit issuance TYA'!$AF$21*'Credit issuance TYA'!$B$2),IF('Hoja De Calculo'!BA$16&lt;'Hoja De Calculo'!AZ$16,0,'Credit issuance TYA'!AZ52-('Credit issuance TYA'!$AF$21*'Credit issuance TYA'!$B$2)))</f>
        <v>0</v>
      </c>
      <c r="BA52" s="281">
        <f>IF(ISBLANK('Hoja De Calculo'!BB$13),'Credit issuance TYA'!BA52-('Credit issuance TYA'!$AF$21*'Credit issuance TYA'!$B$2),IF('Hoja De Calculo'!BB$16&lt;'Hoja De Calculo'!BA$16,0,'Credit issuance TYA'!BA52-('Credit issuance TYA'!$AF$21*'Credit issuance TYA'!$B$2)))</f>
        <v>0</v>
      </c>
      <c r="BB52" s="281">
        <f>IF(ISBLANK('Hoja De Calculo'!BC$13),'Credit issuance TYA'!BB52-('Credit issuance TYA'!$AF$21*'Credit issuance TYA'!$B$2),IF('Hoja De Calculo'!BC$16&lt;'Hoja De Calculo'!BB$16,0,'Credit issuance TYA'!BB52-('Credit issuance TYA'!$AF$21*'Credit issuance TYA'!$B$2)))</f>
        <v>0</v>
      </c>
      <c r="BC52" s="281">
        <f>IF(ISBLANK('Hoja De Calculo'!BD$13),'Credit issuance TYA'!BC52-('Credit issuance TYA'!$AF$21*'Credit issuance TYA'!$B$2),IF('Hoja De Calculo'!BD$16&lt;'Hoja De Calculo'!BC$16,0,'Credit issuance TYA'!BC52-('Credit issuance TYA'!$AF$21*'Credit issuance TYA'!$B$2)))</f>
        <v>0</v>
      </c>
      <c r="BD52" s="281">
        <f>IF(ISBLANK('Hoja De Calculo'!BE$13),'Credit issuance TYA'!BD52-('Credit issuance TYA'!$AF$21*'Credit issuance TYA'!$B$2),IF('Hoja De Calculo'!BE$16&lt;'Hoja De Calculo'!BD$16,0,'Credit issuance TYA'!BD52-('Credit issuance TYA'!$AF$21*'Credit issuance TYA'!$B$2)))</f>
        <v>0</v>
      </c>
      <c r="BE52" s="281">
        <f>IF(ISBLANK('Hoja De Calculo'!BF$13),'Credit issuance TYA'!BE52-('Credit issuance TYA'!$AF$21*'Credit issuance TYA'!$B$2),IF('Hoja De Calculo'!BF$16&lt;'Hoja De Calculo'!BE$16,0,'Credit issuance TYA'!BE52-('Credit issuance TYA'!$AF$21*'Credit issuance TYA'!$B$2)))</f>
        <v>0</v>
      </c>
      <c r="BF52" s="281">
        <f>IF(ISBLANK('Hoja De Calculo'!BG$13),'Credit issuance TYA'!BF52-('Credit issuance TYA'!$AF$21*'Credit issuance TYA'!$B$2),IF('Hoja De Calculo'!BG$16&lt;'Hoja De Calculo'!BF$16,0,'Credit issuance TYA'!BF52-('Credit issuance TYA'!$AF$21*'Credit issuance TYA'!$B$2)))</f>
        <v>0</v>
      </c>
      <c r="BG52" s="281">
        <f>IF(ISBLANK('Hoja De Calculo'!BH$13),'Credit issuance TYA'!BG52-('Credit issuance TYA'!$AF$21*'Credit issuance TYA'!$B$2),IF('Hoja De Calculo'!BH$16&lt;'Hoja De Calculo'!BG$16,0,'Credit issuance TYA'!BG52-('Credit issuance TYA'!$AF$21*'Credit issuance TYA'!$B$2)))</f>
        <v>0</v>
      </c>
      <c r="BH52" s="281">
        <f>IF(ISBLANK('Hoja De Calculo'!BI$13),'Credit issuance TYA'!BH52-('Credit issuance TYA'!$AF$21*'Credit issuance TYA'!$B$2),IF('Hoja De Calculo'!BI$16&lt;'Hoja De Calculo'!BH$16,0,'Credit issuance TYA'!BH52-('Credit issuance TYA'!$AF$21*'Credit issuance TYA'!$B$2)))</f>
        <v>0</v>
      </c>
      <c r="BI52" s="281">
        <f>IF(ISBLANK('Hoja De Calculo'!BJ$13),'Credit issuance TYA'!BI52-('Credit issuance TYA'!$AF$21*'Credit issuance TYA'!$B$2),IF('Hoja De Calculo'!BJ$16&lt;'Hoja De Calculo'!BI$16,0,'Credit issuance TYA'!BI52-('Credit issuance TYA'!$AF$21*'Credit issuance TYA'!$B$2)))</f>
        <v>0</v>
      </c>
      <c r="BJ52" s="281">
        <f>IF(ISBLANK('Hoja De Calculo'!BK$13),'Credit issuance TYA'!BJ52-('Credit issuance TYA'!$AF$21*'Credit issuance TYA'!$B$2),IF('Hoja De Calculo'!BK$16&lt;'Hoja De Calculo'!BJ$16,0,'Credit issuance TYA'!BJ52-('Credit issuance TYA'!$AF$21*'Credit issuance TYA'!$B$2)))</f>
        <v>0</v>
      </c>
      <c r="BK52" s="281">
        <f>IF(ISBLANK('Hoja De Calculo'!BL$13),'Credit issuance TYA'!BK52-('Credit issuance TYA'!$AF$21*'Credit issuance TYA'!$B$2),IF('Hoja De Calculo'!BL$16&lt;'Hoja De Calculo'!BK$16,0,'Credit issuance TYA'!BK52-('Credit issuance TYA'!$AF$21*'Credit issuance TYA'!$B$2)))</f>
        <v>0</v>
      </c>
      <c r="BL52" s="281">
        <f>IF(ISBLANK('Hoja De Calculo'!BM$13),'Credit issuance TYA'!BL52-('Credit issuance TYA'!$AF$21*'Credit issuance TYA'!$B$2),IF('Hoja De Calculo'!BM$16&lt;'Hoja De Calculo'!BL$16,0,'Credit issuance TYA'!BL52-('Credit issuance TYA'!$AF$21*'Credit issuance TYA'!$B$2)))</f>
        <v>0</v>
      </c>
      <c r="BM52" s="281">
        <f>IF(ISBLANK('Hoja De Calculo'!BN$13),'Credit issuance TYA'!BM52-('Credit issuance TYA'!$AF$21*'Credit issuance TYA'!$B$2),IF('Hoja De Calculo'!BN$16&lt;'Hoja De Calculo'!BM$16,0,'Credit issuance TYA'!BM52-('Credit issuance TYA'!$AF$21*'Credit issuance TYA'!$B$2)))</f>
        <v>0</v>
      </c>
      <c r="BN52" s="281">
        <f>IF(ISBLANK('Hoja De Calculo'!BO$13),'Credit issuance TYA'!BN52-('Credit issuance TYA'!$AF$21*'Credit issuance TYA'!$B$2),IF('Hoja De Calculo'!BO$16&lt;'Hoja De Calculo'!BN$16,0,'Credit issuance TYA'!BN52-('Credit issuance TYA'!$AF$21*'Credit issuance TYA'!$B$2)))</f>
        <v>0</v>
      </c>
      <c r="BO52" s="281">
        <f>IF(ISBLANK('Hoja De Calculo'!BP$13),'Credit issuance TYA'!BO52-('Credit issuance TYA'!$AF$21*'Credit issuance TYA'!$B$2),IF('Hoja De Calculo'!BP$16&lt;'Hoja De Calculo'!BO$16,0,'Credit issuance TYA'!BO52-('Credit issuance TYA'!$AF$21*'Credit issuance TYA'!$B$2)))</f>
        <v>0</v>
      </c>
      <c r="BP52" s="281">
        <f>IF(ISBLANK('Hoja De Calculo'!BQ$13),'Credit issuance TYA'!BP52-('Credit issuance TYA'!$AF$21*'Credit issuance TYA'!$B$2),IF('Hoja De Calculo'!BQ$16&lt;'Hoja De Calculo'!BP$16,0,'Credit issuance TYA'!BP52-('Credit issuance TYA'!$AF$21*'Credit issuance TYA'!$B$2)))</f>
        <v>0</v>
      </c>
      <c r="BQ52" s="281">
        <f>IF(ISBLANK('Hoja De Calculo'!BR$13),'Credit issuance TYA'!BQ52-('Credit issuance TYA'!$AF$21*'Credit issuance TYA'!$B$2),IF('Hoja De Calculo'!BR$16&lt;'Hoja De Calculo'!BQ$16,0,'Credit issuance TYA'!BQ52-('Credit issuance TYA'!$AF$21*'Credit issuance TYA'!$B$2)))</f>
        <v>0</v>
      </c>
      <c r="BR52" s="281">
        <f>IF(ISBLANK('Hoja De Calculo'!BS$13),'Credit issuance TYA'!BR52-('Credit issuance TYA'!$AF$21*'Credit issuance TYA'!$B$2),IF('Hoja De Calculo'!BS$16&lt;'Hoja De Calculo'!BR$16,0,'Credit issuance TYA'!BR52-('Credit issuance TYA'!$AF$21*'Credit issuance TYA'!$B$2)))</f>
        <v>0</v>
      </c>
      <c r="BS52" s="281">
        <f>IF(ISBLANK('Hoja De Calculo'!BT$13),'Credit issuance TYA'!BS52-('Credit issuance TYA'!$AF$21*'Credit issuance TYA'!$B$2),IF('Hoja De Calculo'!BT$16&lt;'Hoja De Calculo'!BS$16,0,'Credit issuance TYA'!BS52-('Credit issuance TYA'!$AF$21*'Credit issuance TYA'!$B$2)))</f>
        <v>0</v>
      </c>
      <c r="BT52" s="281">
        <f>IF(ISBLANK('Hoja De Calculo'!BU$13),'Credit issuance TYA'!BT52-('Credit issuance TYA'!$AF$21*'Credit issuance TYA'!$B$2),IF('Hoja De Calculo'!BU$16&lt;'Hoja De Calculo'!BT$16,0,'Credit issuance TYA'!BT52-('Credit issuance TYA'!$AF$21*'Credit issuance TYA'!$B$2)))</f>
        <v>0</v>
      </c>
      <c r="BU52" s="281">
        <f>IF(ISBLANK('Hoja De Calculo'!BV$13),'Credit issuance TYA'!BU52-('Credit issuance TYA'!$AF$21*'Credit issuance TYA'!$B$2),IF('Hoja De Calculo'!BV$16&lt;'Hoja De Calculo'!BU$16,0,'Credit issuance TYA'!BU52-('Credit issuance TYA'!$AF$21*'Credit issuance TYA'!$B$2)))</f>
        <v>0</v>
      </c>
      <c r="BV52" s="281">
        <f>IF(ISBLANK('Hoja De Calculo'!BW$13),'Credit issuance TYA'!BV52-('Credit issuance TYA'!$AF$21*'Credit issuance TYA'!$B$2),IF('Hoja De Calculo'!BW$16&lt;'Hoja De Calculo'!BV$16,0,'Credit issuance TYA'!BV52-('Credit issuance TYA'!$AF$21*'Credit issuance TYA'!$B$2)))</f>
        <v>0</v>
      </c>
      <c r="BW52" s="281">
        <f>IF(ISBLANK('Hoja De Calculo'!BX$13),'Credit issuance TYA'!BW52-('Credit issuance TYA'!$AF$21*'Credit issuance TYA'!$B$2),IF('Hoja De Calculo'!BX$16&lt;'Hoja De Calculo'!BW$16,0,'Credit issuance TYA'!BW52-('Credit issuance TYA'!$AF$21*'Credit issuance TYA'!$B$2)))</f>
        <v>0</v>
      </c>
      <c r="BX52" s="281">
        <f>IF(ISBLANK('Hoja De Calculo'!BY$13),'Credit issuance TYA'!BX52-('Credit issuance TYA'!$AF$21*'Credit issuance TYA'!$B$2),IF('Hoja De Calculo'!BY$16&lt;'Hoja De Calculo'!BX$16,0,'Credit issuance TYA'!BX52-('Credit issuance TYA'!$AF$21*'Credit issuance TYA'!$B$2)))</f>
        <v>0</v>
      </c>
      <c r="BY52" s="281">
        <f>IF(ISBLANK('Hoja De Calculo'!BZ$13),'Credit issuance TYA'!BY52-('Credit issuance TYA'!$AF$21*'Credit issuance TYA'!$B$2),IF('Hoja De Calculo'!BZ$16&lt;'Hoja De Calculo'!BY$16,0,'Credit issuance TYA'!BY52-('Credit issuance TYA'!$AF$21*'Credit issuance TYA'!$B$2)))</f>
        <v>0</v>
      </c>
      <c r="BZ52" s="281">
        <f>IF(ISBLANK('Hoja De Calculo'!CA$13),'Credit issuance TYA'!BZ52-('Credit issuance TYA'!$AF$21*'Credit issuance TYA'!$B$2),IF('Hoja De Calculo'!CA$16&lt;'Hoja De Calculo'!BZ$16,0,'Credit issuance TYA'!BZ52-('Credit issuance TYA'!$AF$21*'Credit issuance TYA'!$B$2)))</f>
        <v>0</v>
      </c>
      <c r="CA52" s="281">
        <f>IF(ISBLANK('Hoja De Calculo'!CB$13),'Credit issuance TYA'!CA52-('Credit issuance TYA'!$AF$21*'Credit issuance TYA'!$B$2),IF('Hoja De Calculo'!CB$16&lt;'Hoja De Calculo'!CA$16,0,'Credit issuance TYA'!CA52-('Credit issuance TYA'!$AF$21*'Credit issuance TYA'!$B$2)))</f>
        <v>0</v>
      </c>
      <c r="CB52" s="281">
        <f>IF(ISBLANK('Hoja De Calculo'!CC$13),'Credit issuance TYA'!CB52-('Credit issuance TYA'!$AF$21*'Credit issuance TYA'!$B$2),IF('Hoja De Calculo'!CC$16&lt;'Hoja De Calculo'!CB$16,0,'Credit issuance TYA'!CB52-('Credit issuance TYA'!$AF$21*'Credit issuance TYA'!$B$2)))</f>
        <v>0</v>
      </c>
      <c r="CC52" s="281">
        <f>IF(ISBLANK('Hoja De Calculo'!CD$13),'Credit issuance TYA'!CC52-('Credit issuance TYA'!$AF$21*'Credit issuance TYA'!$B$2),IF('Hoja De Calculo'!CD$16&lt;'Hoja De Calculo'!CC$16,0,'Credit issuance TYA'!CC52-('Credit issuance TYA'!$AF$21*'Credit issuance TYA'!$B$2)))</f>
        <v>0</v>
      </c>
      <c r="CD52" s="281">
        <f>IF(ISBLANK('Hoja De Calculo'!CE$13),'Credit issuance TYA'!CD52-('Credit issuance TYA'!$AF$21*'Credit issuance TYA'!$B$2),IF('Hoja De Calculo'!CE$16&lt;'Hoja De Calculo'!CD$16,0,'Credit issuance TYA'!CD52-('Credit issuance TYA'!$AF$21*'Credit issuance TYA'!$B$2)))</f>
        <v>0</v>
      </c>
      <c r="CE52" s="281">
        <f>IF(ISBLANK('Hoja De Calculo'!CF$13),'Credit issuance TYA'!CE52-('Credit issuance TYA'!$AF$21*'Credit issuance TYA'!$B$2),IF('Hoja De Calculo'!CF$16&lt;'Hoja De Calculo'!CE$16,0,'Credit issuance TYA'!CE52-('Credit issuance TYA'!$AF$21*'Credit issuance TYA'!$B$2)))</f>
        <v>0</v>
      </c>
      <c r="CF52" s="281">
        <f>IF(ISBLANK('Hoja De Calculo'!CG$13),'Credit issuance TYA'!CF52-('Credit issuance TYA'!$AF$21*'Credit issuance TYA'!$B$2),IF('Hoja De Calculo'!CG$16&lt;'Hoja De Calculo'!CF$16,0,'Credit issuance TYA'!CF52-('Credit issuance TYA'!$AF$21*'Credit issuance TYA'!$B$2)))</f>
        <v>0</v>
      </c>
      <c r="CG52" s="281">
        <f>IF(ISBLANK('Hoja De Calculo'!CH$13),'Credit issuance TYA'!CG52-('Credit issuance TYA'!$AF$21*'Credit issuance TYA'!$B$2),IF('Hoja De Calculo'!CH$16&lt;'Hoja De Calculo'!CG$16,0,'Credit issuance TYA'!CG52-('Credit issuance TYA'!$AF$21*'Credit issuance TYA'!$B$2)))</f>
        <v>0</v>
      </c>
      <c r="CH52" s="281">
        <f>IF(ISBLANK('Hoja De Calculo'!CI$13),'Credit issuance TYA'!CH52-('Credit issuance TYA'!$AF$21*'Credit issuance TYA'!$B$2),IF('Hoja De Calculo'!CI$16&lt;'Hoja De Calculo'!CH$16,0,'Credit issuance TYA'!CH52-('Credit issuance TYA'!$AF$21*'Credit issuance TYA'!$B$2)))</f>
        <v>0</v>
      </c>
      <c r="CI52" s="281">
        <f>IF(ISBLANK('Hoja De Calculo'!CJ$13),'Credit issuance TYA'!CI52-('Credit issuance TYA'!$AF$21*'Credit issuance TYA'!$B$2),IF('Hoja De Calculo'!CJ$16&lt;'Hoja De Calculo'!CI$16,0,'Credit issuance TYA'!CI52-('Credit issuance TYA'!$AF$21*'Credit issuance TYA'!$B$2)))</f>
        <v>0</v>
      </c>
      <c r="CJ52" s="281">
        <f>IF(ISBLANK('Hoja De Calculo'!CK$13),'Credit issuance TYA'!CJ52-('Credit issuance TYA'!$AF$21*'Credit issuance TYA'!$B$2),IF('Hoja De Calculo'!CK$16&lt;'Hoja De Calculo'!CJ$16,0,'Credit issuance TYA'!CJ52-('Credit issuance TYA'!$AF$21*'Credit issuance TYA'!$B$2)))</f>
        <v>0</v>
      </c>
      <c r="CK52" s="281">
        <f>IF(ISBLANK('Hoja De Calculo'!CL$13),'Credit issuance TYA'!CK52-('Credit issuance TYA'!$AF$21*'Credit issuance TYA'!$B$2),IF('Hoja De Calculo'!CL$16&lt;'Hoja De Calculo'!CK$16,0,'Credit issuance TYA'!CK52-('Credit issuance TYA'!$AF$21*'Credit issuance TYA'!$B$2)))</f>
        <v>0</v>
      </c>
      <c r="CL52" s="281">
        <f>IF(ISBLANK('Hoja De Calculo'!CM$13),'Credit issuance TYA'!CL52-('Credit issuance TYA'!$AF$21*'Credit issuance TYA'!$B$2),IF('Hoja De Calculo'!CM$16&lt;'Hoja De Calculo'!CL$16,0,'Credit issuance TYA'!CL52-('Credit issuance TYA'!$AF$21*'Credit issuance TYA'!$B$2)))</f>
        <v>0</v>
      </c>
      <c r="CM52" s="281">
        <f>IF(ISBLANK('Hoja De Calculo'!CN$13),'Credit issuance TYA'!CM52-('Credit issuance TYA'!$AF$21*'Credit issuance TYA'!$B$2),IF('Hoja De Calculo'!CN$16&lt;'Hoja De Calculo'!CM$16,0,'Credit issuance TYA'!CM52-('Credit issuance TYA'!$AF$21*'Credit issuance TYA'!$B$2)))</f>
        <v>0</v>
      </c>
      <c r="CN52" s="281">
        <f>IF(ISBLANK('Hoja De Calculo'!CO$13),'Credit issuance TYA'!CN52-('Credit issuance TYA'!$AF$21*'Credit issuance TYA'!$B$2),IF('Hoja De Calculo'!CO$16&lt;'Hoja De Calculo'!CN$16,0,'Credit issuance TYA'!CN52-('Credit issuance TYA'!$AF$21*'Credit issuance TYA'!$B$2)))</f>
        <v>0</v>
      </c>
      <c r="CO52" s="281">
        <f>IF(ISBLANK('Hoja De Calculo'!CP$13),'Credit issuance TYA'!CO52-('Credit issuance TYA'!$AF$21*'Credit issuance TYA'!$B$2),IF('Hoja De Calculo'!CP$16&lt;'Hoja De Calculo'!CO$16,0,'Credit issuance TYA'!CO52-('Credit issuance TYA'!$AF$21*'Credit issuance TYA'!$B$2)))</f>
        <v>0</v>
      </c>
      <c r="CP52" s="281">
        <f>IF(ISBLANK('Hoja De Calculo'!CQ$13),'Credit issuance TYA'!CP52-('Credit issuance TYA'!$AF$21*'Credit issuance TYA'!$B$2),IF('Hoja De Calculo'!CQ$16&lt;'Hoja De Calculo'!CP$16,0,'Credit issuance TYA'!CP52-('Credit issuance TYA'!$AF$21*'Credit issuance TYA'!$B$2)))</f>
        <v>0</v>
      </c>
      <c r="CQ52" s="281">
        <f>IF(ISBLANK('Hoja De Calculo'!CR$13),'Credit issuance TYA'!CQ52-('Credit issuance TYA'!$AF$21*'Credit issuance TYA'!$B$2),IF('Hoja De Calculo'!CR$16&lt;'Hoja De Calculo'!CQ$16,0,'Credit issuance TYA'!CQ52-('Credit issuance TYA'!$AF$21*'Credit issuance TYA'!$B$2)))</f>
        <v>0</v>
      </c>
      <c r="CR52" s="281">
        <f>IF(ISBLANK('Hoja De Calculo'!CS$13),'Credit issuance TYA'!CR52-('Credit issuance TYA'!$AF$21*'Credit issuance TYA'!$B$2),IF('Hoja De Calculo'!CS$16&lt;'Hoja De Calculo'!CR$16,0,'Credit issuance TYA'!CR52-('Credit issuance TYA'!$AF$21*'Credit issuance TYA'!$B$2)))</f>
        <v>0</v>
      </c>
      <c r="CS52" s="281">
        <f>IF(ISBLANK('Hoja De Calculo'!CT$13),'Credit issuance TYA'!CS52-('Credit issuance TYA'!$AF$21*'Credit issuance TYA'!$B$2),IF('Hoja De Calculo'!CT$16&lt;'Hoja De Calculo'!CS$16,0,'Credit issuance TYA'!CS52-('Credit issuance TYA'!$AF$21*'Credit issuance TYA'!$B$2)))</f>
        <v>0</v>
      </c>
      <c r="CT52" s="281">
        <f>IF(ISBLANK('Hoja De Calculo'!CU$13),'Credit issuance TYA'!CT52-('Credit issuance TYA'!$AF$21*'Credit issuance TYA'!$B$2),IF('Hoja De Calculo'!CU$16&lt;'Hoja De Calculo'!CT$16,0,'Credit issuance TYA'!CT52-('Credit issuance TYA'!$AF$21*'Credit issuance TYA'!$B$2)))</f>
        <v>0</v>
      </c>
      <c r="CU52" s="281">
        <f>IF(ISBLANK('Hoja De Calculo'!CV$13),'Credit issuance TYA'!CU52-('Credit issuance TYA'!$AF$21*'Credit issuance TYA'!$B$2),IF('Hoja De Calculo'!CV$16&lt;'Hoja De Calculo'!CU$16,0,'Credit issuance TYA'!CU52-('Credit issuance TYA'!$AF$21*'Credit issuance TYA'!$B$2)))</f>
        <v>0</v>
      </c>
      <c r="CV52" s="281">
        <f>IF(ISBLANK('Hoja De Calculo'!CW$13),'Credit issuance TYA'!CV52-('Credit issuance TYA'!$AF$21*'Credit issuance TYA'!$B$2),IF('Hoja De Calculo'!CW$16&lt;'Hoja De Calculo'!CV$16,0,'Credit issuance TYA'!CV52-('Credit issuance TYA'!$AF$21*'Credit issuance TYA'!$B$2)))</f>
        <v>0</v>
      </c>
      <c r="CW52" s="281">
        <f>IF(ISBLANK('Hoja De Calculo'!CX$13),'Credit issuance TYA'!CW52-('Credit issuance TYA'!$AF$21*'Credit issuance TYA'!$B$2),IF('Hoja De Calculo'!CX$16&lt;'Hoja De Calculo'!CW$16,0,'Credit issuance TYA'!CW52-('Credit issuance TYA'!$AF$21*'Credit issuance TYA'!$B$2)))</f>
        <v>0</v>
      </c>
    </row>
    <row r="53" spans="1:101" x14ac:dyDescent="0.3">
      <c r="A53" t="s">
        <v>190</v>
      </c>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81">
        <f>'Credit issuance TYA'!AG53-('Credit issuance TYA'!$AG$21*'Credit issuance TYA'!$B$2)</f>
        <v>0</v>
      </c>
      <c r="AH53" s="281">
        <f>IF(ISBLANK('Hoja De Calculo'!AI$13),'Credit issuance TYA'!AH53-('Credit issuance TYA'!$AG$21*'Credit issuance TYA'!$B$2),IF('Hoja De Calculo'!AI$16&lt;'Hoja De Calculo'!AH$16,0,'Credit issuance TYA'!AH53-('Credit issuance TYA'!$AG$21*'Credit issuance TYA'!$B$2)))</f>
        <v>0</v>
      </c>
      <c r="AI53" s="281">
        <f>IF(ISBLANK('Hoja De Calculo'!AJ$13),'Credit issuance TYA'!AI53-('Credit issuance TYA'!$AG$21*'Credit issuance TYA'!$B$2),IF('Hoja De Calculo'!AJ$16&lt;'Hoja De Calculo'!AI$16,0,'Credit issuance TYA'!AI53-('Credit issuance TYA'!$AG$21*'Credit issuance TYA'!$B$2)))</f>
        <v>0</v>
      </c>
      <c r="AJ53" s="281">
        <f>IF(ISBLANK('Hoja De Calculo'!AK$13),'Credit issuance TYA'!AJ53-('Credit issuance TYA'!$AG$21*'Credit issuance TYA'!$B$2),IF('Hoja De Calculo'!AK$16&lt;'Hoja De Calculo'!AJ$16,0,'Credit issuance TYA'!AJ53-('Credit issuance TYA'!$AG$21*'Credit issuance TYA'!$B$2)))</f>
        <v>0</v>
      </c>
      <c r="AK53" s="281">
        <f>IF(ISBLANK('Hoja De Calculo'!AL$13),'Credit issuance TYA'!AK53-('Credit issuance TYA'!$AG$21*'Credit issuance TYA'!$B$2),IF('Hoja De Calculo'!AL$16&lt;'Hoja De Calculo'!AK$16,0,'Credit issuance TYA'!AK53-('Credit issuance TYA'!$AG$21*'Credit issuance TYA'!$B$2)))</f>
        <v>0</v>
      </c>
      <c r="AL53" s="281">
        <f>IF(ISBLANK('Hoja De Calculo'!AM$13),'Credit issuance TYA'!AL53-('Credit issuance TYA'!$AG$21*'Credit issuance TYA'!$B$2),IF('Hoja De Calculo'!AM$16&lt;'Hoja De Calculo'!AL$16,0,'Credit issuance TYA'!AL53-('Credit issuance TYA'!$AG$21*'Credit issuance TYA'!$B$2)))</f>
        <v>0</v>
      </c>
      <c r="AM53" s="281">
        <f>IF(ISBLANK('Hoja De Calculo'!AN$13),'Credit issuance TYA'!AM53-('Credit issuance TYA'!$AG$21*'Credit issuance TYA'!$B$2),IF('Hoja De Calculo'!AN$16&lt;'Hoja De Calculo'!AM$16,0,'Credit issuance TYA'!AM53-('Credit issuance TYA'!$AG$21*'Credit issuance TYA'!$B$2)))</f>
        <v>0</v>
      </c>
      <c r="AN53" s="281">
        <f>IF(ISBLANK('Hoja De Calculo'!AO$13),'Credit issuance TYA'!AN53-('Credit issuance TYA'!$AG$21*'Credit issuance TYA'!$B$2),IF('Hoja De Calculo'!AO$16&lt;'Hoja De Calculo'!AN$16,0,'Credit issuance TYA'!AN53-('Credit issuance TYA'!$AG$21*'Credit issuance TYA'!$B$2)))</f>
        <v>0</v>
      </c>
      <c r="AO53" s="281">
        <f>IF(ISBLANK('Hoja De Calculo'!AP$13),'Credit issuance TYA'!AO53-('Credit issuance TYA'!$AG$21*'Credit issuance TYA'!$B$2),IF('Hoja De Calculo'!AP$16&lt;'Hoja De Calculo'!AO$16,0,'Credit issuance TYA'!AO53-('Credit issuance TYA'!$AG$21*'Credit issuance TYA'!$B$2)))</f>
        <v>0</v>
      </c>
      <c r="AP53" s="281">
        <f>IF(ISBLANK('Hoja De Calculo'!AQ$13),'Credit issuance TYA'!AP53-('Credit issuance TYA'!$AG$21*'Credit issuance TYA'!$B$2),IF('Hoja De Calculo'!AQ$16&lt;'Hoja De Calculo'!AP$16,0,'Credit issuance TYA'!AP53-('Credit issuance TYA'!$AG$21*'Credit issuance TYA'!$B$2)))</f>
        <v>0</v>
      </c>
      <c r="AQ53" s="281">
        <f>IF(ISBLANK('Hoja De Calculo'!AR$13),'Credit issuance TYA'!AQ53-('Credit issuance TYA'!$AG$21*'Credit issuance TYA'!$B$2),IF('Hoja De Calculo'!AR$16&lt;'Hoja De Calculo'!AQ$16,0,'Credit issuance TYA'!AQ53-('Credit issuance TYA'!$AG$21*'Credit issuance TYA'!$B$2)))</f>
        <v>0</v>
      </c>
      <c r="AR53" s="281">
        <f>IF(ISBLANK('Hoja De Calculo'!AS$13),'Credit issuance TYA'!AR53-('Credit issuance TYA'!$AG$21*'Credit issuance TYA'!$B$2),IF('Hoja De Calculo'!AS$16&lt;'Hoja De Calculo'!AR$16,0,'Credit issuance TYA'!AR53-('Credit issuance TYA'!$AG$21*'Credit issuance TYA'!$B$2)))</f>
        <v>0</v>
      </c>
      <c r="AS53" s="281">
        <f>IF(ISBLANK('Hoja De Calculo'!AT$13),'Credit issuance TYA'!AS53-('Credit issuance TYA'!$AG$21*'Credit issuance TYA'!$B$2),IF('Hoja De Calculo'!AT$16&lt;'Hoja De Calculo'!AS$16,0,'Credit issuance TYA'!AS53-('Credit issuance TYA'!$AG$21*'Credit issuance TYA'!$B$2)))</f>
        <v>0</v>
      </c>
      <c r="AT53" s="281">
        <f>IF(ISBLANK('Hoja De Calculo'!AU$13),'Credit issuance TYA'!AT53-('Credit issuance TYA'!$AG$21*'Credit issuance TYA'!$B$2),IF('Hoja De Calculo'!AU$16&lt;'Hoja De Calculo'!AT$16,0,'Credit issuance TYA'!AT53-('Credit issuance TYA'!$AG$21*'Credit issuance TYA'!$B$2)))</f>
        <v>0</v>
      </c>
      <c r="AU53" s="281">
        <f>IF(ISBLANK('Hoja De Calculo'!AV$13),'Credit issuance TYA'!AU53-('Credit issuance TYA'!$AG$21*'Credit issuance TYA'!$B$2),IF('Hoja De Calculo'!AV$16&lt;'Hoja De Calculo'!AU$16,0,'Credit issuance TYA'!AU53-('Credit issuance TYA'!$AG$21*'Credit issuance TYA'!$B$2)))</f>
        <v>0</v>
      </c>
      <c r="AV53" s="281">
        <f>IF(ISBLANK('Hoja De Calculo'!AW$13),'Credit issuance TYA'!AV53-('Credit issuance TYA'!$AG$21*'Credit issuance TYA'!$B$2),IF('Hoja De Calculo'!AW$16&lt;'Hoja De Calculo'!AV$16,0,'Credit issuance TYA'!AV53-('Credit issuance TYA'!$AG$21*'Credit issuance TYA'!$B$2)))</f>
        <v>0</v>
      </c>
      <c r="AW53" s="281">
        <f>IF(ISBLANK('Hoja De Calculo'!AX$13),'Credit issuance TYA'!AW53-('Credit issuance TYA'!$AG$21*'Credit issuance TYA'!$B$2),IF('Hoja De Calculo'!AX$16&lt;'Hoja De Calculo'!AW$16,0,'Credit issuance TYA'!AW53-('Credit issuance TYA'!$AG$21*'Credit issuance TYA'!$B$2)))</f>
        <v>0</v>
      </c>
      <c r="AX53" s="281">
        <f>IF(ISBLANK('Hoja De Calculo'!AY$13),'Credit issuance TYA'!AX53-('Credit issuance TYA'!$AG$21*'Credit issuance TYA'!$B$2),IF('Hoja De Calculo'!AY$16&lt;'Hoja De Calculo'!AX$16,0,'Credit issuance TYA'!AX53-('Credit issuance TYA'!$AG$21*'Credit issuance TYA'!$B$2)))</f>
        <v>0</v>
      </c>
      <c r="AY53" s="281">
        <f>IF(ISBLANK('Hoja De Calculo'!AZ$13),'Credit issuance TYA'!AY53-('Credit issuance TYA'!$AG$21*'Credit issuance TYA'!$B$2),IF('Hoja De Calculo'!AZ$16&lt;'Hoja De Calculo'!AY$16,0,'Credit issuance TYA'!AY53-('Credit issuance TYA'!$AG$21*'Credit issuance TYA'!$B$2)))</f>
        <v>0</v>
      </c>
      <c r="AZ53" s="281">
        <f>IF(ISBLANK('Hoja De Calculo'!BA$13),'Credit issuance TYA'!AZ53-('Credit issuance TYA'!$AG$21*'Credit issuance TYA'!$B$2),IF('Hoja De Calculo'!BA$16&lt;'Hoja De Calculo'!AZ$16,0,'Credit issuance TYA'!AZ53-('Credit issuance TYA'!$AG$21*'Credit issuance TYA'!$B$2)))</f>
        <v>0</v>
      </c>
      <c r="BA53" s="281">
        <f>IF(ISBLANK('Hoja De Calculo'!BB$13),'Credit issuance TYA'!BA53-('Credit issuance TYA'!$AG$21*'Credit issuance TYA'!$B$2),IF('Hoja De Calculo'!BB$16&lt;'Hoja De Calculo'!BA$16,0,'Credit issuance TYA'!BA53-('Credit issuance TYA'!$AG$21*'Credit issuance TYA'!$B$2)))</f>
        <v>0</v>
      </c>
      <c r="BB53" s="281">
        <f>IF(ISBLANK('Hoja De Calculo'!BC$13),'Credit issuance TYA'!BB53-('Credit issuance TYA'!$AG$21*'Credit issuance TYA'!$B$2),IF('Hoja De Calculo'!BC$16&lt;'Hoja De Calculo'!BB$16,0,'Credit issuance TYA'!BB53-('Credit issuance TYA'!$AG$21*'Credit issuance TYA'!$B$2)))</f>
        <v>0</v>
      </c>
      <c r="BC53" s="281">
        <f>IF(ISBLANK('Hoja De Calculo'!BD$13),'Credit issuance TYA'!BC53-('Credit issuance TYA'!$AG$21*'Credit issuance TYA'!$B$2),IF('Hoja De Calculo'!BD$16&lt;'Hoja De Calculo'!BC$16,0,'Credit issuance TYA'!BC53-('Credit issuance TYA'!$AG$21*'Credit issuance TYA'!$B$2)))</f>
        <v>0</v>
      </c>
      <c r="BD53" s="281">
        <f>IF(ISBLANK('Hoja De Calculo'!BE$13),'Credit issuance TYA'!BD53-('Credit issuance TYA'!$AG$21*'Credit issuance TYA'!$B$2),IF('Hoja De Calculo'!BE$16&lt;'Hoja De Calculo'!BD$16,0,'Credit issuance TYA'!BD53-('Credit issuance TYA'!$AG$21*'Credit issuance TYA'!$B$2)))</f>
        <v>0</v>
      </c>
      <c r="BE53" s="281">
        <f>IF(ISBLANK('Hoja De Calculo'!BF$13),'Credit issuance TYA'!BE53-('Credit issuance TYA'!$AG$21*'Credit issuance TYA'!$B$2),IF('Hoja De Calculo'!BF$16&lt;'Hoja De Calculo'!BE$16,0,'Credit issuance TYA'!BE53-('Credit issuance TYA'!$AG$21*'Credit issuance TYA'!$B$2)))</f>
        <v>0</v>
      </c>
      <c r="BF53" s="281">
        <f>IF(ISBLANK('Hoja De Calculo'!BG$13),'Credit issuance TYA'!BF53-('Credit issuance TYA'!$AG$21*'Credit issuance TYA'!$B$2),IF('Hoja De Calculo'!BG$16&lt;'Hoja De Calculo'!BF$16,0,'Credit issuance TYA'!BF53-('Credit issuance TYA'!$AG$21*'Credit issuance TYA'!$B$2)))</f>
        <v>0</v>
      </c>
      <c r="BG53" s="281">
        <f>IF(ISBLANK('Hoja De Calculo'!BH$13),'Credit issuance TYA'!BG53-('Credit issuance TYA'!$AG$21*'Credit issuance TYA'!$B$2),IF('Hoja De Calculo'!BH$16&lt;'Hoja De Calculo'!BG$16,0,'Credit issuance TYA'!BG53-('Credit issuance TYA'!$AG$21*'Credit issuance TYA'!$B$2)))</f>
        <v>0</v>
      </c>
      <c r="BH53" s="281">
        <f>IF(ISBLANK('Hoja De Calculo'!BI$13),'Credit issuance TYA'!BH53-('Credit issuance TYA'!$AG$21*'Credit issuance TYA'!$B$2),IF('Hoja De Calculo'!BI$16&lt;'Hoja De Calculo'!BH$16,0,'Credit issuance TYA'!BH53-('Credit issuance TYA'!$AG$21*'Credit issuance TYA'!$B$2)))</f>
        <v>0</v>
      </c>
      <c r="BI53" s="281">
        <f>IF(ISBLANK('Hoja De Calculo'!BJ$13),'Credit issuance TYA'!BI53-('Credit issuance TYA'!$AG$21*'Credit issuance TYA'!$B$2),IF('Hoja De Calculo'!BJ$16&lt;'Hoja De Calculo'!BI$16,0,'Credit issuance TYA'!BI53-('Credit issuance TYA'!$AG$21*'Credit issuance TYA'!$B$2)))</f>
        <v>0</v>
      </c>
      <c r="BJ53" s="281">
        <f>IF(ISBLANK('Hoja De Calculo'!BK$13),'Credit issuance TYA'!BJ53-('Credit issuance TYA'!$AG$21*'Credit issuance TYA'!$B$2),IF('Hoja De Calculo'!BK$16&lt;'Hoja De Calculo'!BJ$16,0,'Credit issuance TYA'!BJ53-('Credit issuance TYA'!$AG$21*'Credit issuance TYA'!$B$2)))</f>
        <v>0</v>
      </c>
      <c r="BK53" s="281">
        <f>IF(ISBLANK('Hoja De Calculo'!BL$13),'Credit issuance TYA'!BK53-('Credit issuance TYA'!$AG$21*'Credit issuance TYA'!$B$2),IF('Hoja De Calculo'!BL$16&lt;'Hoja De Calculo'!BK$16,0,'Credit issuance TYA'!BK53-('Credit issuance TYA'!$AG$21*'Credit issuance TYA'!$B$2)))</f>
        <v>0</v>
      </c>
      <c r="BL53" s="281">
        <f>IF(ISBLANK('Hoja De Calculo'!BM$13),'Credit issuance TYA'!BL53-('Credit issuance TYA'!$AG$21*'Credit issuance TYA'!$B$2),IF('Hoja De Calculo'!BM$16&lt;'Hoja De Calculo'!BL$16,0,'Credit issuance TYA'!BL53-('Credit issuance TYA'!$AG$21*'Credit issuance TYA'!$B$2)))</f>
        <v>0</v>
      </c>
      <c r="BM53" s="281">
        <f>IF(ISBLANK('Hoja De Calculo'!BN$13),'Credit issuance TYA'!BM53-('Credit issuance TYA'!$AG$21*'Credit issuance TYA'!$B$2),IF('Hoja De Calculo'!BN$16&lt;'Hoja De Calculo'!BM$16,0,'Credit issuance TYA'!BM53-('Credit issuance TYA'!$AG$21*'Credit issuance TYA'!$B$2)))</f>
        <v>0</v>
      </c>
      <c r="BN53" s="281">
        <f>IF(ISBLANK('Hoja De Calculo'!BO$13),'Credit issuance TYA'!BN53-('Credit issuance TYA'!$AG$21*'Credit issuance TYA'!$B$2),IF('Hoja De Calculo'!BO$16&lt;'Hoja De Calculo'!BN$16,0,'Credit issuance TYA'!BN53-('Credit issuance TYA'!$AG$21*'Credit issuance TYA'!$B$2)))</f>
        <v>0</v>
      </c>
      <c r="BO53" s="281">
        <f>IF(ISBLANK('Hoja De Calculo'!BP$13),'Credit issuance TYA'!BO53-('Credit issuance TYA'!$AG$21*'Credit issuance TYA'!$B$2),IF('Hoja De Calculo'!BP$16&lt;'Hoja De Calculo'!BO$16,0,'Credit issuance TYA'!BO53-('Credit issuance TYA'!$AG$21*'Credit issuance TYA'!$B$2)))</f>
        <v>0</v>
      </c>
      <c r="BP53" s="281">
        <f>IF(ISBLANK('Hoja De Calculo'!BQ$13),'Credit issuance TYA'!BP53-('Credit issuance TYA'!$AG$21*'Credit issuance TYA'!$B$2),IF('Hoja De Calculo'!BQ$16&lt;'Hoja De Calculo'!BP$16,0,'Credit issuance TYA'!BP53-('Credit issuance TYA'!$AG$21*'Credit issuance TYA'!$B$2)))</f>
        <v>0</v>
      </c>
      <c r="BQ53" s="281">
        <f>IF(ISBLANK('Hoja De Calculo'!BR$13),'Credit issuance TYA'!BQ53-('Credit issuance TYA'!$AG$21*'Credit issuance TYA'!$B$2),IF('Hoja De Calculo'!BR$16&lt;'Hoja De Calculo'!BQ$16,0,'Credit issuance TYA'!BQ53-('Credit issuance TYA'!$AG$21*'Credit issuance TYA'!$B$2)))</f>
        <v>0</v>
      </c>
      <c r="BR53" s="281">
        <f>IF(ISBLANK('Hoja De Calculo'!BS$13),'Credit issuance TYA'!BR53-('Credit issuance TYA'!$AG$21*'Credit issuance TYA'!$B$2),IF('Hoja De Calculo'!BS$16&lt;'Hoja De Calculo'!BR$16,0,'Credit issuance TYA'!BR53-('Credit issuance TYA'!$AG$21*'Credit issuance TYA'!$B$2)))</f>
        <v>0</v>
      </c>
      <c r="BS53" s="281">
        <f>IF(ISBLANK('Hoja De Calculo'!BT$13),'Credit issuance TYA'!BS53-('Credit issuance TYA'!$AG$21*'Credit issuance TYA'!$B$2),IF('Hoja De Calculo'!BT$16&lt;'Hoja De Calculo'!BS$16,0,'Credit issuance TYA'!BS53-('Credit issuance TYA'!$AG$21*'Credit issuance TYA'!$B$2)))</f>
        <v>0</v>
      </c>
      <c r="BT53" s="281">
        <f>IF(ISBLANK('Hoja De Calculo'!BU$13),'Credit issuance TYA'!BT53-('Credit issuance TYA'!$AG$21*'Credit issuance TYA'!$B$2),IF('Hoja De Calculo'!BU$16&lt;'Hoja De Calculo'!BT$16,0,'Credit issuance TYA'!BT53-('Credit issuance TYA'!$AG$21*'Credit issuance TYA'!$B$2)))</f>
        <v>0</v>
      </c>
      <c r="BU53" s="281">
        <f>IF(ISBLANK('Hoja De Calculo'!BV$13),'Credit issuance TYA'!BU53-('Credit issuance TYA'!$AG$21*'Credit issuance TYA'!$B$2),IF('Hoja De Calculo'!BV$16&lt;'Hoja De Calculo'!BU$16,0,'Credit issuance TYA'!BU53-('Credit issuance TYA'!$AG$21*'Credit issuance TYA'!$B$2)))</f>
        <v>0</v>
      </c>
      <c r="BV53" s="281">
        <f>IF(ISBLANK('Hoja De Calculo'!BW$13),'Credit issuance TYA'!BV53-('Credit issuance TYA'!$AG$21*'Credit issuance TYA'!$B$2),IF('Hoja De Calculo'!BW$16&lt;'Hoja De Calculo'!BV$16,0,'Credit issuance TYA'!BV53-('Credit issuance TYA'!$AG$21*'Credit issuance TYA'!$B$2)))</f>
        <v>0</v>
      </c>
      <c r="BW53" s="281">
        <f>IF(ISBLANK('Hoja De Calculo'!BX$13),'Credit issuance TYA'!BW53-('Credit issuance TYA'!$AG$21*'Credit issuance TYA'!$B$2),IF('Hoja De Calculo'!BX$16&lt;'Hoja De Calculo'!BW$16,0,'Credit issuance TYA'!BW53-('Credit issuance TYA'!$AG$21*'Credit issuance TYA'!$B$2)))</f>
        <v>0</v>
      </c>
      <c r="BX53" s="281">
        <f>IF(ISBLANK('Hoja De Calculo'!BY$13),'Credit issuance TYA'!BX53-('Credit issuance TYA'!$AG$21*'Credit issuance TYA'!$B$2),IF('Hoja De Calculo'!BY$16&lt;'Hoja De Calculo'!BX$16,0,'Credit issuance TYA'!BX53-('Credit issuance TYA'!$AG$21*'Credit issuance TYA'!$B$2)))</f>
        <v>0</v>
      </c>
      <c r="BY53" s="281">
        <f>IF(ISBLANK('Hoja De Calculo'!BZ$13),'Credit issuance TYA'!BY53-('Credit issuance TYA'!$AG$21*'Credit issuance TYA'!$B$2),IF('Hoja De Calculo'!BZ$16&lt;'Hoja De Calculo'!BY$16,0,'Credit issuance TYA'!BY53-('Credit issuance TYA'!$AG$21*'Credit issuance TYA'!$B$2)))</f>
        <v>0</v>
      </c>
      <c r="BZ53" s="281">
        <f>IF(ISBLANK('Hoja De Calculo'!CA$13),'Credit issuance TYA'!BZ53-('Credit issuance TYA'!$AG$21*'Credit issuance TYA'!$B$2),IF('Hoja De Calculo'!CA$16&lt;'Hoja De Calculo'!BZ$16,0,'Credit issuance TYA'!BZ53-('Credit issuance TYA'!$AG$21*'Credit issuance TYA'!$B$2)))</f>
        <v>0</v>
      </c>
      <c r="CA53" s="281">
        <f>IF(ISBLANK('Hoja De Calculo'!CB$13),'Credit issuance TYA'!CA53-('Credit issuance TYA'!$AG$21*'Credit issuance TYA'!$B$2),IF('Hoja De Calculo'!CB$16&lt;'Hoja De Calculo'!CA$16,0,'Credit issuance TYA'!CA53-('Credit issuance TYA'!$AG$21*'Credit issuance TYA'!$B$2)))</f>
        <v>0</v>
      </c>
      <c r="CB53" s="281">
        <f>IF(ISBLANK('Hoja De Calculo'!CC$13),'Credit issuance TYA'!CB53-('Credit issuance TYA'!$AG$21*'Credit issuance TYA'!$B$2),IF('Hoja De Calculo'!CC$16&lt;'Hoja De Calculo'!CB$16,0,'Credit issuance TYA'!CB53-('Credit issuance TYA'!$AG$21*'Credit issuance TYA'!$B$2)))</f>
        <v>0</v>
      </c>
      <c r="CC53" s="281">
        <f>IF(ISBLANK('Hoja De Calculo'!CD$13),'Credit issuance TYA'!CC53-('Credit issuance TYA'!$AG$21*'Credit issuance TYA'!$B$2),IF('Hoja De Calculo'!CD$16&lt;'Hoja De Calculo'!CC$16,0,'Credit issuance TYA'!CC53-('Credit issuance TYA'!$AG$21*'Credit issuance TYA'!$B$2)))</f>
        <v>0</v>
      </c>
      <c r="CD53" s="281">
        <f>IF(ISBLANK('Hoja De Calculo'!CE$13),'Credit issuance TYA'!CD53-('Credit issuance TYA'!$AG$21*'Credit issuance TYA'!$B$2),IF('Hoja De Calculo'!CE$16&lt;'Hoja De Calculo'!CD$16,0,'Credit issuance TYA'!CD53-('Credit issuance TYA'!$AG$21*'Credit issuance TYA'!$B$2)))</f>
        <v>0</v>
      </c>
      <c r="CE53" s="281">
        <f>IF(ISBLANK('Hoja De Calculo'!CF$13),'Credit issuance TYA'!CE53-('Credit issuance TYA'!$AG$21*'Credit issuance TYA'!$B$2),IF('Hoja De Calculo'!CF$16&lt;'Hoja De Calculo'!CE$16,0,'Credit issuance TYA'!CE53-('Credit issuance TYA'!$AG$21*'Credit issuance TYA'!$B$2)))</f>
        <v>0</v>
      </c>
      <c r="CF53" s="281">
        <f>IF(ISBLANK('Hoja De Calculo'!CG$13),'Credit issuance TYA'!CF53-('Credit issuance TYA'!$AG$21*'Credit issuance TYA'!$B$2),IF('Hoja De Calculo'!CG$16&lt;'Hoja De Calculo'!CF$16,0,'Credit issuance TYA'!CF53-('Credit issuance TYA'!$AG$21*'Credit issuance TYA'!$B$2)))</f>
        <v>0</v>
      </c>
      <c r="CG53" s="281">
        <f>IF(ISBLANK('Hoja De Calculo'!CH$13),'Credit issuance TYA'!CG53-('Credit issuance TYA'!$AG$21*'Credit issuance TYA'!$B$2),IF('Hoja De Calculo'!CH$16&lt;'Hoja De Calculo'!CG$16,0,'Credit issuance TYA'!CG53-('Credit issuance TYA'!$AG$21*'Credit issuance TYA'!$B$2)))</f>
        <v>0</v>
      </c>
      <c r="CH53" s="281">
        <f>IF(ISBLANK('Hoja De Calculo'!CI$13),'Credit issuance TYA'!CH53-('Credit issuance TYA'!$AG$21*'Credit issuance TYA'!$B$2),IF('Hoja De Calculo'!CI$16&lt;'Hoja De Calculo'!CH$16,0,'Credit issuance TYA'!CH53-('Credit issuance TYA'!$AG$21*'Credit issuance TYA'!$B$2)))</f>
        <v>0</v>
      </c>
      <c r="CI53" s="281">
        <f>IF(ISBLANK('Hoja De Calculo'!CJ$13),'Credit issuance TYA'!CI53-('Credit issuance TYA'!$AG$21*'Credit issuance TYA'!$B$2),IF('Hoja De Calculo'!CJ$16&lt;'Hoja De Calculo'!CI$16,0,'Credit issuance TYA'!CI53-('Credit issuance TYA'!$AG$21*'Credit issuance TYA'!$B$2)))</f>
        <v>0</v>
      </c>
      <c r="CJ53" s="281">
        <f>IF(ISBLANK('Hoja De Calculo'!CK$13),'Credit issuance TYA'!CJ53-('Credit issuance TYA'!$AG$21*'Credit issuance TYA'!$B$2),IF('Hoja De Calculo'!CK$16&lt;'Hoja De Calculo'!CJ$16,0,'Credit issuance TYA'!CJ53-('Credit issuance TYA'!$AG$21*'Credit issuance TYA'!$B$2)))</f>
        <v>0</v>
      </c>
      <c r="CK53" s="281">
        <f>IF(ISBLANK('Hoja De Calculo'!CL$13),'Credit issuance TYA'!CK53-('Credit issuance TYA'!$AG$21*'Credit issuance TYA'!$B$2),IF('Hoja De Calculo'!CL$16&lt;'Hoja De Calculo'!CK$16,0,'Credit issuance TYA'!CK53-('Credit issuance TYA'!$AG$21*'Credit issuance TYA'!$B$2)))</f>
        <v>0</v>
      </c>
      <c r="CL53" s="281">
        <f>IF(ISBLANK('Hoja De Calculo'!CM$13),'Credit issuance TYA'!CL53-('Credit issuance TYA'!$AG$21*'Credit issuance TYA'!$B$2),IF('Hoja De Calculo'!CM$16&lt;'Hoja De Calculo'!CL$16,0,'Credit issuance TYA'!CL53-('Credit issuance TYA'!$AG$21*'Credit issuance TYA'!$B$2)))</f>
        <v>0</v>
      </c>
      <c r="CM53" s="281">
        <f>IF(ISBLANK('Hoja De Calculo'!CN$13),'Credit issuance TYA'!CM53-('Credit issuance TYA'!$AG$21*'Credit issuance TYA'!$B$2),IF('Hoja De Calculo'!CN$16&lt;'Hoja De Calculo'!CM$16,0,'Credit issuance TYA'!CM53-('Credit issuance TYA'!$AG$21*'Credit issuance TYA'!$B$2)))</f>
        <v>0</v>
      </c>
      <c r="CN53" s="281">
        <f>IF(ISBLANK('Hoja De Calculo'!CO$13),'Credit issuance TYA'!CN53-('Credit issuance TYA'!$AG$21*'Credit issuance TYA'!$B$2),IF('Hoja De Calculo'!CO$16&lt;'Hoja De Calculo'!CN$16,0,'Credit issuance TYA'!CN53-('Credit issuance TYA'!$AG$21*'Credit issuance TYA'!$B$2)))</f>
        <v>0</v>
      </c>
      <c r="CO53" s="281">
        <f>IF(ISBLANK('Hoja De Calculo'!CP$13),'Credit issuance TYA'!CO53-('Credit issuance TYA'!$AG$21*'Credit issuance TYA'!$B$2),IF('Hoja De Calculo'!CP$16&lt;'Hoja De Calculo'!CO$16,0,'Credit issuance TYA'!CO53-('Credit issuance TYA'!$AG$21*'Credit issuance TYA'!$B$2)))</f>
        <v>0</v>
      </c>
      <c r="CP53" s="281">
        <f>IF(ISBLANK('Hoja De Calculo'!CQ$13),'Credit issuance TYA'!CP53-('Credit issuance TYA'!$AG$21*'Credit issuance TYA'!$B$2),IF('Hoja De Calculo'!CQ$16&lt;'Hoja De Calculo'!CP$16,0,'Credit issuance TYA'!CP53-('Credit issuance TYA'!$AG$21*'Credit issuance TYA'!$B$2)))</f>
        <v>0</v>
      </c>
      <c r="CQ53" s="281">
        <f>IF(ISBLANK('Hoja De Calculo'!CR$13),'Credit issuance TYA'!CQ53-('Credit issuance TYA'!$AG$21*'Credit issuance TYA'!$B$2),IF('Hoja De Calculo'!CR$16&lt;'Hoja De Calculo'!CQ$16,0,'Credit issuance TYA'!CQ53-('Credit issuance TYA'!$AG$21*'Credit issuance TYA'!$B$2)))</f>
        <v>0</v>
      </c>
      <c r="CR53" s="281">
        <f>IF(ISBLANK('Hoja De Calculo'!CS$13),'Credit issuance TYA'!CR53-('Credit issuance TYA'!$AG$21*'Credit issuance TYA'!$B$2),IF('Hoja De Calculo'!CS$16&lt;'Hoja De Calculo'!CR$16,0,'Credit issuance TYA'!CR53-('Credit issuance TYA'!$AG$21*'Credit issuance TYA'!$B$2)))</f>
        <v>0</v>
      </c>
      <c r="CS53" s="281">
        <f>IF(ISBLANK('Hoja De Calculo'!CT$13),'Credit issuance TYA'!CS53-('Credit issuance TYA'!$AG$21*'Credit issuance TYA'!$B$2),IF('Hoja De Calculo'!CT$16&lt;'Hoja De Calculo'!CS$16,0,'Credit issuance TYA'!CS53-('Credit issuance TYA'!$AG$21*'Credit issuance TYA'!$B$2)))</f>
        <v>0</v>
      </c>
      <c r="CT53" s="281">
        <f>IF(ISBLANK('Hoja De Calculo'!CU$13),'Credit issuance TYA'!CT53-('Credit issuance TYA'!$AG$21*'Credit issuance TYA'!$B$2),IF('Hoja De Calculo'!CU$16&lt;'Hoja De Calculo'!CT$16,0,'Credit issuance TYA'!CT53-('Credit issuance TYA'!$AG$21*'Credit issuance TYA'!$B$2)))</f>
        <v>0</v>
      </c>
      <c r="CU53" s="281">
        <f>IF(ISBLANK('Hoja De Calculo'!CV$13),'Credit issuance TYA'!CU53-('Credit issuance TYA'!$AG$21*'Credit issuance TYA'!$B$2),IF('Hoja De Calculo'!CV$16&lt;'Hoja De Calculo'!CU$16,0,'Credit issuance TYA'!CU53-('Credit issuance TYA'!$AG$21*'Credit issuance TYA'!$B$2)))</f>
        <v>0</v>
      </c>
      <c r="CV53" s="281">
        <f>IF(ISBLANK('Hoja De Calculo'!CW$13),'Credit issuance TYA'!CV53-('Credit issuance TYA'!$AG$21*'Credit issuance TYA'!$B$2),IF('Hoja De Calculo'!CW$16&lt;'Hoja De Calculo'!CV$16,0,'Credit issuance TYA'!CV53-('Credit issuance TYA'!$AG$21*'Credit issuance TYA'!$B$2)))</f>
        <v>0</v>
      </c>
      <c r="CW53" s="281">
        <f>IF(ISBLANK('Hoja De Calculo'!CX$13),'Credit issuance TYA'!CW53-('Credit issuance TYA'!$AG$21*'Credit issuance TYA'!$B$2),IF('Hoja De Calculo'!CX$16&lt;'Hoja De Calculo'!CW$16,0,'Credit issuance TYA'!CW53-('Credit issuance TYA'!$AG$21*'Credit issuance TYA'!$B$2)))</f>
        <v>0</v>
      </c>
    </row>
    <row r="54" spans="1:101" x14ac:dyDescent="0.3">
      <c r="A54" t="s">
        <v>191</v>
      </c>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81">
        <f>'Credit issuance TYA'!AH54-('Credit issuance TYA'!$AH$21*'Credit issuance TYA'!$B$2)</f>
        <v>0</v>
      </c>
      <c r="AI54" s="281">
        <f>IF(ISBLANK('Hoja De Calculo'!AJ$13),'Credit issuance TYA'!AI54-('Credit issuance TYA'!$AH$21*'Credit issuance TYA'!$B$2),IF('Hoja De Calculo'!AJ$16&lt;'Hoja De Calculo'!AI$16,0,'Credit issuance TYA'!AI54-('Credit issuance TYA'!$AH$21*'Credit issuance TYA'!$B$2)))</f>
        <v>0</v>
      </c>
      <c r="AJ54" s="281">
        <f>IF(ISBLANK('Hoja De Calculo'!AK$13),'Credit issuance TYA'!AJ54-('Credit issuance TYA'!$AH$21*'Credit issuance TYA'!$B$2),IF('Hoja De Calculo'!AK$16&lt;'Hoja De Calculo'!AJ$16,0,'Credit issuance TYA'!AJ54-('Credit issuance TYA'!$AH$21*'Credit issuance TYA'!$B$2)))</f>
        <v>0</v>
      </c>
      <c r="AK54" s="281">
        <f>IF(ISBLANK('Hoja De Calculo'!AL$13),'Credit issuance TYA'!AK54-('Credit issuance TYA'!$AH$21*'Credit issuance TYA'!$B$2),IF('Hoja De Calculo'!AL$16&lt;'Hoja De Calculo'!AK$16,0,'Credit issuance TYA'!AK54-('Credit issuance TYA'!$AH$21*'Credit issuance TYA'!$B$2)))</f>
        <v>0</v>
      </c>
      <c r="AL54" s="281">
        <f>IF(ISBLANK('Hoja De Calculo'!AM$13),'Credit issuance TYA'!AL54-('Credit issuance TYA'!$AH$21*'Credit issuance TYA'!$B$2),IF('Hoja De Calculo'!AM$16&lt;'Hoja De Calculo'!AL$16,0,'Credit issuance TYA'!AL54-('Credit issuance TYA'!$AH$21*'Credit issuance TYA'!$B$2)))</f>
        <v>0</v>
      </c>
      <c r="AM54" s="281">
        <f>IF(ISBLANK('Hoja De Calculo'!AN$13),'Credit issuance TYA'!AM54-('Credit issuance TYA'!$AH$21*'Credit issuance TYA'!$B$2),IF('Hoja De Calculo'!AN$16&lt;'Hoja De Calculo'!AM$16,0,'Credit issuance TYA'!AM54-('Credit issuance TYA'!$AH$21*'Credit issuance TYA'!$B$2)))</f>
        <v>0</v>
      </c>
      <c r="AN54" s="281">
        <f>IF(ISBLANK('Hoja De Calculo'!AO$13),'Credit issuance TYA'!AN54-('Credit issuance TYA'!$AH$21*'Credit issuance TYA'!$B$2),IF('Hoja De Calculo'!AO$16&lt;'Hoja De Calculo'!AN$16,0,'Credit issuance TYA'!AN54-('Credit issuance TYA'!$AH$21*'Credit issuance TYA'!$B$2)))</f>
        <v>0</v>
      </c>
      <c r="AO54" s="281">
        <f>IF(ISBLANK('Hoja De Calculo'!AP$13),'Credit issuance TYA'!AO54-('Credit issuance TYA'!$AH$21*'Credit issuance TYA'!$B$2),IF('Hoja De Calculo'!AP$16&lt;'Hoja De Calculo'!AO$16,0,'Credit issuance TYA'!AO54-('Credit issuance TYA'!$AH$21*'Credit issuance TYA'!$B$2)))</f>
        <v>0</v>
      </c>
      <c r="AP54" s="281">
        <f>IF(ISBLANK('Hoja De Calculo'!AQ$13),'Credit issuance TYA'!AP54-('Credit issuance TYA'!$AH$21*'Credit issuance TYA'!$B$2),IF('Hoja De Calculo'!AQ$16&lt;'Hoja De Calculo'!AP$16,0,'Credit issuance TYA'!AP54-('Credit issuance TYA'!$AH$21*'Credit issuance TYA'!$B$2)))</f>
        <v>0</v>
      </c>
      <c r="AQ54" s="281">
        <f>IF(ISBLANK('Hoja De Calculo'!AR$13),'Credit issuance TYA'!AQ54-('Credit issuance TYA'!$AH$21*'Credit issuance TYA'!$B$2),IF('Hoja De Calculo'!AR$16&lt;'Hoja De Calculo'!AQ$16,0,'Credit issuance TYA'!AQ54-('Credit issuance TYA'!$AH$21*'Credit issuance TYA'!$B$2)))</f>
        <v>0</v>
      </c>
      <c r="AR54" s="281">
        <f>IF(ISBLANK('Hoja De Calculo'!AS$13),'Credit issuance TYA'!AR54-('Credit issuance TYA'!$AH$21*'Credit issuance TYA'!$B$2),IF('Hoja De Calculo'!AS$16&lt;'Hoja De Calculo'!AR$16,0,'Credit issuance TYA'!AR54-('Credit issuance TYA'!$AH$21*'Credit issuance TYA'!$B$2)))</f>
        <v>0</v>
      </c>
      <c r="AS54" s="281">
        <f>IF(ISBLANK('Hoja De Calculo'!AT$13),'Credit issuance TYA'!AS54-('Credit issuance TYA'!$AH$21*'Credit issuance TYA'!$B$2),IF('Hoja De Calculo'!AT$16&lt;'Hoja De Calculo'!AS$16,0,'Credit issuance TYA'!AS54-('Credit issuance TYA'!$AH$21*'Credit issuance TYA'!$B$2)))</f>
        <v>0</v>
      </c>
      <c r="AT54" s="281">
        <f>IF(ISBLANK('Hoja De Calculo'!AU$13),'Credit issuance TYA'!AT54-('Credit issuance TYA'!$AH$21*'Credit issuance TYA'!$B$2),IF('Hoja De Calculo'!AU$16&lt;'Hoja De Calculo'!AT$16,0,'Credit issuance TYA'!AT54-('Credit issuance TYA'!$AH$21*'Credit issuance TYA'!$B$2)))</f>
        <v>0</v>
      </c>
      <c r="AU54" s="281">
        <f>IF(ISBLANK('Hoja De Calculo'!AV$13),'Credit issuance TYA'!AU54-('Credit issuance TYA'!$AH$21*'Credit issuance TYA'!$B$2),IF('Hoja De Calculo'!AV$16&lt;'Hoja De Calculo'!AU$16,0,'Credit issuance TYA'!AU54-('Credit issuance TYA'!$AH$21*'Credit issuance TYA'!$B$2)))</f>
        <v>0</v>
      </c>
      <c r="AV54" s="281">
        <f>IF(ISBLANK('Hoja De Calculo'!AW$13),'Credit issuance TYA'!AV54-('Credit issuance TYA'!$AH$21*'Credit issuance TYA'!$B$2),IF('Hoja De Calculo'!AW$16&lt;'Hoja De Calculo'!AV$16,0,'Credit issuance TYA'!AV54-('Credit issuance TYA'!$AH$21*'Credit issuance TYA'!$B$2)))</f>
        <v>0</v>
      </c>
      <c r="AW54" s="281">
        <f>IF(ISBLANK('Hoja De Calculo'!AX$13),'Credit issuance TYA'!AW54-('Credit issuance TYA'!$AH$21*'Credit issuance TYA'!$B$2),IF('Hoja De Calculo'!AX$16&lt;'Hoja De Calculo'!AW$16,0,'Credit issuance TYA'!AW54-('Credit issuance TYA'!$AH$21*'Credit issuance TYA'!$B$2)))</f>
        <v>0</v>
      </c>
      <c r="AX54" s="281">
        <f>IF(ISBLANK('Hoja De Calculo'!AY$13),'Credit issuance TYA'!AX54-('Credit issuance TYA'!$AH$21*'Credit issuance TYA'!$B$2),IF('Hoja De Calculo'!AY$16&lt;'Hoja De Calculo'!AX$16,0,'Credit issuance TYA'!AX54-('Credit issuance TYA'!$AH$21*'Credit issuance TYA'!$B$2)))</f>
        <v>0</v>
      </c>
      <c r="AY54" s="281">
        <f>IF(ISBLANK('Hoja De Calculo'!AZ$13),'Credit issuance TYA'!AY54-('Credit issuance TYA'!$AH$21*'Credit issuance TYA'!$B$2),IF('Hoja De Calculo'!AZ$16&lt;'Hoja De Calculo'!AY$16,0,'Credit issuance TYA'!AY54-('Credit issuance TYA'!$AH$21*'Credit issuance TYA'!$B$2)))</f>
        <v>0</v>
      </c>
      <c r="AZ54" s="281">
        <f>IF(ISBLANK('Hoja De Calculo'!BA$13),'Credit issuance TYA'!AZ54-('Credit issuance TYA'!$AH$21*'Credit issuance TYA'!$B$2),IF('Hoja De Calculo'!BA$16&lt;'Hoja De Calculo'!AZ$16,0,'Credit issuance TYA'!AZ54-('Credit issuance TYA'!$AH$21*'Credit issuance TYA'!$B$2)))</f>
        <v>0</v>
      </c>
      <c r="BA54" s="281">
        <f>IF(ISBLANK('Hoja De Calculo'!BB$13),'Credit issuance TYA'!BA54-('Credit issuance TYA'!$AH$21*'Credit issuance TYA'!$B$2),IF('Hoja De Calculo'!BB$16&lt;'Hoja De Calculo'!BA$16,0,'Credit issuance TYA'!BA54-('Credit issuance TYA'!$AH$21*'Credit issuance TYA'!$B$2)))</f>
        <v>0</v>
      </c>
      <c r="BB54" s="281">
        <f>IF(ISBLANK('Hoja De Calculo'!BC$13),'Credit issuance TYA'!BB54-('Credit issuance TYA'!$AH$21*'Credit issuance TYA'!$B$2),IF('Hoja De Calculo'!BC$16&lt;'Hoja De Calculo'!BB$16,0,'Credit issuance TYA'!BB54-('Credit issuance TYA'!$AH$21*'Credit issuance TYA'!$B$2)))</f>
        <v>0</v>
      </c>
      <c r="BC54" s="281">
        <f>IF(ISBLANK('Hoja De Calculo'!BD$13),'Credit issuance TYA'!BC54-('Credit issuance TYA'!$AH$21*'Credit issuance TYA'!$B$2),IF('Hoja De Calculo'!BD$16&lt;'Hoja De Calculo'!BC$16,0,'Credit issuance TYA'!BC54-('Credit issuance TYA'!$AH$21*'Credit issuance TYA'!$B$2)))</f>
        <v>0</v>
      </c>
      <c r="BD54" s="281">
        <f>IF(ISBLANK('Hoja De Calculo'!BE$13),'Credit issuance TYA'!BD54-('Credit issuance TYA'!$AH$21*'Credit issuance TYA'!$B$2),IF('Hoja De Calculo'!BE$16&lt;'Hoja De Calculo'!BD$16,0,'Credit issuance TYA'!BD54-('Credit issuance TYA'!$AH$21*'Credit issuance TYA'!$B$2)))</f>
        <v>0</v>
      </c>
      <c r="BE54" s="281">
        <f>IF(ISBLANK('Hoja De Calculo'!BF$13),'Credit issuance TYA'!BE54-('Credit issuance TYA'!$AH$21*'Credit issuance TYA'!$B$2),IF('Hoja De Calculo'!BF$16&lt;'Hoja De Calculo'!BE$16,0,'Credit issuance TYA'!BE54-('Credit issuance TYA'!$AH$21*'Credit issuance TYA'!$B$2)))</f>
        <v>0</v>
      </c>
      <c r="BF54" s="281">
        <f>IF(ISBLANK('Hoja De Calculo'!BG$13),'Credit issuance TYA'!BF54-('Credit issuance TYA'!$AH$21*'Credit issuance TYA'!$B$2),IF('Hoja De Calculo'!BG$16&lt;'Hoja De Calculo'!BF$16,0,'Credit issuance TYA'!BF54-('Credit issuance TYA'!$AH$21*'Credit issuance TYA'!$B$2)))</f>
        <v>0</v>
      </c>
      <c r="BG54" s="281">
        <f>IF(ISBLANK('Hoja De Calculo'!BH$13),'Credit issuance TYA'!BG54-('Credit issuance TYA'!$AH$21*'Credit issuance TYA'!$B$2),IF('Hoja De Calculo'!BH$16&lt;'Hoja De Calculo'!BG$16,0,'Credit issuance TYA'!BG54-('Credit issuance TYA'!$AH$21*'Credit issuance TYA'!$B$2)))</f>
        <v>0</v>
      </c>
      <c r="BH54" s="281">
        <f>IF(ISBLANK('Hoja De Calculo'!BI$13),'Credit issuance TYA'!BH54-('Credit issuance TYA'!$AH$21*'Credit issuance TYA'!$B$2),IF('Hoja De Calculo'!BI$16&lt;'Hoja De Calculo'!BH$16,0,'Credit issuance TYA'!BH54-('Credit issuance TYA'!$AH$21*'Credit issuance TYA'!$B$2)))</f>
        <v>0</v>
      </c>
      <c r="BI54" s="281">
        <f>IF(ISBLANK('Hoja De Calculo'!BJ$13),'Credit issuance TYA'!BI54-('Credit issuance TYA'!$AH$21*'Credit issuance TYA'!$B$2),IF('Hoja De Calculo'!BJ$16&lt;'Hoja De Calculo'!BI$16,0,'Credit issuance TYA'!BI54-('Credit issuance TYA'!$AH$21*'Credit issuance TYA'!$B$2)))</f>
        <v>0</v>
      </c>
      <c r="BJ54" s="281">
        <f>IF(ISBLANK('Hoja De Calculo'!BK$13),'Credit issuance TYA'!BJ54-('Credit issuance TYA'!$AH$21*'Credit issuance TYA'!$B$2),IF('Hoja De Calculo'!BK$16&lt;'Hoja De Calculo'!BJ$16,0,'Credit issuance TYA'!BJ54-('Credit issuance TYA'!$AH$21*'Credit issuance TYA'!$B$2)))</f>
        <v>0</v>
      </c>
      <c r="BK54" s="281">
        <f>IF(ISBLANK('Hoja De Calculo'!BL$13),'Credit issuance TYA'!BK54-('Credit issuance TYA'!$AH$21*'Credit issuance TYA'!$B$2),IF('Hoja De Calculo'!BL$16&lt;'Hoja De Calculo'!BK$16,0,'Credit issuance TYA'!BK54-('Credit issuance TYA'!$AH$21*'Credit issuance TYA'!$B$2)))</f>
        <v>0</v>
      </c>
      <c r="BL54" s="281">
        <f>IF(ISBLANK('Hoja De Calculo'!BM$13),'Credit issuance TYA'!BL54-('Credit issuance TYA'!$AH$21*'Credit issuance TYA'!$B$2),IF('Hoja De Calculo'!BM$16&lt;'Hoja De Calculo'!BL$16,0,'Credit issuance TYA'!BL54-('Credit issuance TYA'!$AH$21*'Credit issuance TYA'!$B$2)))</f>
        <v>0</v>
      </c>
      <c r="BM54" s="281">
        <f>IF(ISBLANK('Hoja De Calculo'!BN$13),'Credit issuance TYA'!BM54-('Credit issuance TYA'!$AH$21*'Credit issuance TYA'!$B$2),IF('Hoja De Calculo'!BN$16&lt;'Hoja De Calculo'!BM$16,0,'Credit issuance TYA'!BM54-('Credit issuance TYA'!$AH$21*'Credit issuance TYA'!$B$2)))</f>
        <v>0</v>
      </c>
      <c r="BN54" s="281">
        <f>IF(ISBLANK('Hoja De Calculo'!BO$13),'Credit issuance TYA'!BN54-('Credit issuance TYA'!$AH$21*'Credit issuance TYA'!$B$2),IF('Hoja De Calculo'!BO$16&lt;'Hoja De Calculo'!BN$16,0,'Credit issuance TYA'!BN54-('Credit issuance TYA'!$AH$21*'Credit issuance TYA'!$B$2)))</f>
        <v>0</v>
      </c>
      <c r="BO54" s="281">
        <f>IF(ISBLANK('Hoja De Calculo'!BP$13),'Credit issuance TYA'!BO54-('Credit issuance TYA'!$AH$21*'Credit issuance TYA'!$B$2),IF('Hoja De Calculo'!BP$16&lt;'Hoja De Calculo'!BO$16,0,'Credit issuance TYA'!BO54-('Credit issuance TYA'!$AH$21*'Credit issuance TYA'!$B$2)))</f>
        <v>0</v>
      </c>
      <c r="BP54" s="281">
        <f>IF(ISBLANK('Hoja De Calculo'!BQ$13),'Credit issuance TYA'!BP54-('Credit issuance TYA'!$AH$21*'Credit issuance TYA'!$B$2),IF('Hoja De Calculo'!BQ$16&lt;'Hoja De Calculo'!BP$16,0,'Credit issuance TYA'!BP54-('Credit issuance TYA'!$AH$21*'Credit issuance TYA'!$B$2)))</f>
        <v>0</v>
      </c>
      <c r="BQ54" s="281">
        <f>IF(ISBLANK('Hoja De Calculo'!BR$13),'Credit issuance TYA'!BQ54-('Credit issuance TYA'!$AH$21*'Credit issuance TYA'!$B$2),IF('Hoja De Calculo'!BR$16&lt;'Hoja De Calculo'!BQ$16,0,'Credit issuance TYA'!BQ54-('Credit issuance TYA'!$AH$21*'Credit issuance TYA'!$B$2)))</f>
        <v>0</v>
      </c>
      <c r="BR54" s="281">
        <f>IF(ISBLANK('Hoja De Calculo'!BS$13),'Credit issuance TYA'!BR54-('Credit issuance TYA'!$AH$21*'Credit issuance TYA'!$B$2),IF('Hoja De Calculo'!BS$16&lt;'Hoja De Calculo'!BR$16,0,'Credit issuance TYA'!BR54-('Credit issuance TYA'!$AH$21*'Credit issuance TYA'!$B$2)))</f>
        <v>0</v>
      </c>
      <c r="BS54" s="281">
        <f>IF(ISBLANK('Hoja De Calculo'!BT$13),'Credit issuance TYA'!BS54-('Credit issuance TYA'!$AH$21*'Credit issuance TYA'!$B$2),IF('Hoja De Calculo'!BT$16&lt;'Hoja De Calculo'!BS$16,0,'Credit issuance TYA'!BS54-('Credit issuance TYA'!$AH$21*'Credit issuance TYA'!$B$2)))</f>
        <v>0</v>
      </c>
      <c r="BT54" s="281">
        <f>IF(ISBLANK('Hoja De Calculo'!BU$13),'Credit issuance TYA'!BT54-('Credit issuance TYA'!$AH$21*'Credit issuance TYA'!$B$2),IF('Hoja De Calculo'!BU$16&lt;'Hoja De Calculo'!BT$16,0,'Credit issuance TYA'!BT54-('Credit issuance TYA'!$AH$21*'Credit issuance TYA'!$B$2)))</f>
        <v>0</v>
      </c>
      <c r="BU54" s="281">
        <f>IF(ISBLANK('Hoja De Calculo'!BV$13),'Credit issuance TYA'!BU54-('Credit issuance TYA'!$AH$21*'Credit issuance TYA'!$B$2),IF('Hoja De Calculo'!BV$16&lt;'Hoja De Calculo'!BU$16,0,'Credit issuance TYA'!BU54-('Credit issuance TYA'!$AH$21*'Credit issuance TYA'!$B$2)))</f>
        <v>0</v>
      </c>
      <c r="BV54" s="281">
        <f>IF(ISBLANK('Hoja De Calculo'!BW$13),'Credit issuance TYA'!BV54-('Credit issuance TYA'!$AH$21*'Credit issuance TYA'!$B$2),IF('Hoja De Calculo'!BW$16&lt;'Hoja De Calculo'!BV$16,0,'Credit issuance TYA'!BV54-('Credit issuance TYA'!$AH$21*'Credit issuance TYA'!$B$2)))</f>
        <v>0</v>
      </c>
      <c r="BW54" s="281">
        <f>IF(ISBLANK('Hoja De Calculo'!BX$13),'Credit issuance TYA'!BW54-('Credit issuance TYA'!$AH$21*'Credit issuance TYA'!$B$2),IF('Hoja De Calculo'!BX$16&lt;'Hoja De Calculo'!BW$16,0,'Credit issuance TYA'!BW54-('Credit issuance TYA'!$AH$21*'Credit issuance TYA'!$B$2)))</f>
        <v>0</v>
      </c>
      <c r="BX54" s="281">
        <f>IF(ISBLANK('Hoja De Calculo'!BY$13),'Credit issuance TYA'!BX54-('Credit issuance TYA'!$AH$21*'Credit issuance TYA'!$B$2),IF('Hoja De Calculo'!BY$16&lt;'Hoja De Calculo'!BX$16,0,'Credit issuance TYA'!BX54-('Credit issuance TYA'!$AH$21*'Credit issuance TYA'!$B$2)))</f>
        <v>0</v>
      </c>
      <c r="BY54" s="281">
        <f>IF(ISBLANK('Hoja De Calculo'!BZ$13),'Credit issuance TYA'!BY54-('Credit issuance TYA'!$AH$21*'Credit issuance TYA'!$B$2),IF('Hoja De Calculo'!BZ$16&lt;'Hoja De Calculo'!BY$16,0,'Credit issuance TYA'!BY54-('Credit issuance TYA'!$AH$21*'Credit issuance TYA'!$B$2)))</f>
        <v>0</v>
      </c>
      <c r="BZ54" s="281">
        <f>IF(ISBLANK('Hoja De Calculo'!CA$13),'Credit issuance TYA'!BZ54-('Credit issuance TYA'!$AH$21*'Credit issuance TYA'!$B$2),IF('Hoja De Calculo'!CA$16&lt;'Hoja De Calculo'!BZ$16,0,'Credit issuance TYA'!BZ54-('Credit issuance TYA'!$AH$21*'Credit issuance TYA'!$B$2)))</f>
        <v>0</v>
      </c>
      <c r="CA54" s="281">
        <f>IF(ISBLANK('Hoja De Calculo'!CB$13),'Credit issuance TYA'!CA54-('Credit issuance TYA'!$AH$21*'Credit issuance TYA'!$B$2),IF('Hoja De Calculo'!CB$16&lt;'Hoja De Calculo'!CA$16,0,'Credit issuance TYA'!CA54-('Credit issuance TYA'!$AH$21*'Credit issuance TYA'!$B$2)))</f>
        <v>0</v>
      </c>
      <c r="CB54" s="281">
        <f>IF(ISBLANK('Hoja De Calculo'!CC$13),'Credit issuance TYA'!CB54-('Credit issuance TYA'!$AH$21*'Credit issuance TYA'!$B$2),IF('Hoja De Calculo'!CC$16&lt;'Hoja De Calculo'!CB$16,0,'Credit issuance TYA'!CB54-('Credit issuance TYA'!$AH$21*'Credit issuance TYA'!$B$2)))</f>
        <v>0</v>
      </c>
      <c r="CC54" s="281">
        <f>IF(ISBLANK('Hoja De Calculo'!CD$13),'Credit issuance TYA'!CC54-('Credit issuance TYA'!$AH$21*'Credit issuance TYA'!$B$2),IF('Hoja De Calculo'!CD$16&lt;'Hoja De Calculo'!CC$16,0,'Credit issuance TYA'!CC54-('Credit issuance TYA'!$AH$21*'Credit issuance TYA'!$B$2)))</f>
        <v>0</v>
      </c>
      <c r="CD54" s="281">
        <f>IF(ISBLANK('Hoja De Calculo'!CE$13),'Credit issuance TYA'!CD54-('Credit issuance TYA'!$AH$21*'Credit issuance TYA'!$B$2),IF('Hoja De Calculo'!CE$16&lt;'Hoja De Calculo'!CD$16,0,'Credit issuance TYA'!CD54-('Credit issuance TYA'!$AH$21*'Credit issuance TYA'!$B$2)))</f>
        <v>0</v>
      </c>
      <c r="CE54" s="281">
        <f>IF(ISBLANK('Hoja De Calculo'!CF$13),'Credit issuance TYA'!CE54-('Credit issuance TYA'!$AH$21*'Credit issuance TYA'!$B$2),IF('Hoja De Calculo'!CF$16&lt;'Hoja De Calculo'!CE$16,0,'Credit issuance TYA'!CE54-('Credit issuance TYA'!$AH$21*'Credit issuance TYA'!$B$2)))</f>
        <v>0</v>
      </c>
      <c r="CF54" s="281">
        <f>IF(ISBLANK('Hoja De Calculo'!CG$13),'Credit issuance TYA'!CF54-('Credit issuance TYA'!$AH$21*'Credit issuance TYA'!$B$2),IF('Hoja De Calculo'!CG$16&lt;'Hoja De Calculo'!CF$16,0,'Credit issuance TYA'!CF54-('Credit issuance TYA'!$AH$21*'Credit issuance TYA'!$B$2)))</f>
        <v>0</v>
      </c>
      <c r="CG54" s="281">
        <f>IF(ISBLANK('Hoja De Calculo'!CH$13),'Credit issuance TYA'!CG54-('Credit issuance TYA'!$AH$21*'Credit issuance TYA'!$B$2),IF('Hoja De Calculo'!CH$16&lt;'Hoja De Calculo'!CG$16,0,'Credit issuance TYA'!CG54-('Credit issuance TYA'!$AH$21*'Credit issuance TYA'!$B$2)))</f>
        <v>0</v>
      </c>
      <c r="CH54" s="281">
        <f>IF(ISBLANK('Hoja De Calculo'!CI$13),'Credit issuance TYA'!CH54-('Credit issuance TYA'!$AH$21*'Credit issuance TYA'!$B$2),IF('Hoja De Calculo'!CI$16&lt;'Hoja De Calculo'!CH$16,0,'Credit issuance TYA'!CH54-('Credit issuance TYA'!$AH$21*'Credit issuance TYA'!$B$2)))</f>
        <v>0</v>
      </c>
      <c r="CI54" s="281">
        <f>IF(ISBLANK('Hoja De Calculo'!CJ$13),'Credit issuance TYA'!CI54-('Credit issuance TYA'!$AH$21*'Credit issuance TYA'!$B$2),IF('Hoja De Calculo'!CJ$16&lt;'Hoja De Calculo'!CI$16,0,'Credit issuance TYA'!CI54-('Credit issuance TYA'!$AH$21*'Credit issuance TYA'!$B$2)))</f>
        <v>0</v>
      </c>
      <c r="CJ54" s="281">
        <f>IF(ISBLANK('Hoja De Calculo'!CK$13),'Credit issuance TYA'!CJ54-('Credit issuance TYA'!$AH$21*'Credit issuance TYA'!$B$2),IF('Hoja De Calculo'!CK$16&lt;'Hoja De Calculo'!CJ$16,0,'Credit issuance TYA'!CJ54-('Credit issuance TYA'!$AH$21*'Credit issuance TYA'!$B$2)))</f>
        <v>0</v>
      </c>
      <c r="CK54" s="281">
        <f>IF(ISBLANK('Hoja De Calculo'!CL$13),'Credit issuance TYA'!CK54-('Credit issuance TYA'!$AH$21*'Credit issuance TYA'!$B$2),IF('Hoja De Calculo'!CL$16&lt;'Hoja De Calculo'!CK$16,0,'Credit issuance TYA'!CK54-('Credit issuance TYA'!$AH$21*'Credit issuance TYA'!$B$2)))</f>
        <v>0</v>
      </c>
      <c r="CL54" s="281">
        <f>IF(ISBLANK('Hoja De Calculo'!CM$13),'Credit issuance TYA'!CL54-('Credit issuance TYA'!$AH$21*'Credit issuance TYA'!$B$2),IF('Hoja De Calculo'!CM$16&lt;'Hoja De Calculo'!CL$16,0,'Credit issuance TYA'!CL54-('Credit issuance TYA'!$AH$21*'Credit issuance TYA'!$B$2)))</f>
        <v>0</v>
      </c>
      <c r="CM54" s="281">
        <f>IF(ISBLANK('Hoja De Calculo'!CN$13),'Credit issuance TYA'!CM54-('Credit issuance TYA'!$AH$21*'Credit issuance TYA'!$B$2),IF('Hoja De Calculo'!CN$16&lt;'Hoja De Calculo'!CM$16,0,'Credit issuance TYA'!CM54-('Credit issuance TYA'!$AH$21*'Credit issuance TYA'!$B$2)))</f>
        <v>0</v>
      </c>
      <c r="CN54" s="281">
        <f>IF(ISBLANK('Hoja De Calculo'!CO$13),'Credit issuance TYA'!CN54-('Credit issuance TYA'!$AH$21*'Credit issuance TYA'!$B$2),IF('Hoja De Calculo'!CO$16&lt;'Hoja De Calculo'!CN$16,0,'Credit issuance TYA'!CN54-('Credit issuance TYA'!$AH$21*'Credit issuance TYA'!$B$2)))</f>
        <v>0</v>
      </c>
      <c r="CO54" s="281">
        <f>IF(ISBLANK('Hoja De Calculo'!CP$13),'Credit issuance TYA'!CO54-('Credit issuance TYA'!$AH$21*'Credit issuance TYA'!$B$2),IF('Hoja De Calculo'!CP$16&lt;'Hoja De Calculo'!CO$16,0,'Credit issuance TYA'!CO54-('Credit issuance TYA'!$AH$21*'Credit issuance TYA'!$B$2)))</f>
        <v>0</v>
      </c>
      <c r="CP54" s="281">
        <f>IF(ISBLANK('Hoja De Calculo'!CQ$13),'Credit issuance TYA'!CP54-('Credit issuance TYA'!$AH$21*'Credit issuance TYA'!$B$2),IF('Hoja De Calculo'!CQ$16&lt;'Hoja De Calculo'!CP$16,0,'Credit issuance TYA'!CP54-('Credit issuance TYA'!$AH$21*'Credit issuance TYA'!$B$2)))</f>
        <v>0</v>
      </c>
      <c r="CQ54" s="281">
        <f>IF(ISBLANK('Hoja De Calculo'!CR$13),'Credit issuance TYA'!CQ54-('Credit issuance TYA'!$AH$21*'Credit issuance TYA'!$B$2),IF('Hoja De Calculo'!CR$16&lt;'Hoja De Calculo'!CQ$16,0,'Credit issuance TYA'!CQ54-('Credit issuance TYA'!$AH$21*'Credit issuance TYA'!$B$2)))</f>
        <v>0</v>
      </c>
      <c r="CR54" s="281">
        <f>IF(ISBLANK('Hoja De Calculo'!CS$13),'Credit issuance TYA'!CR54-('Credit issuance TYA'!$AH$21*'Credit issuance TYA'!$B$2),IF('Hoja De Calculo'!CS$16&lt;'Hoja De Calculo'!CR$16,0,'Credit issuance TYA'!CR54-('Credit issuance TYA'!$AH$21*'Credit issuance TYA'!$B$2)))</f>
        <v>0</v>
      </c>
      <c r="CS54" s="281">
        <f>IF(ISBLANK('Hoja De Calculo'!CT$13),'Credit issuance TYA'!CS54-('Credit issuance TYA'!$AH$21*'Credit issuance TYA'!$B$2),IF('Hoja De Calculo'!CT$16&lt;'Hoja De Calculo'!CS$16,0,'Credit issuance TYA'!CS54-('Credit issuance TYA'!$AH$21*'Credit issuance TYA'!$B$2)))</f>
        <v>0</v>
      </c>
      <c r="CT54" s="281">
        <f>IF(ISBLANK('Hoja De Calculo'!CU$13),'Credit issuance TYA'!CT54-('Credit issuance TYA'!$AH$21*'Credit issuance TYA'!$B$2),IF('Hoja De Calculo'!CU$16&lt;'Hoja De Calculo'!CT$16,0,'Credit issuance TYA'!CT54-('Credit issuance TYA'!$AH$21*'Credit issuance TYA'!$B$2)))</f>
        <v>0</v>
      </c>
      <c r="CU54" s="281">
        <f>IF(ISBLANK('Hoja De Calculo'!CV$13),'Credit issuance TYA'!CU54-('Credit issuance TYA'!$AH$21*'Credit issuance TYA'!$B$2),IF('Hoja De Calculo'!CV$16&lt;'Hoja De Calculo'!CU$16,0,'Credit issuance TYA'!CU54-('Credit issuance TYA'!$AH$21*'Credit issuance TYA'!$B$2)))</f>
        <v>0</v>
      </c>
      <c r="CV54" s="281">
        <f>IF(ISBLANK('Hoja De Calculo'!CW$13),'Credit issuance TYA'!CV54-('Credit issuance TYA'!$AH$21*'Credit issuance TYA'!$B$2),IF('Hoja De Calculo'!CW$16&lt;'Hoja De Calculo'!CV$16,0,'Credit issuance TYA'!CV54-('Credit issuance TYA'!$AH$21*'Credit issuance TYA'!$B$2)))</f>
        <v>0</v>
      </c>
      <c r="CW54" s="281">
        <f>IF(ISBLANK('Hoja De Calculo'!CX$13),'Credit issuance TYA'!CW54-('Credit issuance TYA'!$AH$21*'Credit issuance TYA'!$B$2),IF('Hoja De Calculo'!CX$16&lt;'Hoja De Calculo'!CW$16,0,'Credit issuance TYA'!CW54-('Credit issuance TYA'!$AH$21*'Credit issuance TYA'!$B$2)))</f>
        <v>0</v>
      </c>
    </row>
    <row r="55" spans="1:101" x14ac:dyDescent="0.3">
      <c r="A55" t="s">
        <v>192</v>
      </c>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81">
        <f>'Credit issuance TYA'!AI55-('Credit issuance TYA'!$AI$21*'Credit issuance TYA'!$B$2)</f>
        <v>0</v>
      </c>
      <c r="AJ55" s="281">
        <f>IF(ISBLANK('Hoja De Calculo'!AK$13),'Credit issuance TYA'!AJ55-('Credit issuance TYA'!$AI$21*'Credit issuance TYA'!$B$2),IF('Hoja De Calculo'!AK$16&lt;'Hoja De Calculo'!AJ$16,0,'Credit issuance TYA'!AJ55-('Credit issuance TYA'!$AI$21*'Credit issuance TYA'!$B$2)))</f>
        <v>0</v>
      </c>
      <c r="AK55" s="281">
        <f>IF(ISBLANK('Hoja De Calculo'!AL$13),'Credit issuance TYA'!AK55-('Credit issuance TYA'!$AI$21*'Credit issuance TYA'!$B$2),IF('Hoja De Calculo'!AL$16&lt;'Hoja De Calculo'!AK$16,0,'Credit issuance TYA'!AK55-('Credit issuance TYA'!$AI$21*'Credit issuance TYA'!$B$2)))</f>
        <v>0</v>
      </c>
      <c r="AL55" s="281">
        <f>IF(ISBLANK('Hoja De Calculo'!AM$13),'Credit issuance TYA'!AL55-('Credit issuance TYA'!$AI$21*'Credit issuance TYA'!$B$2),IF('Hoja De Calculo'!AM$16&lt;'Hoja De Calculo'!AL$16,0,'Credit issuance TYA'!AL55-('Credit issuance TYA'!$AI$21*'Credit issuance TYA'!$B$2)))</f>
        <v>0</v>
      </c>
      <c r="AM55" s="281">
        <f>IF(ISBLANK('Hoja De Calculo'!AN$13),'Credit issuance TYA'!AM55-('Credit issuance TYA'!$AI$21*'Credit issuance TYA'!$B$2),IF('Hoja De Calculo'!AN$16&lt;'Hoja De Calculo'!AM$16,0,'Credit issuance TYA'!AM55-('Credit issuance TYA'!$AI$21*'Credit issuance TYA'!$B$2)))</f>
        <v>0</v>
      </c>
      <c r="AN55" s="281">
        <f>IF(ISBLANK('Hoja De Calculo'!AO$13),'Credit issuance TYA'!AN55-('Credit issuance TYA'!$AI$21*'Credit issuance TYA'!$B$2),IF('Hoja De Calculo'!AO$16&lt;'Hoja De Calculo'!AN$16,0,'Credit issuance TYA'!AN55-('Credit issuance TYA'!$AI$21*'Credit issuance TYA'!$B$2)))</f>
        <v>0</v>
      </c>
      <c r="AO55" s="281">
        <f>IF(ISBLANK('Hoja De Calculo'!AP$13),'Credit issuance TYA'!AO55-('Credit issuance TYA'!$AI$21*'Credit issuance TYA'!$B$2),IF('Hoja De Calculo'!AP$16&lt;'Hoja De Calculo'!AO$16,0,'Credit issuance TYA'!AO55-('Credit issuance TYA'!$AI$21*'Credit issuance TYA'!$B$2)))</f>
        <v>0</v>
      </c>
      <c r="AP55" s="281">
        <f>IF(ISBLANK('Hoja De Calculo'!AQ$13),'Credit issuance TYA'!AP55-('Credit issuance TYA'!$AI$21*'Credit issuance TYA'!$B$2),IF('Hoja De Calculo'!AQ$16&lt;'Hoja De Calculo'!AP$16,0,'Credit issuance TYA'!AP55-('Credit issuance TYA'!$AI$21*'Credit issuance TYA'!$B$2)))</f>
        <v>0</v>
      </c>
      <c r="AQ55" s="281">
        <f>IF(ISBLANK('Hoja De Calculo'!AR$13),'Credit issuance TYA'!AQ55-('Credit issuance TYA'!$AI$21*'Credit issuance TYA'!$B$2),IF('Hoja De Calculo'!AR$16&lt;'Hoja De Calculo'!AQ$16,0,'Credit issuance TYA'!AQ55-('Credit issuance TYA'!$AI$21*'Credit issuance TYA'!$B$2)))</f>
        <v>0</v>
      </c>
      <c r="AR55" s="281">
        <f>IF(ISBLANK('Hoja De Calculo'!AS$13),'Credit issuance TYA'!AR55-('Credit issuance TYA'!$AI$21*'Credit issuance TYA'!$B$2),IF('Hoja De Calculo'!AS$16&lt;'Hoja De Calculo'!AR$16,0,'Credit issuance TYA'!AR55-('Credit issuance TYA'!$AI$21*'Credit issuance TYA'!$B$2)))</f>
        <v>0</v>
      </c>
      <c r="AS55" s="281">
        <f>IF(ISBLANK('Hoja De Calculo'!AT$13),'Credit issuance TYA'!AS55-('Credit issuance TYA'!$AI$21*'Credit issuance TYA'!$B$2),IF('Hoja De Calculo'!AT$16&lt;'Hoja De Calculo'!AS$16,0,'Credit issuance TYA'!AS55-('Credit issuance TYA'!$AI$21*'Credit issuance TYA'!$B$2)))</f>
        <v>0</v>
      </c>
      <c r="AT55" s="281">
        <f>IF(ISBLANK('Hoja De Calculo'!AU$13),'Credit issuance TYA'!AT55-('Credit issuance TYA'!$AI$21*'Credit issuance TYA'!$B$2),IF('Hoja De Calculo'!AU$16&lt;'Hoja De Calculo'!AT$16,0,'Credit issuance TYA'!AT55-('Credit issuance TYA'!$AI$21*'Credit issuance TYA'!$B$2)))</f>
        <v>0</v>
      </c>
      <c r="AU55" s="281">
        <f>IF(ISBLANK('Hoja De Calculo'!AV$13),'Credit issuance TYA'!AU55-('Credit issuance TYA'!$AI$21*'Credit issuance TYA'!$B$2),IF('Hoja De Calculo'!AV$16&lt;'Hoja De Calculo'!AU$16,0,'Credit issuance TYA'!AU55-('Credit issuance TYA'!$AI$21*'Credit issuance TYA'!$B$2)))</f>
        <v>0</v>
      </c>
      <c r="AV55" s="281">
        <f>IF(ISBLANK('Hoja De Calculo'!AW$13),'Credit issuance TYA'!AV55-('Credit issuance TYA'!$AI$21*'Credit issuance TYA'!$B$2),IF('Hoja De Calculo'!AW$16&lt;'Hoja De Calculo'!AV$16,0,'Credit issuance TYA'!AV55-('Credit issuance TYA'!$AI$21*'Credit issuance TYA'!$B$2)))</f>
        <v>0</v>
      </c>
      <c r="AW55" s="281">
        <f>IF(ISBLANK('Hoja De Calculo'!AX$13),'Credit issuance TYA'!AW55-('Credit issuance TYA'!$AI$21*'Credit issuance TYA'!$B$2),IF('Hoja De Calculo'!AX$16&lt;'Hoja De Calculo'!AW$16,0,'Credit issuance TYA'!AW55-('Credit issuance TYA'!$AI$21*'Credit issuance TYA'!$B$2)))</f>
        <v>0</v>
      </c>
      <c r="AX55" s="281">
        <f>IF(ISBLANK('Hoja De Calculo'!AY$13),'Credit issuance TYA'!AX55-('Credit issuance TYA'!$AI$21*'Credit issuance TYA'!$B$2),IF('Hoja De Calculo'!AY$16&lt;'Hoja De Calculo'!AX$16,0,'Credit issuance TYA'!AX55-('Credit issuance TYA'!$AI$21*'Credit issuance TYA'!$B$2)))</f>
        <v>0</v>
      </c>
      <c r="AY55" s="281">
        <f>IF(ISBLANK('Hoja De Calculo'!AZ$13),'Credit issuance TYA'!AY55-('Credit issuance TYA'!$AI$21*'Credit issuance TYA'!$B$2),IF('Hoja De Calculo'!AZ$16&lt;'Hoja De Calculo'!AY$16,0,'Credit issuance TYA'!AY55-('Credit issuance TYA'!$AI$21*'Credit issuance TYA'!$B$2)))</f>
        <v>0</v>
      </c>
      <c r="AZ55" s="281">
        <f>IF(ISBLANK('Hoja De Calculo'!BA$13),'Credit issuance TYA'!AZ55-('Credit issuance TYA'!$AI$21*'Credit issuance TYA'!$B$2),IF('Hoja De Calculo'!BA$16&lt;'Hoja De Calculo'!AZ$16,0,'Credit issuance TYA'!AZ55-('Credit issuance TYA'!$AI$21*'Credit issuance TYA'!$B$2)))</f>
        <v>0</v>
      </c>
      <c r="BA55" s="281">
        <f>IF(ISBLANK('Hoja De Calculo'!BB$13),'Credit issuance TYA'!BA55-('Credit issuance TYA'!$AI$21*'Credit issuance TYA'!$B$2),IF('Hoja De Calculo'!BB$16&lt;'Hoja De Calculo'!BA$16,0,'Credit issuance TYA'!BA55-('Credit issuance TYA'!$AI$21*'Credit issuance TYA'!$B$2)))</f>
        <v>0</v>
      </c>
      <c r="BB55" s="281">
        <f>IF(ISBLANK('Hoja De Calculo'!BC$13),'Credit issuance TYA'!BB55-('Credit issuance TYA'!$AI$21*'Credit issuance TYA'!$B$2),IF('Hoja De Calculo'!BC$16&lt;'Hoja De Calculo'!BB$16,0,'Credit issuance TYA'!BB55-('Credit issuance TYA'!$AI$21*'Credit issuance TYA'!$B$2)))</f>
        <v>0</v>
      </c>
      <c r="BC55" s="281">
        <f>IF(ISBLANK('Hoja De Calculo'!BD$13),'Credit issuance TYA'!BC55-('Credit issuance TYA'!$AI$21*'Credit issuance TYA'!$B$2),IF('Hoja De Calculo'!BD$16&lt;'Hoja De Calculo'!BC$16,0,'Credit issuance TYA'!BC55-('Credit issuance TYA'!$AI$21*'Credit issuance TYA'!$B$2)))</f>
        <v>0</v>
      </c>
      <c r="BD55" s="281">
        <f>IF(ISBLANK('Hoja De Calculo'!BE$13),'Credit issuance TYA'!BD55-('Credit issuance TYA'!$AI$21*'Credit issuance TYA'!$B$2),IF('Hoja De Calculo'!BE$16&lt;'Hoja De Calculo'!BD$16,0,'Credit issuance TYA'!BD55-('Credit issuance TYA'!$AI$21*'Credit issuance TYA'!$B$2)))</f>
        <v>0</v>
      </c>
      <c r="BE55" s="281">
        <f>IF(ISBLANK('Hoja De Calculo'!BF$13),'Credit issuance TYA'!BE55-('Credit issuance TYA'!$AI$21*'Credit issuance TYA'!$B$2),IF('Hoja De Calculo'!BF$16&lt;'Hoja De Calculo'!BE$16,0,'Credit issuance TYA'!BE55-('Credit issuance TYA'!$AI$21*'Credit issuance TYA'!$B$2)))</f>
        <v>0</v>
      </c>
      <c r="BF55" s="281">
        <f>IF(ISBLANK('Hoja De Calculo'!BG$13),'Credit issuance TYA'!BF55-('Credit issuance TYA'!$AI$21*'Credit issuance TYA'!$B$2),IF('Hoja De Calculo'!BG$16&lt;'Hoja De Calculo'!BF$16,0,'Credit issuance TYA'!BF55-('Credit issuance TYA'!$AI$21*'Credit issuance TYA'!$B$2)))</f>
        <v>0</v>
      </c>
      <c r="BG55" s="281">
        <f>IF(ISBLANK('Hoja De Calculo'!BH$13),'Credit issuance TYA'!BG55-('Credit issuance TYA'!$AI$21*'Credit issuance TYA'!$B$2),IF('Hoja De Calculo'!BH$16&lt;'Hoja De Calculo'!BG$16,0,'Credit issuance TYA'!BG55-('Credit issuance TYA'!$AI$21*'Credit issuance TYA'!$B$2)))</f>
        <v>0</v>
      </c>
      <c r="BH55" s="281">
        <f>IF(ISBLANK('Hoja De Calculo'!BI$13),'Credit issuance TYA'!BH55-('Credit issuance TYA'!$AI$21*'Credit issuance TYA'!$B$2),IF('Hoja De Calculo'!BI$16&lt;'Hoja De Calculo'!BH$16,0,'Credit issuance TYA'!BH55-('Credit issuance TYA'!$AI$21*'Credit issuance TYA'!$B$2)))</f>
        <v>0</v>
      </c>
      <c r="BI55" s="281">
        <f>IF(ISBLANK('Hoja De Calculo'!BJ$13),'Credit issuance TYA'!BI55-('Credit issuance TYA'!$AI$21*'Credit issuance TYA'!$B$2),IF('Hoja De Calculo'!BJ$16&lt;'Hoja De Calculo'!BI$16,0,'Credit issuance TYA'!BI55-('Credit issuance TYA'!$AI$21*'Credit issuance TYA'!$B$2)))</f>
        <v>0</v>
      </c>
      <c r="BJ55" s="281">
        <f>IF(ISBLANK('Hoja De Calculo'!BK$13),'Credit issuance TYA'!BJ55-('Credit issuance TYA'!$AI$21*'Credit issuance TYA'!$B$2),IF('Hoja De Calculo'!BK$16&lt;'Hoja De Calculo'!BJ$16,0,'Credit issuance TYA'!BJ55-('Credit issuance TYA'!$AI$21*'Credit issuance TYA'!$B$2)))</f>
        <v>0</v>
      </c>
      <c r="BK55" s="281">
        <f>IF(ISBLANK('Hoja De Calculo'!BL$13),'Credit issuance TYA'!BK55-('Credit issuance TYA'!$AI$21*'Credit issuance TYA'!$B$2),IF('Hoja De Calculo'!BL$16&lt;'Hoja De Calculo'!BK$16,0,'Credit issuance TYA'!BK55-('Credit issuance TYA'!$AI$21*'Credit issuance TYA'!$B$2)))</f>
        <v>0</v>
      </c>
      <c r="BL55" s="281">
        <f>IF(ISBLANK('Hoja De Calculo'!BM$13),'Credit issuance TYA'!BL55-('Credit issuance TYA'!$AI$21*'Credit issuance TYA'!$B$2),IF('Hoja De Calculo'!BM$16&lt;'Hoja De Calculo'!BL$16,0,'Credit issuance TYA'!BL55-('Credit issuance TYA'!$AI$21*'Credit issuance TYA'!$B$2)))</f>
        <v>0</v>
      </c>
      <c r="BM55" s="281">
        <f>IF(ISBLANK('Hoja De Calculo'!BN$13),'Credit issuance TYA'!BM55-('Credit issuance TYA'!$AI$21*'Credit issuance TYA'!$B$2),IF('Hoja De Calculo'!BN$16&lt;'Hoja De Calculo'!BM$16,0,'Credit issuance TYA'!BM55-('Credit issuance TYA'!$AI$21*'Credit issuance TYA'!$B$2)))</f>
        <v>0</v>
      </c>
      <c r="BN55" s="281">
        <f>IF(ISBLANK('Hoja De Calculo'!BO$13),'Credit issuance TYA'!BN55-('Credit issuance TYA'!$AI$21*'Credit issuance TYA'!$B$2),IF('Hoja De Calculo'!BO$16&lt;'Hoja De Calculo'!BN$16,0,'Credit issuance TYA'!BN55-('Credit issuance TYA'!$AI$21*'Credit issuance TYA'!$B$2)))</f>
        <v>0</v>
      </c>
      <c r="BO55" s="281">
        <f>IF(ISBLANK('Hoja De Calculo'!BP$13),'Credit issuance TYA'!BO55-('Credit issuance TYA'!$AI$21*'Credit issuance TYA'!$B$2),IF('Hoja De Calculo'!BP$16&lt;'Hoja De Calculo'!BO$16,0,'Credit issuance TYA'!BO55-('Credit issuance TYA'!$AI$21*'Credit issuance TYA'!$B$2)))</f>
        <v>0</v>
      </c>
      <c r="BP55" s="281">
        <f>IF(ISBLANK('Hoja De Calculo'!BQ$13),'Credit issuance TYA'!BP55-('Credit issuance TYA'!$AI$21*'Credit issuance TYA'!$B$2),IF('Hoja De Calculo'!BQ$16&lt;'Hoja De Calculo'!BP$16,0,'Credit issuance TYA'!BP55-('Credit issuance TYA'!$AI$21*'Credit issuance TYA'!$B$2)))</f>
        <v>0</v>
      </c>
      <c r="BQ55" s="281">
        <f>IF(ISBLANK('Hoja De Calculo'!BR$13),'Credit issuance TYA'!BQ55-('Credit issuance TYA'!$AI$21*'Credit issuance TYA'!$B$2),IF('Hoja De Calculo'!BR$16&lt;'Hoja De Calculo'!BQ$16,0,'Credit issuance TYA'!BQ55-('Credit issuance TYA'!$AI$21*'Credit issuance TYA'!$B$2)))</f>
        <v>0</v>
      </c>
      <c r="BR55" s="281">
        <f>IF(ISBLANK('Hoja De Calculo'!BS$13),'Credit issuance TYA'!BR55-('Credit issuance TYA'!$AI$21*'Credit issuance TYA'!$B$2),IF('Hoja De Calculo'!BS$16&lt;'Hoja De Calculo'!BR$16,0,'Credit issuance TYA'!BR55-('Credit issuance TYA'!$AI$21*'Credit issuance TYA'!$B$2)))</f>
        <v>0</v>
      </c>
      <c r="BS55" s="281">
        <f>IF(ISBLANK('Hoja De Calculo'!BT$13),'Credit issuance TYA'!BS55-('Credit issuance TYA'!$AI$21*'Credit issuance TYA'!$B$2),IF('Hoja De Calculo'!BT$16&lt;'Hoja De Calculo'!BS$16,0,'Credit issuance TYA'!BS55-('Credit issuance TYA'!$AI$21*'Credit issuance TYA'!$B$2)))</f>
        <v>0</v>
      </c>
      <c r="BT55" s="281">
        <f>IF(ISBLANK('Hoja De Calculo'!BU$13),'Credit issuance TYA'!BT55-('Credit issuance TYA'!$AI$21*'Credit issuance TYA'!$B$2),IF('Hoja De Calculo'!BU$16&lt;'Hoja De Calculo'!BT$16,0,'Credit issuance TYA'!BT55-('Credit issuance TYA'!$AI$21*'Credit issuance TYA'!$B$2)))</f>
        <v>0</v>
      </c>
      <c r="BU55" s="281">
        <f>IF(ISBLANK('Hoja De Calculo'!BV$13),'Credit issuance TYA'!BU55-('Credit issuance TYA'!$AI$21*'Credit issuance TYA'!$B$2),IF('Hoja De Calculo'!BV$16&lt;'Hoja De Calculo'!BU$16,0,'Credit issuance TYA'!BU55-('Credit issuance TYA'!$AI$21*'Credit issuance TYA'!$B$2)))</f>
        <v>0</v>
      </c>
      <c r="BV55" s="281">
        <f>IF(ISBLANK('Hoja De Calculo'!BW$13),'Credit issuance TYA'!BV55-('Credit issuance TYA'!$AI$21*'Credit issuance TYA'!$B$2),IF('Hoja De Calculo'!BW$16&lt;'Hoja De Calculo'!BV$16,0,'Credit issuance TYA'!BV55-('Credit issuance TYA'!$AI$21*'Credit issuance TYA'!$B$2)))</f>
        <v>0</v>
      </c>
      <c r="BW55" s="281">
        <f>IF(ISBLANK('Hoja De Calculo'!BX$13),'Credit issuance TYA'!BW55-('Credit issuance TYA'!$AI$21*'Credit issuance TYA'!$B$2),IF('Hoja De Calculo'!BX$16&lt;'Hoja De Calculo'!BW$16,0,'Credit issuance TYA'!BW55-('Credit issuance TYA'!$AI$21*'Credit issuance TYA'!$B$2)))</f>
        <v>0</v>
      </c>
      <c r="BX55" s="281">
        <f>IF(ISBLANK('Hoja De Calculo'!BY$13),'Credit issuance TYA'!BX55-('Credit issuance TYA'!$AI$21*'Credit issuance TYA'!$B$2),IF('Hoja De Calculo'!BY$16&lt;'Hoja De Calculo'!BX$16,0,'Credit issuance TYA'!BX55-('Credit issuance TYA'!$AI$21*'Credit issuance TYA'!$B$2)))</f>
        <v>0</v>
      </c>
      <c r="BY55" s="281">
        <f>IF(ISBLANK('Hoja De Calculo'!BZ$13),'Credit issuance TYA'!BY55-('Credit issuance TYA'!$AI$21*'Credit issuance TYA'!$B$2),IF('Hoja De Calculo'!BZ$16&lt;'Hoja De Calculo'!BY$16,0,'Credit issuance TYA'!BY55-('Credit issuance TYA'!$AI$21*'Credit issuance TYA'!$B$2)))</f>
        <v>0</v>
      </c>
      <c r="BZ55" s="281">
        <f>IF(ISBLANK('Hoja De Calculo'!CA$13),'Credit issuance TYA'!BZ55-('Credit issuance TYA'!$AI$21*'Credit issuance TYA'!$B$2),IF('Hoja De Calculo'!CA$16&lt;'Hoja De Calculo'!BZ$16,0,'Credit issuance TYA'!BZ55-('Credit issuance TYA'!$AI$21*'Credit issuance TYA'!$B$2)))</f>
        <v>0</v>
      </c>
      <c r="CA55" s="281">
        <f>IF(ISBLANK('Hoja De Calculo'!CB$13),'Credit issuance TYA'!CA55-('Credit issuance TYA'!$AI$21*'Credit issuance TYA'!$B$2),IF('Hoja De Calculo'!CB$16&lt;'Hoja De Calculo'!CA$16,0,'Credit issuance TYA'!CA55-('Credit issuance TYA'!$AI$21*'Credit issuance TYA'!$B$2)))</f>
        <v>0</v>
      </c>
      <c r="CB55" s="281">
        <f>IF(ISBLANK('Hoja De Calculo'!CC$13),'Credit issuance TYA'!CB55-('Credit issuance TYA'!$AI$21*'Credit issuance TYA'!$B$2),IF('Hoja De Calculo'!CC$16&lt;'Hoja De Calculo'!CB$16,0,'Credit issuance TYA'!CB55-('Credit issuance TYA'!$AI$21*'Credit issuance TYA'!$B$2)))</f>
        <v>0</v>
      </c>
      <c r="CC55" s="281">
        <f>IF(ISBLANK('Hoja De Calculo'!CD$13),'Credit issuance TYA'!CC55-('Credit issuance TYA'!$AI$21*'Credit issuance TYA'!$B$2),IF('Hoja De Calculo'!CD$16&lt;'Hoja De Calculo'!CC$16,0,'Credit issuance TYA'!CC55-('Credit issuance TYA'!$AI$21*'Credit issuance TYA'!$B$2)))</f>
        <v>0</v>
      </c>
      <c r="CD55" s="281">
        <f>IF(ISBLANK('Hoja De Calculo'!CE$13),'Credit issuance TYA'!CD55-('Credit issuance TYA'!$AI$21*'Credit issuance TYA'!$B$2),IF('Hoja De Calculo'!CE$16&lt;'Hoja De Calculo'!CD$16,0,'Credit issuance TYA'!CD55-('Credit issuance TYA'!$AI$21*'Credit issuance TYA'!$B$2)))</f>
        <v>0</v>
      </c>
      <c r="CE55" s="281">
        <f>IF(ISBLANK('Hoja De Calculo'!CF$13),'Credit issuance TYA'!CE55-('Credit issuance TYA'!$AI$21*'Credit issuance TYA'!$B$2),IF('Hoja De Calculo'!CF$16&lt;'Hoja De Calculo'!CE$16,0,'Credit issuance TYA'!CE55-('Credit issuance TYA'!$AI$21*'Credit issuance TYA'!$B$2)))</f>
        <v>0</v>
      </c>
      <c r="CF55" s="281">
        <f>IF(ISBLANK('Hoja De Calculo'!CG$13),'Credit issuance TYA'!CF55-('Credit issuance TYA'!$AI$21*'Credit issuance TYA'!$B$2),IF('Hoja De Calculo'!CG$16&lt;'Hoja De Calculo'!CF$16,0,'Credit issuance TYA'!CF55-('Credit issuance TYA'!$AI$21*'Credit issuance TYA'!$B$2)))</f>
        <v>0</v>
      </c>
      <c r="CG55" s="281">
        <f>IF(ISBLANK('Hoja De Calculo'!CH$13),'Credit issuance TYA'!CG55-('Credit issuance TYA'!$AI$21*'Credit issuance TYA'!$B$2),IF('Hoja De Calculo'!CH$16&lt;'Hoja De Calculo'!CG$16,0,'Credit issuance TYA'!CG55-('Credit issuance TYA'!$AI$21*'Credit issuance TYA'!$B$2)))</f>
        <v>0</v>
      </c>
      <c r="CH55" s="281">
        <f>IF(ISBLANK('Hoja De Calculo'!CI$13),'Credit issuance TYA'!CH55-('Credit issuance TYA'!$AI$21*'Credit issuance TYA'!$B$2),IF('Hoja De Calculo'!CI$16&lt;'Hoja De Calculo'!CH$16,0,'Credit issuance TYA'!CH55-('Credit issuance TYA'!$AI$21*'Credit issuance TYA'!$B$2)))</f>
        <v>0</v>
      </c>
      <c r="CI55" s="281">
        <f>IF(ISBLANK('Hoja De Calculo'!CJ$13),'Credit issuance TYA'!CI55-('Credit issuance TYA'!$AI$21*'Credit issuance TYA'!$B$2),IF('Hoja De Calculo'!CJ$16&lt;'Hoja De Calculo'!CI$16,0,'Credit issuance TYA'!CI55-('Credit issuance TYA'!$AI$21*'Credit issuance TYA'!$B$2)))</f>
        <v>0</v>
      </c>
      <c r="CJ55" s="281">
        <f>IF(ISBLANK('Hoja De Calculo'!CK$13),'Credit issuance TYA'!CJ55-('Credit issuance TYA'!$AI$21*'Credit issuance TYA'!$B$2),IF('Hoja De Calculo'!CK$16&lt;'Hoja De Calculo'!CJ$16,0,'Credit issuance TYA'!CJ55-('Credit issuance TYA'!$AI$21*'Credit issuance TYA'!$B$2)))</f>
        <v>0</v>
      </c>
      <c r="CK55" s="281">
        <f>IF(ISBLANK('Hoja De Calculo'!CL$13),'Credit issuance TYA'!CK55-('Credit issuance TYA'!$AI$21*'Credit issuance TYA'!$B$2),IF('Hoja De Calculo'!CL$16&lt;'Hoja De Calculo'!CK$16,0,'Credit issuance TYA'!CK55-('Credit issuance TYA'!$AI$21*'Credit issuance TYA'!$B$2)))</f>
        <v>0</v>
      </c>
      <c r="CL55" s="281">
        <f>IF(ISBLANK('Hoja De Calculo'!CM$13),'Credit issuance TYA'!CL55-('Credit issuance TYA'!$AI$21*'Credit issuance TYA'!$B$2),IF('Hoja De Calculo'!CM$16&lt;'Hoja De Calculo'!CL$16,0,'Credit issuance TYA'!CL55-('Credit issuance TYA'!$AI$21*'Credit issuance TYA'!$B$2)))</f>
        <v>0</v>
      </c>
      <c r="CM55" s="281">
        <f>IF(ISBLANK('Hoja De Calculo'!CN$13),'Credit issuance TYA'!CM55-('Credit issuance TYA'!$AI$21*'Credit issuance TYA'!$B$2),IF('Hoja De Calculo'!CN$16&lt;'Hoja De Calculo'!CM$16,0,'Credit issuance TYA'!CM55-('Credit issuance TYA'!$AI$21*'Credit issuance TYA'!$B$2)))</f>
        <v>0</v>
      </c>
      <c r="CN55" s="281">
        <f>IF(ISBLANK('Hoja De Calculo'!CO$13),'Credit issuance TYA'!CN55-('Credit issuance TYA'!$AI$21*'Credit issuance TYA'!$B$2),IF('Hoja De Calculo'!CO$16&lt;'Hoja De Calculo'!CN$16,0,'Credit issuance TYA'!CN55-('Credit issuance TYA'!$AI$21*'Credit issuance TYA'!$B$2)))</f>
        <v>0</v>
      </c>
      <c r="CO55" s="281">
        <f>IF(ISBLANK('Hoja De Calculo'!CP$13),'Credit issuance TYA'!CO55-('Credit issuance TYA'!$AI$21*'Credit issuance TYA'!$B$2),IF('Hoja De Calculo'!CP$16&lt;'Hoja De Calculo'!CO$16,0,'Credit issuance TYA'!CO55-('Credit issuance TYA'!$AI$21*'Credit issuance TYA'!$B$2)))</f>
        <v>0</v>
      </c>
      <c r="CP55" s="281">
        <f>IF(ISBLANK('Hoja De Calculo'!CQ$13),'Credit issuance TYA'!CP55-('Credit issuance TYA'!$AI$21*'Credit issuance TYA'!$B$2),IF('Hoja De Calculo'!CQ$16&lt;'Hoja De Calculo'!CP$16,0,'Credit issuance TYA'!CP55-('Credit issuance TYA'!$AI$21*'Credit issuance TYA'!$B$2)))</f>
        <v>0</v>
      </c>
      <c r="CQ55" s="281">
        <f>IF(ISBLANK('Hoja De Calculo'!CR$13),'Credit issuance TYA'!CQ55-('Credit issuance TYA'!$AI$21*'Credit issuance TYA'!$B$2),IF('Hoja De Calculo'!CR$16&lt;'Hoja De Calculo'!CQ$16,0,'Credit issuance TYA'!CQ55-('Credit issuance TYA'!$AI$21*'Credit issuance TYA'!$B$2)))</f>
        <v>0</v>
      </c>
      <c r="CR55" s="281">
        <f>IF(ISBLANK('Hoja De Calculo'!CS$13),'Credit issuance TYA'!CR55-('Credit issuance TYA'!$AI$21*'Credit issuance TYA'!$B$2),IF('Hoja De Calculo'!CS$16&lt;'Hoja De Calculo'!CR$16,0,'Credit issuance TYA'!CR55-('Credit issuance TYA'!$AI$21*'Credit issuance TYA'!$B$2)))</f>
        <v>0</v>
      </c>
      <c r="CS55" s="281">
        <f>IF(ISBLANK('Hoja De Calculo'!CT$13),'Credit issuance TYA'!CS55-('Credit issuance TYA'!$AI$21*'Credit issuance TYA'!$B$2),IF('Hoja De Calculo'!CT$16&lt;'Hoja De Calculo'!CS$16,0,'Credit issuance TYA'!CS55-('Credit issuance TYA'!$AI$21*'Credit issuance TYA'!$B$2)))</f>
        <v>0</v>
      </c>
      <c r="CT55" s="281">
        <f>IF(ISBLANK('Hoja De Calculo'!CU$13),'Credit issuance TYA'!CT55-('Credit issuance TYA'!$AI$21*'Credit issuance TYA'!$B$2),IF('Hoja De Calculo'!CU$16&lt;'Hoja De Calculo'!CT$16,0,'Credit issuance TYA'!CT55-('Credit issuance TYA'!$AI$21*'Credit issuance TYA'!$B$2)))</f>
        <v>0</v>
      </c>
      <c r="CU55" s="281">
        <f>IF(ISBLANK('Hoja De Calculo'!CV$13),'Credit issuance TYA'!CU55-('Credit issuance TYA'!$AI$21*'Credit issuance TYA'!$B$2),IF('Hoja De Calculo'!CV$16&lt;'Hoja De Calculo'!CU$16,0,'Credit issuance TYA'!CU55-('Credit issuance TYA'!$AI$21*'Credit issuance TYA'!$B$2)))</f>
        <v>0</v>
      </c>
      <c r="CV55" s="281">
        <f>IF(ISBLANK('Hoja De Calculo'!CW$13),'Credit issuance TYA'!CV55-('Credit issuance TYA'!$AI$21*'Credit issuance TYA'!$B$2),IF('Hoja De Calculo'!CW$16&lt;'Hoja De Calculo'!CV$16,0,'Credit issuance TYA'!CV55-('Credit issuance TYA'!$AI$21*'Credit issuance TYA'!$B$2)))</f>
        <v>0</v>
      </c>
      <c r="CW55" s="281">
        <f>IF(ISBLANK('Hoja De Calculo'!CX$13),'Credit issuance TYA'!CW55-('Credit issuance TYA'!$AI$21*'Credit issuance TYA'!$B$2),IF('Hoja De Calculo'!CX$16&lt;'Hoja De Calculo'!CW$16,0,'Credit issuance TYA'!CW55-('Credit issuance TYA'!$AI$21*'Credit issuance TYA'!$B$2)))</f>
        <v>0</v>
      </c>
    </row>
    <row r="56" spans="1:101" x14ac:dyDescent="0.3">
      <c r="A56" t="s">
        <v>193</v>
      </c>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81">
        <f>'Credit issuance TYA'!AJ56-('Credit issuance TYA'!$AJ$21*'Credit issuance TYA'!$B$2)</f>
        <v>0</v>
      </c>
      <c r="AK56" s="281">
        <f>IF(ISBLANK('Hoja De Calculo'!AL$13),'Credit issuance TYA'!AK56-('Credit issuance TYA'!$AJ$21*'Credit issuance TYA'!$B$2),IF('Hoja De Calculo'!AL$16&lt;'Hoja De Calculo'!AK$16,0,'Credit issuance TYA'!AK56-('Credit issuance TYA'!$AJ$21*'Credit issuance TYA'!$B$2)))</f>
        <v>0</v>
      </c>
      <c r="AL56" s="281">
        <f>IF(ISBLANK('Hoja De Calculo'!AM$13),'Credit issuance TYA'!AL56-('Credit issuance TYA'!$AJ$21*'Credit issuance TYA'!$B$2),IF('Hoja De Calculo'!AM$16&lt;'Hoja De Calculo'!AL$16,0,'Credit issuance TYA'!AL56-('Credit issuance TYA'!$AJ$21*'Credit issuance TYA'!$B$2)))</f>
        <v>0</v>
      </c>
      <c r="AM56" s="281">
        <f>IF(ISBLANK('Hoja De Calculo'!AN$13),'Credit issuance TYA'!AM56-('Credit issuance TYA'!$AJ$21*'Credit issuance TYA'!$B$2),IF('Hoja De Calculo'!AN$16&lt;'Hoja De Calculo'!AM$16,0,'Credit issuance TYA'!AM56-('Credit issuance TYA'!$AJ$21*'Credit issuance TYA'!$B$2)))</f>
        <v>0</v>
      </c>
      <c r="AN56" s="281">
        <f>IF(ISBLANK('Hoja De Calculo'!AO$13),'Credit issuance TYA'!AN56-('Credit issuance TYA'!$AJ$21*'Credit issuance TYA'!$B$2),IF('Hoja De Calculo'!AO$16&lt;'Hoja De Calculo'!AN$16,0,'Credit issuance TYA'!AN56-('Credit issuance TYA'!$AJ$21*'Credit issuance TYA'!$B$2)))</f>
        <v>0</v>
      </c>
      <c r="AO56" s="281">
        <f>IF(ISBLANK('Hoja De Calculo'!AP$13),'Credit issuance TYA'!AO56-('Credit issuance TYA'!$AJ$21*'Credit issuance TYA'!$B$2),IF('Hoja De Calculo'!AP$16&lt;'Hoja De Calculo'!AO$16,0,'Credit issuance TYA'!AO56-('Credit issuance TYA'!$AJ$21*'Credit issuance TYA'!$B$2)))</f>
        <v>0</v>
      </c>
      <c r="AP56" s="281">
        <f>IF(ISBLANK('Hoja De Calculo'!AQ$13),'Credit issuance TYA'!AP56-('Credit issuance TYA'!$AJ$21*'Credit issuance TYA'!$B$2),IF('Hoja De Calculo'!AQ$16&lt;'Hoja De Calculo'!AP$16,0,'Credit issuance TYA'!AP56-('Credit issuance TYA'!$AJ$21*'Credit issuance TYA'!$B$2)))</f>
        <v>0</v>
      </c>
      <c r="AQ56" s="281">
        <f>IF(ISBLANK('Hoja De Calculo'!AR$13),'Credit issuance TYA'!AQ56-('Credit issuance TYA'!$AJ$21*'Credit issuance TYA'!$B$2),IF('Hoja De Calculo'!AR$16&lt;'Hoja De Calculo'!AQ$16,0,'Credit issuance TYA'!AQ56-('Credit issuance TYA'!$AJ$21*'Credit issuance TYA'!$B$2)))</f>
        <v>0</v>
      </c>
      <c r="AR56" s="281">
        <f>IF(ISBLANK('Hoja De Calculo'!AS$13),'Credit issuance TYA'!AR56-('Credit issuance TYA'!$AJ$21*'Credit issuance TYA'!$B$2),IF('Hoja De Calculo'!AS$16&lt;'Hoja De Calculo'!AR$16,0,'Credit issuance TYA'!AR56-('Credit issuance TYA'!$AJ$21*'Credit issuance TYA'!$B$2)))</f>
        <v>0</v>
      </c>
      <c r="AS56" s="281">
        <f>IF(ISBLANK('Hoja De Calculo'!AT$13),'Credit issuance TYA'!AS56-('Credit issuance TYA'!$AJ$21*'Credit issuance TYA'!$B$2),IF('Hoja De Calculo'!AT$16&lt;'Hoja De Calculo'!AS$16,0,'Credit issuance TYA'!AS56-('Credit issuance TYA'!$AJ$21*'Credit issuance TYA'!$B$2)))</f>
        <v>0</v>
      </c>
      <c r="AT56" s="281">
        <f>IF(ISBLANK('Hoja De Calculo'!AU$13),'Credit issuance TYA'!AT56-('Credit issuance TYA'!$AJ$21*'Credit issuance TYA'!$B$2),IF('Hoja De Calculo'!AU$16&lt;'Hoja De Calculo'!AT$16,0,'Credit issuance TYA'!AT56-('Credit issuance TYA'!$AJ$21*'Credit issuance TYA'!$B$2)))</f>
        <v>0</v>
      </c>
      <c r="AU56" s="281">
        <f>IF(ISBLANK('Hoja De Calculo'!AV$13),'Credit issuance TYA'!AU56-('Credit issuance TYA'!$AJ$21*'Credit issuance TYA'!$B$2),IF('Hoja De Calculo'!AV$16&lt;'Hoja De Calculo'!AU$16,0,'Credit issuance TYA'!AU56-('Credit issuance TYA'!$AJ$21*'Credit issuance TYA'!$B$2)))</f>
        <v>0</v>
      </c>
      <c r="AV56" s="281">
        <f>IF(ISBLANK('Hoja De Calculo'!AW$13),'Credit issuance TYA'!AV56-('Credit issuance TYA'!$AJ$21*'Credit issuance TYA'!$B$2),IF('Hoja De Calculo'!AW$16&lt;'Hoja De Calculo'!AV$16,0,'Credit issuance TYA'!AV56-('Credit issuance TYA'!$AJ$21*'Credit issuance TYA'!$B$2)))</f>
        <v>0</v>
      </c>
      <c r="AW56" s="281">
        <f>IF(ISBLANK('Hoja De Calculo'!AX$13),'Credit issuance TYA'!AW56-('Credit issuance TYA'!$AJ$21*'Credit issuance TYA'!$B$2),IF('Hoja De Calculo'!AX$16&lt;'Hoja De Calculo'!AW$16,0,'Credit issuance TYA'!AW56-('Credit issuance TYA'!$AJ$21*'Credit issuance TYA'!$B$2)))</f>
        <v>0</v>
      </c>
      <c r="AX56" s="281">
        <f>IF(ISBLANK('Hoja De Calculo'!AY$13),'Credit issuance TYA'!AX56-('Credit issuance TYA'!$AJ$21*'Credit issuance TYA'!$B$2),IF('Hoja De Calculo'!AY$16&lt;'Hoja De Calculo'!AX$16,0,'Credit issuance TYA'!AX56-('Credit issuance TYA'!$AJ$21*'Credit issuance TYA'!$B$2)))</f>
        <v>0</v>
      </c>
      <c r="AY56" s="281">
        <f>IF(ISBLANK('Hoja De Calculo'!AZ$13),'Credit issuance TYA'!AY56-('Credit issuance TYA'!$AJ$21*'Credit issuance TYA'!$B$2),IF('Hoja De Calculo'!AZ$16&lt;'Hoja De Calculo'!AY$16,0,'Credit issuance TYA'!AY56-('Credit issuance TYA'!$AJ$21*'Credit issuance TYA'!$B$2)))</f>
        <v>0</v>
      </c>
      <c r="AZ56" s="281">
        <f>IF(ISBLANK('Hoja De Calculo'!BA$13),'Credit issuance TYA'!AZ56-('Credit issuance TYA'!$AJ$21*'Credit issuance TYA'!$B$2),IF('Hoja De Calculo'!BA$16&lt;'Hoja De Calculo'!AZ$16,0,'Credit issuance TYA'!AZ56-('Credit issuance TYA'!$AJ$21*'Credit issuance TYA'!$B$2)))</f>
        <v>0</v>
      </c>
      <c r="BA56" s="281">
        <f>IF(ISBLANK('Hoja De Calculo'!BB$13),'Credit issuance TYA'!BA56-('Credit issuance TYA'!$AJ$21*'Credit issuance TYA'!$B$2),IF('Hoja De Calculo'!BB$16&lt;'Hoja De Calculo'!BA$16,0,'Credit issuance TYA'!BA56-('Credit issuance TYA'!$AJ$21*'Credit issuance TYA'!$B$2)))</f>
        <v>0</v>
      </c>
      <c r="BB56" s="281">
        <f>IF(ISBLANK('Hoja De Calculo'!BC$13),'Credit issuance TYA'!BB56-('Credit issuance TYA'!$AJ$21*'Credit issuance TYA'!$B$2),IF('Hoja De Calculo'!BC$16&lt;'Hoja De Calculo'!BB$16,0,'Credit issuance TYA'!BB56-('Credit issuance TYA'!$AJ$21*'Credit issuance TYA'!$B$2)))</f>
        <v>0</v>
      </c>
      <c r="BC56" s="281">
        <f>IF(ISBLANK('Hoja De Calculo'!BD$13),'Credit issuance TYA'!BC56-('Credit issuance TYA'!$AJ$21*'Credit issuance TYA'!$B$2),IF('Hoja De Calculo'!BD$16&lt;'Hoja De Calculo'!BC$16,0,'Credit issuance TYA'!BC56-('Credit issuance TYA'!$AJ$21*'Credit issuance TYA'!$B$2)))</f>
        <v>0</v>
      </c>
      <c r="BD56" s="281">
        <f>IF(ISBLANK('Hoja De Calculo'!BE$13),'Credit issuance TYA'!BD56-('Credit issuance TYA'!$AJ$21*'Credit issuance TYA'!$B$2),IF('Hoja De Calculo'!BE$16&lt;'Hoja De Calculo'!BD$16,0,'Credit issuance TYA'!BD56-('Credit issuance TYA'!$AJ$21*'Credit issuance TYA'!$B$2)))</f>
        <v>0</v>
      </c>
      <c r="BE56" s="281">
        <f>IF(ISBLANK('Hoja De Calculo'!BF$13),'Credit issuance TYA'!BE56-('Credit issuance TYA'!$AJ$21*'Credit issuance TYA'!$B$2),IF('Hoja De Calculo'!BF$16&lt;'Hoja De Calculo'!BE$16,0,'Credit issuance TYA'!BE56-('Credit issuance TYA'!$AJ$21*'Credit issuance TYA'!$B$2)))</f>
        <v>0</v>
      </c>
      <c r="BF56" s="281">
        <f>IF(ISBLANK('Hoja De Calculo'!BG$13),'Credit issuance TYA'!BF56-('Credit issuance TYA'!$AJ$21*'Credit issuance TYA'!$B$2),IF('Hoja De Calculo'!BG$16&lt;'Hoja De Calculo'!BF$16,0,'Credit issuance TYA'!BF56-('Credit issuance TYA'!$AJ$21*'Credit issuance TYA'!$B$2)))</f>
        <v>0</v>
      </c>
      <c r="BG56" s="281">
        <f>IF(ISBLANK('Hoja De Calculo'!BH$13),'Credit issuance TYA'!BG56-('Credit issuance TYA'!$AJ$21*'Credit issuance TYA'!$B$2),IF('Hoja De Calculo'!BH$16&lt;'Hoja De Calculo'!BG$16,0,'Credit issuance TYA'!BG56-('Credit issuance TYA'!$AJ$21*'Credit issuance TYA'!$B$2)))</f>
        <v>0</v>
      </c>
      <c r="BH56" s="281">
        <f>IF(ISBLANK('Hoja De Calculo'!BI$13),'Credit issuance TYA'!BH56-('Credit issuance TYA'!$AJ$21*'Credit issuance TYA'!$B$2),IF('Hoja De Calculo'!BI$16&lt;'Hoja De Calculo'!BH$16,0,'Credit issuance TYA'!BH56-('Credit issuance TYA'!$AJ$21*'Credit issuance TYA'!$B$2)))</f>
        <v>0</v>
      </c>
      <c r="BI56" s="281">
        <f>IF(ISBLANK('Hoja De Calculo'!BJ$13),'Credit issuance TYA'!BI56-('Credit issuance TYA'!$AJ$21*'Credit issuance TYA'!$B$2),IF('Hoja De Calculo'!BJ$16&lt;'Hoja De Calculo'!BI$16,0,'Credit issuance TYA'!BI56-('Credit issuance TYA'!$AJ$21*'Credit issuance TYA'!$B$2)))</f>
        <v>0</v>
      </c>
      <c r="BJ56" s="281">
        <f>IF(ISBLANK('Hoja De Calculo'!BK$13),'Credit issuance TYA'!BJ56-('Credit issuance TYA'!$AJ$21*'Credit issuance TYA'!$B$2),IF('Hoja De Calculo'!BK$16&lt;'Hoja De Calculo'!BJ$16,0,'Credit issuance TYA'!BJ56-('Credit issuance TYA'!$AJ$21*'Credit issuance TYA'!$B$2)))</f>
        <v>0</v>
      </c>
      <c r="BK56" s="281">
        <f>IF(ISBLANK('Hoja De Calculo'!BL$13),'Credit issuance TYA'!BK56-('Credit issuance TYA'!$AJ$21*'Credit issuance TYA'!$B$2),IF('Hoja De Calculo'!BL$16&lt;'Hoja De Calculo'!BK$16,0,'Credit issuance TYA'!BK56-('Credit issuance TYA'!$AJ$21*'Credit issuance TYA'!$B$2)))</f>
        <v>0</v>
      </c>
      <c r="BL56" s="281">
        <f>IF(ISBLANK('Hoja De Calculo'!BM$13),'Credit issuance TYA'!BL56-('Credit issuance TYA'!$AJ$21*'Credit issuance TYA'!$B$2),IF('Hoja De Calculo'!BM$16&lt;'Hoja De Calculo'!BL$16,0,'Credit issuance TYA'!BL56-('Credit issuance TYA'!$AJ$21*'Credit issuance TYA'!$B$2)))</f>
        <v>0</v>
      </c>
      <c r="BM56" s="281">
        <f>IF(ISBLANK('Hoja De Calculo'!BN$13),'Credit issuance TYA'!BM56-('Credit issuance TYA'!$AJ$21*'Credit issuance TYA'!$B$2),IF('Hoja De Calculo'!BN$16&lt;'Hoja De Calculo'!BM$16,0,'Credit issuance TYA'!BM56-('Credit issuance TYA'!$AJ$21*'Credit issuance TYA'!$B$2)))</f>
        <v>0</v>
      </c>
      <c r="BN56" s="281">
        <f>IF(ISBLANK('Hoja De Calculo'!BO$13),'Credit issuance TYA'!BN56-('Credit issuance TYA'!$AJ$21*'Credit issuance TYA'!$B$2),IF('Hoja De Calculo'!BO$16&lt;'Hoja De Calculo'!BN$16,0,'Credit issuance TYA'!BN56-('Credit issuance TYA'!$AJ$21*'Credit issuance TYA'!$B$2)))</f>
        <v>0</v>
      </c>
      <c r="BO56" s="281">
        <f>IF(ISBLANK('Hoja De Calculo'!BP$13),'Credit issuance TYA'!BO56-('Credit issuance TYA'!$AJ$21*'Credit issuance TYA'!$B$2),IF('Hoja De Calculo'!BP$16&lt;'Hoja De Calculo'!BO$16,0,'Credit issuance TYA'!BO56-('Credit issuance TYA'!$AJ$21*'Credit issuance TYA'!$B$2)))</f>
        <v>0</v>
      </c>
      <c r="BP56" s="281">
        <f>IF(ISBLANK('Hoja De Calculo'!BQ$13),'Credit issuance TYA'!BP56-('Credit issuance TYA'!$AJ$21*'Credit issuance TYA'!$B$2),IF('Hoja De Calculo'!BQ$16&lt;'Hoja De Calculo'!BP$16,0,'Credit issuance TYA'!BP56-('Credit issuance TYA'!$AJ$21*'Credit issuance TYA'!$B$2)))</f>
        <v>0</v>
      </c>
      <c r="BQ56" s="281">
        <f>IF(ISBLANK('Hoja De Calculo'!BR$13),'Credit issuance TYA'!BQ56-('Credit issuance TYA'!$AJ$21*'Credit issuance TYA'!$B$2),IF('Hoja De Calculo'!BR$16&lt;'Hoja De Calculo'!BQ$16,0,'Credit issuance TYA'!BQ56-('Credit issuance TYA'!$AJ$21*'Credit issuance TYA'!$B$2)))</f>
        <v>0</v>
      </c>
      <c r="BR56" s="281">
        <f>IF(ISBLANK('Hoja De Calculo'!BS$13),'Credit issuance TYA'!BR56-('Credit issuance TYA'!$AJ$21*'Credit issuance TYA'!$B$2),IF('Hoja De Calculo'!BS$16&lt;'Hoja De Calculo'!BR$16,0,'Credit issuance TYA'!BR56-('Credit issuance TYA'!$AJ$21*'Credit issuance TYA'!$B$2)))</f>
        <v>0</v>
      </c>
      <c r="BS56" s="281">
        <f>IF(ISBLANK('Hoja De Calculo'!BT$13),'Credit issuance TYA'!BS56-('Credit issuance TYA'!$AJ$21*'Credit issuance TYA'!$B$2),IF('Hoja De Calculo'!BT$16&lt;'Hoja De Calculo'!BS$16,0,'Credit issuance TYA'!BS56-('Credit issuance TYA'!$AJ$21*'Credit issuance TYA'!$B$2)))</f>
        <v>0</v>
      </c>
      <c r="BT56" s="281">
        <f>IF(ISBLANK('Hoja De Calculo'!BU$13),'Credit issuance TYA'!BT56-('Credit issuance TYA'!$AJ$21*'Credit issuance TYA'!$B$2),IF('Hoja De Calculo'!BU$16&lt;'Hoja De Calculo'!BT$16,0,'Credit issuance TYA'!BT56-('Credit issuance TYA'!$AJ$21*'Credit issuance TYA'!$B$2)))</f>
        <v>0</v>
      </c>
      <c r="BU56" s="281">
        <f>IF(ISBLANK('Hoja De Calculo'!BV$13),'Credit issuance TYA'!BU56-('Credit issuance TYA'!$AJ$21*'Credit issuance TYA'!$B$2),IF('Hoja De Calculo'!BV$16&lt;'Hoja De Calculo'!BU$16,0,'Credit issuance TYA'!BU56-('Credit issuance TYA'!$AJ$21*'Credit issuance TYA'!$B$2)))</f>
        <v>0</v>
      </c>
      <c r="BV56" s="281">
        <f>IF(ISBLANK('Hoja De Calculo'!BW$13),'Credit issuance TYA'!BV56-('Credit issuance TYA'!$AJ$21*'Credit issuance TYA'!$B$2),IF('Hoja De Calculo'!BW$16&lt;'Hoja De Calculo'!BV$16,0,'Credit issuance TYA'!BV56-('Credit issuance TYA'!$AJ$21*'Credit issuance TYA'!$B$2)))</f>
        <v>0</v>
      </c>
      <c r="BW56" s="281">
        <f>IF(ISBLANK('Hoja De Calculo'!BX$13),'Credit issuance TYA'!BW56-('Credit issuance TYA'!$AJ$21*'Credit issuance TYA'!$B$2),IF('Hoja De Calculo'!BX$16&lt;'Hoja De Calculo'!BW$16,0,'Credit issuance TYA'!BW56-('Credit issuance TYA'!$AJ$21*'Credit issuance TYA'!$B$2)))</f>
        <v>0</v>
      </c>
      <c r="BX56" s="281">
        <f>IF(ISBLANK('Hoja De Calculo'!BY$13),'Credit issuance TYA'!BX56-('Credit issuance TYA'!$AJ$21*'Credit issuance TYA'!$B$2),IF('Hoja De Calculo'!BY$16&lt;'Hoja De Calculo'!BX$16,0,'Credit issuance TYA'!BX56-('Credit issuance TYA'!$AJ$21*'Credit issuance TYA'!$B$2)))</f>
        <v>0</v>
      </c>
      <c r="BY56" s="281">
        <f>IF(ISBLANK('Hoja De Calculo'!BZ$13),'Credit issuance TYA'!BY56-('Credit issuance TYA'!$AJ$21*'Credit issuance TYA'!$B$2),IF('Hoja De Calculo'!BZ$16&lt;'Hoja De Calculo'!BY$16,0,'Credit issuance TYA'!BY56-('Credit issuance TYA'!$AJ$21*'Credit issuance TYA'!$B$2)))</f>
        <v>0</v>
      </c>
      <c r="BZ56" s="281">
        <f>IF(ISBLANK('Hoja De Calculo'!CA$13),'Credit issuance TYA'!BZ56-('Credit issuance TYA'!$AJ$21*'Credit issuance TYA'!$B$2),IF('Hoja De Calculo'!CA$16&lt;'Hoja De Calculo'!BZ$16,0,'Credit issuance TYA'!BZ56-('Credit issuance TYA'!$AJ$21*'Credit issuance TYA'!$B$2)))</f>
        <v>0</v>
      </c>
      <c r="CA56" s="281">
        <f>IF(ISBLANK('Hoja De Calculo'!CB$13),'Credit issuance TYA'!CA56-('Credit issuance TYA'!$AJ$21*'Credit issuance TYA'!$B$2),IF('Hoja De Calculo'!CB$16&lt;'Hoja De Calculo'!CA$16,0,'Credit issuance TYA'!CA56-('Credit issuance TYA'!$AJ$21*'Credit issuance TYA'!$B$2)))</f>
        <v>0</v>
      </c>
      <c r="CB56" s="281">
        <f>IF(ISBLANK('Hoja De Calculo'!CC$13),'Credit issuance TYA'!CB56-('Credit issuance TYA'!$AJ$21*'Credit issuance TYA'!$B$2),IF('Hoja De Calculo'!CC$16&lt;'Hoja De Calculo'!CB$16,0,'Credit issuance TYA'!CB56-('Credit issuance TYA'!$AJ$21*'Credit issuance TYA'!$B$2)))</f>
        <v>0</v>
      </c>
      <c r="CC56" s="281">
        <f>IF(ISBLANK('Hoja De Calculo'!CD$13),'Credit issuance TYA'!CC56-('Credit issuance TYA'!$AJ$21*'Credit issuance TYA'!$B$2),IF('Hoja De Calculo'!CD$16&lt;'Hoja De Calculo'!CC$16,0,'Credit issuance TYA'!CC56-('Credit issuance TYA'!$AJ$21*'Credit issuance TYA'!$B$2)))</f>
        <v>0</v>
      </c>
      <c r="CD56" s="281">
        <f>IF(ISBLANK('Hoja De Calculo'!CE$13),'Credit issuance TYA'!CD56-('Credit issuance TYA'!$AJ$21*'Credit issuance TYA'!$B$2),IF('Hoja De Calculo'!CE$16&lt;'Hoja De Calculo'!CD$16,0,'Credit issuance TYA'!CD56-('Credit issuance TYA'!$AJ$21*'Credit issuance TYA'!$B$2)))</f>
        <v>0</v>
      </c>
      <c r="CE56" s="281">
        <f>IF(ISBLANK('Hoja De Calculo'!CF$13),'Credit issuance TYA'!CE56-('Credit issuance TYA'!$AJ$21*'Credit issuance TYA'!$B$2),IF('Hoja De Calculo'!CF$16&lt;'Hoja De Calculo'!CE$16,0,'Credit issuance TYA'!CE56-('Credit issuance TYA'!$AJ$21*'Credit issuance TYA'!$B$2)))</f>
        <v>0</v>
      </c>
      <c r="CF56" s="281">
        <f>IF(ISBLANK('Hoja De Calculo'!CG$13),'Credit issuance TYA'!CF56-('Credit issuance TYA'!$AJ$21*'Credit issuance TYA'!$B$2),IF('Hoja De Calculo'!CG$16&lt;'Hoja De Calculo'!CF$16,0,'Credit issuance TYA'!CF56-('Credit issuance TYA'!$AJ$21*'Credit issuance TYA'!$B$2)))</f>
        <v>0</v>
      </c>
      <c r="CG56" s="281">
        <f>IF(ISBLANK('Hoja De Calculo'!CH$13),'Credit issuance TYA'!CG56-('Credit issuance TYA'!$AJ$21*'Credit issuance TYA'!$B$2),IF('Hoja De Calculo'!CH$16&lt;'Hoja De Calculo'!CG$16,0,'Credit issuance TYA'!CG56-('Credit issuance TYA'!$AJ$21*'Credit issuance TYA'!$B$2)))</f>
        <v>0</v>
      </c>
      <c r="CH56" s="281">
        <f>IF(ISBLANK('Hoja De Calculo'!CI$13),'Credit issuance TYA'!CH56-('Credit issuance TYA'!$AJ$21*'Credit issuance TYA'!$B$2),IF('Hoja De Calculo'!CI$16&lt;'Hoja De Calculo'!CH$16,0,'Credit issuance TYA'!CH56-('Credit issuance TYA'!$AJ$21*'Credit issuance TYA'!$B$2)))</f>
        <v>0</v>
      </c>
      <c r="CI56" s="281">
        <f>IF(ISBLANK('Hoja De Calculo'!CJ$13),'Credit issuance TYA'!CI56-('Credit issuance TYA'!$AJ$21*'Credit issuance TYA'!$B$2),IF('Hoja De Calculo'!CJ$16&lt;'Hoja De Calculo'!CI$16,0,'Credit issuance TYA'!CI56-('Credit issuance TYA'!$AJ$21*'Credit issuance TYA'!$B$2)))</f>
        <v>0</v>
      </c>
      <c r="CJ56" s="281">
        <f>IF(ISBLANK('Hoja De Calculo'!CK$13),'Credit issuance TYA'!CJ56-('Credit issuance TYA'!$AJ$21*'Credit issuance TYA'!$B$2),IF('Hoja De Calculo'!CK$16&lt;'Hoja De Calculo'!CJ$16,0,'Credit issuance TYA'!CJ56-('Credit issuance TYA'!$AJ$21*'Credit issuance TYA'!$B$2)))</f>
        <v>0</v>
      </c>
      <c r="CK56" s="281">
        <f>IF(ISBLANK('Hoja De Calculo'!CL$13),'Credit issuance TYA'!CK56-('Credit issuance TYA'!$AJ$21*'Credit issuance TYA'!$B$2),IF('Hoja De Calculo'!CL$16&lt;'Hoja De Calculo'!CK$16,0,'Credit issuance TYA'!CK56-('Credit issuance TYA'!$AJ$21*'Credit issuance TYA'!$B$2)))</f>
        <v>0</v>
      </c>
      <c r="CL56" s="281">
        <f>IF(ISBLANK('Hoja De Calculo'!CM$13),'Credit issuance TYA'!CL56-('Credit issuance TYA'!$AJ$21*'Credit issuance TYA'!$B$2),IF('Hoja De Calculo'!CM$16&lt;'Hoja De Calculo'!CL$16,0,'Credit issuance TYA'!CL56-('Credit issuance TYA'!$AJ$21*'Credit issuance TYA'!$B$2)))</f>
        <v>0</v>
      </c>
      <c r="CM56" s="281">
        <f>IF(ISBLANK('Hoja De Calculo'!CN$13),'Credit issuance TYA'!CM56-('Credit issuance TYA'!$AJ$21*'Credit issuance TYA'!$B$2),IF('Hoja De Calculo'!CN$16&lt;'Hoja De Calculo'!CM$16,0,'Credit issuance TYA'!CM56-('Credit issuance TYA'!$AJ$21*'Credit issuance TYA'!$B$2)))</f>
        <v>0</v>
      </c>
      <c r="CN56" s="281">
        <f>IF(ISBLANK('Hoja De Calculo'!CO$13),'Credit issuance TYA'!CN56-('Credit issuance TYA'!$AJ$21*'Credit issuance TYA'!$B$2),IF('Hoja De Calculo'!CO$16&lt;'Hoja De Calculo'!CN$16,0,'Credit issuance TYA'!CN56-('Credit issuance TYA'!$AJ$21*'Credit issuance TYA'!$B$2)))</f>
        <v>0</v>
      </c>
      <c r="CO56" s="281">
        <f>IF(ISBLANK('Hoja De Calculo'!CP$13),'Credit issuance TYA'!CO56-('Credit issuance TYA'!$AJ$21*'Credit issuance TYA'!$B$2),IF('Hoja De Calculo'!CP$16&lt;'Hoja De Calculo'!CO$16,0,'Credit issuance TYA'!CO56-('Credit issuance TYA'!$AJ$21*'Credit issuance TYA'!$B$2)))</f>
        <v>0</v>
      </c>
      <c r="CP56" s="281">
        <f>IF(ISBLANK('Hoja De Calculo'!CQ$13),'Credit issuance TYA'!CP56-('Credit issuance TYA'!$AJ$21*'Credit issuance TYA'!$B$2),IF('Hoja De Calculo'!CQ$16&lt;'Hoja De Calculo'!CP$16,0,'Credit issuance TYA'!CP56-('Credit issuance TYA'!$AJ$21*'Credit issuance TYA'!$B$2)))</f>
        <v>0</v>
      </c>
      <c r="CQ56" s="281">
        <f>IF(ISBLANK('Hoja De Calculo'!CR$13),'Credit issuance TYA'!CQ56-('Credit issuance TYA'!$AJ$21*'Credit issuance TYA'!$B$2),IF('Hoja De Calculo'!CR$16&lt;'Hoja De Calculo'!CQ$16,0,'Credit issuance TYA'!CQ56-('Credit issuance TYA'!$AJ$21*'Credit issuance TYA'!$B$2)))</f>
        <v>0</v>
      </c>
      <c r="CR56" s="281">
        <f>IF(ISBLANK('Hoja De Calculo'!CS$13),'Credit issuance TYA'!CR56-('Credit issuance TYA'!$AJ$21*'Credit issuance TYA'!$B$2),IF('Hoja De Calculo'!CS$16&lt;'Hoja De Calculo'!CR$16,0,'Credit issuance TYA'!CR56-('Credit issuance TYA'!$AJ$21*'Credit issuance TYA'!$B$2)))</f>
        <v>0</v>
      </c>
      <c r="CS56" s="281">
        <f>IF(ISBLANK('Hoja De Calculo'!CT$13),'Credit issuance TYA'!CS56-('Credit issuance TYA'!$AJ$21*'Credit issuance TYA'!$B$2),IF('Hoja De Calculo'!CT$16&lt;'Hoja De Calculo'!CS$16,0,'Credit issuance TYA'!CS56-('Credit issuance TYA'!$AJ$21*'Credit issuance TYA'!$B$2)))</f>
        <v>0</v>
      </c>
      <c r="CT56" s="281">
        <f>IF(ISBLANK('Hoja De Calculo'!CU$13),'Credit issuance TYA'!CT56-('Credit issuance TYA'!$AJ$21*'Credit issuance TYA'!$B$2),IF('Hoja De Calculo'!CU$16&lt;'Hoja De Calculo'!CT$16,0,'Credit issuance TYA'!CT56-('Credit issuance TYA'!$AJ$21*'Credit issuance TYA'!$B$2)))</f>
        <v>0</v>
      </c>
      <c r="CU56" s="281">
        <f>IF(ISBLANK('Hoja De Calculo'!CV$13),'Credit issuance TYA'!CU56-('Credit issuance TYA'!$AJ$21*'Credit issuance TYA'!$B$2),IF('Hoja De Calculo'!CV$16&lt;'Hoja De Calculo'!CU$16,0,'Credit issuance TYA'!CU56-('Credit issuance TYA'!$AJ$21*'Credit issuance TYA'!$B$2)))</f>
        <v>0</v>
      </c>
      <c r="CV56" s="281">
        <f>IF(ISBLANK('Hoja De Calculo'!CW$13),'Credit issuance TYA'!CV56-('Credit issuance TYA'!$AJ$21*'Credit issuance TYA'!$B$2),IF('Hoja De Calculo'!CW$16&lt;'Hoja De Calculo'!CV$16,0,'Credit issuance TYA'!CV56-('Credit issuance TYA'!$AJ$21*'Credit issuance TYA'!$B$2)))</f>
        <v>0</v>
      </c>
      <c r="CW56" s="281">
        <f>IF(ISBLANK('Hoja De Calculo'!CX$13),'Credit issuance TYA'!CW56-('Credit issuance TYA'!$AJ$21*'Credit issuance TYA'!$B$2),IF('Hoja De Calculo'!CX$16&lt;'Hoja De Calculo'!CW$16,0,'Credit issuance TYA'!CW56-('Credit issuance TYA'!$AJ$21*'Credit issuance TYA'!$B$2)))</f>
        <v>0</v>
      </c>
    </row>
    <row r="57" spans="1:101" x14ac:dyDescent="0.3">
      <c r="A57" t="s">
        <v>194</v>
      </c>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81">
        <f>'Credit issuance TYA'!AK57-('Credit issuance TYA'!$AK$21*'Credit issuance TYA'!$B$2)</f>
        <v>0</v>
      </c>
      <c r="AL57" s="281">
        <f>IF(ISBLANK('Hoja De Calculo'!AM$13),'Credit issuance TYA'!AL57-('Credit issuance TYA'!$AK$21*'Credit issuance TYA'!$B$2),IF('Hoja De Calculo'!AM$16&lt;'Hoja De Calculo'!AL$16,0,'Credit issuance TYA'!AL57-('Credit issuance TYA'!$AK$21*'Credit issuance TYA'!$B$2)))</f>
        <v>0</v>
      </c>
      <c r="AM57" s="281">
        <f>IF(ISBLANK('Hoja De Calculo'!AN$13),'Credit issuance TYA'!AM57-('Credit issuance TYA'!$AK$21*'Credit issuance TYA'!$B$2),IF('Hoja De Calculo'!AN$16&lt;'Hoja De Calculo'!AM$16,0,'Credit issuance TYA'!AM57-('Credit issuance TYA'!$AK$21*'Credit issuance TYA'!$B$2)))</f>
        <v>0</v>
      </c>
      <c r="AN57" s="281">
        <f>IF(ISBLANK('Hoja De Calculo'!AO$13),'Credit issuance TYA'!AN57-('Credit issuance TYA'!$AK$21*'Credit issuance TYA'!$B$2),IF('Hoja De Calculo'!AO$16&lt;'Hoja De Calculo'!AN$16,0,'Credit issuance TYA'!AN57-('Credit issuance TYA'!$AK$21*'Credit issuance TYA'!$B$2)))</f>
        <v>0</v>
      </c>
      <c r="AO57" s="281">
        <f>IF(ISBLANK('Hoja De Calculo'!AP$13),'Credit issuance TYA'!AO57-('Credit issuance TYA'!$AK$21*'Credit issuance TYA'!$B$2),IF('Hoja De Calculo'!AP$16&lt;'Hoja De Calculo'!AO$16,0,'Credit issuance TYA'!AO57-('Credit issuance TYA'!$AK$21*'Credit issuance TYA'!$B$2)))</f>
        <v>0</v>
      </c>
      <c r="AP57" s="281">
        <f>IF(ISBLANK('Hoja De Calculo'!AQ$13),'Credit issuance TYA'!AP57-('Credit issuance TYA'!$AK$21*'Credit issuance TYA'!$B$2),IF('Hoja De Calculo'!AQ$16&lt;'Hoja De Calculo'!AP$16,0,'Credit issuance TYA'!AP57-('Credit issuance TYA'!$AK$21*'Credit issuance TYA'!$B$2)))</f>
        <v>0</v>
      </c>
      <c r="AQ57" s="281">
        <f>IF(ISBLANK('Hoja De Calculo'!AR$13),'Credit issuance TYA'!AQ57-('Credit issuance TYA'!$AK$21*'Credit issuance TYA'!$B$2),IF('Hoja De Calculo'!AR$16&lt;'Hoja De Calculo'!AQ$16,0,'Credit issuance TYA'!AQ57-('Credit issuance TYA'!$AK$21*'Credit issuance TYA'!$B$2)))</f>
        <v>0</v>
      </c>
      <c r="AR57" s="281">
        <f>IF(ISBLANK('Hoja De Calculo'!AS$13),'Credit issuance TYA'!AR57-('Credit issuance TYA'!$AK$21*'Credit issuance TYA'!$B$2),IF('Hoja De Calculo'!AS$16&lt;'Hoja De Calculo'!AR$16,0,'Credit issuance TYA'!AR57-('Credit issuance TYA'!$AK$21*'Credit issuance TYA'!$B$2)))</f>
        <v>0</v>
      </c>
      <c r="AS57" s="281">
        <f>IF(ISBLANK('Hoja De Calculo'!AT$13),'Credit issuance TYA'!AS57-('Credit issuance TYA'!$AK$21*'Credit issuance TYA'!$B$2),IF('Hoja De Calculo'!AT$16&lt;'Hoja De Calculo'!AS$16,0,'Credit issuance TYA'!AS57-('Credit issuance TYA'!$AK$21*'Credit issuance TYA'!$B$2)))</f>
        <v>0</v>
      </c>
      <c r="AT57" s="281">
        <f>IF(ISBLANK('Hoja De Calculo'!AU$13),'Credit issuance TYA'!AT57-('Credit issuance TYA'!$AK$21*'Credit issuance TYA'!$B$2),IF('Hoja De Calculo'!AU$16&lt;'Hoja De Calculo'!AT$16,0,'Credit issuance TYA'!AT57-('Credit issuance TYA'!$AK$21*'Credit issuance TYA'!$B$2)))</f>
        <v>0</v>
      </c>
      <c r="AU57" s="281">
        <f>IF(ISBLANK('Hoja De Calculo'!AV$13),'Credit issuance TYA'!AU57-('Credit issuance TYA'!$AK$21*'Credit issuance TYA'!$B$2),IF('Hoja De Calculo'!AV$16&lt;'Hoja De Calculo'!AU$16,0,'Credit issuance TYA'!AU57-('Credit issuance TYA'!$AK$21*'Credit issuance TYA'!$B$2)))</f>
        <v>0</v>
      </c>
      <c r="AV57" s="281">
        <f>IF(ISBLANK('Hoja De Calculo'!AW$13),'Credit issuance TYA'!AV57-('Credit issuance TYA'!$AK$21*'Credit issuance TYA'!$B$2),IF('Hoja De Calculo'!AW$16&lt;'Hoja De Calculo'!AV$16,0,'Credit issuance TYA'!AV57-('Credit issuance TYA'!$AK$21*'Credit issuance TYA'!$B$2)))</f>
        <v>0</v>
      </c>
      <c r="AW57" s="281">
        <f>IF(ISBLANK('Hoja De Calculo'!AX$13),'Credit issuance TYA'!AW57-('Credit issuance TYA'!$AK$21*'Credit issuance TYA'!$B$2),IF('Hoja De Calculo'!AX$16&lt;'Hoja De Calculo'!AW$16,0,'Credit issuance TYA'!AW57-('Credit issuance TYA'!$AK$21*'Credit issuance TYA'!$B$2)))</f>
        <v>0</v>
      </c>
      <c r="AX57" s="281">
        <f>IF(ISBLANK('Hoja De Calculo'!AY$13),'Credit issuance TYA'!AX57-('Credit issuance TYA'!$AK$21*'Credit issuance TYA'!$B$2),IF('Hoja De Calculo'!AY$16&lt;'Hoja De Calculo'!AX$16,0,'Credit issuance TYA'!AX57-('Credit issuance TYA'!$AK$21*'Credit issuance TYA'!$B$2)))</f>
        <v>0</v>
      </c>
      <c r="AY57" s="281">
        <f>IF(ISBLANK('Hoja De Calculo'!AZ$13),'Credit issuance TYA'!AY57-('Credit issuance TYA'!$AK$21*'Credit issuance TYA'!$B$2),IF('Hoja De Calculo'!AZ$16&lt;'Hoja De Calculo'!AY$16,0,'Credit issuance TYA'!AY57-('Credit issuance TYA'!$AK$21*'Credit issuance TYA'!$B$2)))</f>
        <v>0</v>
      </c>
      <c r="AZ57" s="281">
        <f>IF(ISBLANK('Hoja De Calculo'!BA$13),'Credit issuance TYA'!AZ57-('Credit issuance TYA'!$AK$21*'Credit issuance TYA'!$B$2),IF('Hoja De Calculo'!BA$16&lt;'Hoja De Calculo'!AZ$16,0,'Credit issuance TYA'!AZ57-('Credit issuance TYA'!$AK$21*'Credit issuance TYA'!$B$2)))</f>
        <v>0</v>
      </c>
      <c r="BA57" s="281">
        <f>IF(ISBLANK('Hoja De Calculo'!BB$13),'Credit issuance TYA'!BA57-('Credit issuance TYA'!$AK$21*'Credit issuance TYA'!$B$2),IF('Hoja De Calculo'!BB$16&lt;'Hoja De Calculo'!BA$16,0,'Credit issuance TYA'!BA57-('Credit issuance TYA'!$AK$21*'Credit issuance TYA'!$B$2)))</f>
        <v>0</v>
      </c>
      <c r="BB57" s="281">
        <f>IF(ISBLANK('Hoja De Calculo'!BC$13),'Credit issuance TYA'!BB57-('Credit issuance TYA'!$AK$21*'Credit issuance TYA'!$B$2),IF('Hoja De Calculo'!BC$16&lt;'Hoja De Calculo'!BB$16,0,'Credit issuance TYA'!BB57-('Credit issuance TYA'!$AK$21*'Credit issuance TYA'!$B$2)))</f>
        <v>0</v>
      </c>
      <c r="BC57" s="281">
        <f>IF(ISBLANK('Hoja De Calculo'!BD$13),'Credit issuance TYA'!BC57-('Credit issuance TYA'!$AK$21*'Credit issuance TYA'!$B$2),IF('Hoja De Calculo'!BD$16&lt;'Hoja De Calculo'!BC$16,0,'Credit issuance TYA'!BC57-('Credit issuance TYA'!$AK$21*'Credit issuance TYA'!$B$2)))</f>
        <v>0</v>
      </c>
      <c r="BD57" s="281">
        <f>IF(ISBLANK('Hoja De Calculo'!BE$13),'Credit issuance TYA'!BD57-('Credit issuance TYA'!$AK$21*'Credit issuance TYA'!$B$2),IF('Hoja De Calculo'!BE$16&lt;'Hoja De Calculo'!BD$16,0,'Credit issuance TYA'!BD57-('Credit issuance TYA'!$AK$21*'Credit issuance TYA'!$B$2)))</f>
        <v>0</v>
      </c>
      <c r="BE57" s="281">
        <f>IF(ISBLANK('Hoja De Calculo'!BF$13),'Credit issuance TYA'!BE57-('Credit issuance TYA'!$AK$21*'Credit issuance TYA'!$B$2),IF('Hoja De Calculo'!BF$16&lt;'Hoja De Calculo'!BE$16,0,'Credit issuance TYA'!BE57-('Credit issuance TYA'!$AK$21*'Credit issuance TYA'!$B$2)))</f>
        <v>0</v>
      </c>
      <c r="BF57" s="281">
        <f>IF(ISBLANK('Hoja De Calculo'!BG$13),'Credit issuance TYA'!BF57-('Credit issuance TYA'!$AK$21*'Credit issuance TYA'!$B$2),IF('Hoja De Calculo'!BG$16&lt;'Hoja De Calculo'!BF$16,0,'Credit issuance TYA'!BF57-('Credit issuance TYA'!$AK$21*'Credit issuance TYA'!$B$2)))</f>
        <v>0</v>
      </c>
      <c r="BG57" s="281">
        <f>IF(ISBLANK('Hoja De Calculo'!BH$13),'Credit issuance TYA'!BG57-('Credit issuance TYA'!$AK$21*'Credit issuance TYA'!$B$2),IF('Hoja De Calculo'!BH$16&lt;'Hoja De Calculo'!BG$16,0,'Credit issuance TYA'!BG57-('Credit issuance TYA'!$AK$21*'Credit issuance TYA'!$B$2)))</f>
        <v>0</v>
      </c>
      <c r="BH57" s="281">
        <f>IF(ISBLANK('Hoja De Calculo'!BI$13),'Credit issuance TYA'!BH57-('Credit issuance TYA'!$AK$21*'Credit issuance TYA'!$B$2),IF('Hoja De Calculo'!BI$16&lt;'Hoja De Calculo'!BH$16,0,'Credit issuance TYA'!BH57-('Credit issuance TYA'!$AK$21*'Credit issuance TYA'!$B$2)))</f>
        <v>0</v>
      </c>
      <c r="BI57" s="281">
        <f>IF(ISBLANK('Hoja De Calculo'!BJ$13),'Credit issuance TYA'!BI57-('Credit issuance TYA'!$AK$21*'Credit issuance TYA'!$B$2),IF('Hoja De Calculo'!BJ$16&lt;'Hoja De Calculo'!BI$16,0,'Credit issuance TYA'!BI57-('Credit issuance TYA'!$AK$21*'Credit issuance TYA'!$B$2)))</f>
        <v>0</v>
      </c>
      <c r="BJ57" s="281">
        <f>IF(ISBLANK('Hoja De Calculo'!BK$13),'Credit issuance TYA'!BJ57-('Credit issuance TYA'!$AK$21*'Credit issuance TYA'!$B$2),IF('Hoja De Calculo'!BK$16&lt;'Hoja De Calculo'!BJ$16,0,'Credit issuance TYA'!BJ57-('Credit issuance TYA'!$AK$21*'Credit issuance TYA'!$B$2)))</f>
        <v>0</v>
      </c>
      <c r="BK57" s="281">
        <f>IF(ISBLANK('Hoja De Calculo'!BL$13),'Credit issuance TYA'!BK57-('Credit issuance TYA'!$AK$21*'Credit issuance TYA'!$B$2),IF('Hoja De Calculo'!BL$16&lt;'Hoja De Calculo'!BK$16,0,'Credit issuance TYA'!BK57-('Credit issuance TYA'!$AK$21*'Credit issuance TYA'!$B$2)))</f>
        <v>0</v>
      </c>
      <c r="BL57" s="281">
        <f>IF(ISBLANK('Hoja De Calculo'!BM$13),'Credit issuance TYA'!BL57-('Credit issuance TYA'!$AK$21*'Credit issuance TYA'!$B$2),IF('Hoja De Calculo'!BM$16&lt;'Hoja De Calculo'!BL$16,0,'Credit issuance TYA'!BL57-('Credit issuance TYA'!$AK$21*'Credit issuance TYA'!$B$2)))</f>
        <v>0</v>
      </c>
      <c r="BM57" s="281">
        <f>IF(ISBLANK('Hoja De Calculo'!BN$13),'Credit issuance TYA'!BM57-('Credit issuance TYA'!$AK$21*'Credit issuance TYA'!$B$2),IF('Hoja De Calculo'!BN$16&lt;'Hoja De Calculo'!BM$16,0,'Credit issuance TYA'!BM57-('Credit issuance TYA'!$AK$21*'Credit issuance TYA'!$B$2)))</f>
        <v>0</v>
      </c>
      <c r="BN57" s="281">
        <f>IF(ISBLANK('Hoja De Calculo'!BO$13),'Credit issuance TYA'!BN57-('Credit issuance TYA'!$AK$21*'Credit issuance TYA'!$B$2),IF('Hoja De Calculo'!BO$16&lt;'Hoja De Calculo'!BN$16,0,'Credit issuance TYA'!BN57-('Credit issuance TYA'!$AK$21*'Credit issuance TYA'!$B$2)))</f>
        <v>0</v>
      </c>
      <c r="BO57" s="281">
        <f>IF(ISBLANK('Hoja De Calculo'!BP$13),'Credit issuance TYA'!BO57-('Credit issuance TYA'!$AK$21*'Credit issuance TYA'!$B$2),IF('Hoja De Calculo'!BP$16&lt;'Hoja De Calculo'!BO$16,0,'Credit issuance TYA'!BO57-('Credit issuance TYA'!$AK$21*'Credit issuance TYA'!$B$2)))</f>
        <v>0</v>
      </c>
      <c r="BP57" s="281">
        <f>IF(ISBLANK('Hoja De Calculo'!BQ$13),'Credit issuance TYA'!BP57-('Credit issuance TYA'!$AK$21*'Credit issuance TYA'!$B$2),IF('Hoja De Calculo'!BQ$16&lt;'Hoja De Calculo'!BP$16,0,'Credit issuance TYA'!BP57-('Credit issuance TYA'!$AK$21*'Credit issuance TYA'!$B$2)))</f>
        <v>0</v>
      </c>
      <c r="BQ57" s="281">
        <f>IF(ISBLANK('Hoja De Calculo'!BR$13),'Credit issuance TYA'!BQ57-('Credit issuance TYA'!$AK$21*'Credit issuance TYA'!$B$2),IF('Hoja De Calculo'!BR$16&lt;'Hoja De Calculo'!BQ$16,0,'Credit issuance TYA'!BQ57-('Credit issuance TYA'!$AK$21*'Credit issuance TYA'!$B$2)))</f>
        <v>0</v>
      </c>
      <c r="BR57" s="281">
        <f>IF(ISBLANK('Hoja De Calculo'!BS$13),'Credit issuance TYA'!BR57-('Credit issuance TYA'!$AK$21*'Credit issuance TYA'!$B$2),IF('Hoja De Calculo'!BS$16&lt;'Hoja De Calculo'!BR$16,0,'Credit issuance TYA'!BR57-('Credit issuance TYA'!$AK$21*'Credit issuance TYA'!$B$2)))</f>
        <v>0</v>
      </c>
      <c r="BS57" s="281">
        <f>IF(ISBLANK('Hoja De Calculo'!BT$13),'Credit issuance TYA'!BS57-('Credit issuance TYA'!$AK$21*'Credit issuance TYA'!$B$2),IF('Hoja De Calculo'!BT$16&lt;'Hoja De Calculo'!BS$16,0,'Credit issuance TYA'!BS57-('Credit issuance TYA'!$AK$21*'Credit issuance TYA'!$B$2)))</f>
        <v>0</v>
      </c>
      <c r="BT57" s="281">
        <f>IF(ISBLANK('Hoja De Calculo'!BU$13),'Credit issuance TYA'!BT57-('Credit issuance TYA'!$AK$21*'Credit issuance TYA'!$B$2),IF('Hoja De Calculo'!BU$16&lt;'Hoja De Calculo'!BT$16,0,'Credit issuance TYA'!BT57-('Credit issuance TYA'!$AK$21*'Credit issuance TYA'!$B$2)))</f>
        <v>0</v>
      </c>
      <c r="BU57" s="281">
        <f>IF(ISBLANK('Hoja De Calculo'!BV$13),'Credit issuance TYA'!BU57-('Credit issuance TYA'!$AK$21*'Credit issuance TYA'!$B$2),IF('Hoja De Calculo'!BV$16&lt;'Hoja De Calculo'!BU$16,0,'Credit issuance TYA'!BU57-('Credit issuance TYA'!$AK$21*'Credit issuance TYA'!$B$2)))</f>
        <v>0</v>
      </c>
      <c r="BV57" s="281">
        <f>IF(ISBLANK('Hoja De Calculo'!BW$13),'Credit issuance TYA'!BV57-('Credit issuance TYA'!$AK$21*'Credit issuance TYA'!$B$2),IF('Hoja De Calculo'!BW$16&lt;'Hoja De Calculo'!BV$16,0,'Credit issuance TYA'!BV57-('Credit issuance TYA'!$AK$21*'Credit issuance TYA'!$B$2)))</f>
        <v>0</v>
      </c>
      <c r="BW57" s="281">
        <f>IF(ISBLANK('Hoja De Calculo'!BX$13),'Credit issuance TYA'!BW57-('Credit issuance TYA'!$AK$21*'Credit issuance TYA'!$B$2),IF('Hoja De Calculo'!BX$16&lt;'Hoja De Calculo'!BW$16,0,'Credit issuance TYA'!BW57-('Credit issuance TYA'!$AK$21*'Credit issuance TYA'!$B$2)))</f>
        <v>0</v>
      </c>
      <c r="BX57" s="281">
        <f>IF(ISBLANK('Hoja De Calculo'!BY$13),'Credit issuance TYA'!BX57-('Credit issuance TYA'!$AK$21*'Credit issuance TYA'!$B$2),IF('Hoja De Calculo'!BY$16&lt;'Hoja De Calculo'!BX$16,0,'Credit issuance TYA'!BX57-('Credit issuance TYA'!$AK$21*'Credit issuance TYA'!$B$2)))</f>
        <v>0</v>
      </c>
      <c r="BY57" s="281">
        <f>IF(ISBLANK('Hoja De Calculo'!BZ$13),'Credit issuance TYA'!BY57-('Credit issuance TYA'!$AK$21*'Credit issuance TYA'!$B$2),IF('Hoja De Calculo'!BZ$16&lt;'Hoja De Calculo'!BY$16,0,'Credit issuance TYA'!BY57-('Credit issuance TYA'!$AK$21*'Credit issuance TYA'!$B$2)))</f>
        <v>0</v>
      </c>
      <c r="BZ57" s="281">
        <f>IF(ISBLANK('Hoja De Calculo'!CA$13),'Credit issuance TYA'!BZ57-('Credit issuance TYA'!$AK$21*'Credit issuance TYA'!$B$2),IF('Hoja De Calculo'!CA$16&lt;'Hoja De Calculo'!BZ$16,0,'Credit issuance TYA'!BZ57-('Credit issuance TYA'!$AK$21*'Credit issuance TYA'!$B$2)))</f>
        <v>0</v>
      </c>
      <c r="CA57" s="281">
        <f>IF(ISBLANK('Hoja De Calculo'!CB$13),'Credit issuance TYA'!CA57-('Credit issuance TYA'!$AK$21*'Credit issuance TYA'!$B$2),IF('Hoja De Calculo'!CB$16&lt;'Hoja De Calculo'!CA$16,0,'Credit issuance TYA'!CA57-('Credit issuance TYA'!$AK$21*'Credit issuance TYA'!$B$2)))</f>
        <v>0</v>
      </c>
      <c r="CB57" s="281">
        <f>IF(ISBLANK('Hoja De Calculo'!CC$13),'Credit issuance TYA'!CB57-('Credit issuance TYA'!$AK$21*'Credit issuance TYA'!$B$2),IF('Hoja De Calculo'!CC$16&lt;'Hoja De Calculo'!CB$16,0,'Credit issuance TYA'!CB57-('Credit issuance TYA'!$AK$21*'Credit issuance TYA'!$B$2)))</f>
        <v>0</v>
      </c>
      <c r="CC57" s="281">
        <f>IF(ISBLANK('Hoja De Calculo'!CD$13),'Credit issuance TYA'!CC57-('Credit issuance TYA'!$AK$21*'Credit issuance TYA'!$B$2),IF('Hoja De Calculo'!CD$16&lt;'Hoja De Calculo'!CC$16,0,'Credit issuance TYA'!CC57-('Credit issuance TYA'!$AK$21*'Credit issuance TYA'!$B$2)))</f>
        <v>0</v>
      </c>
      <c r="CD57" s="281">
        <f>IF(ISBLANK('Hoja De Calculo'!CE$13),'Credit issuance TYA'!CD57-('Credit issuance TYA'!$AK$21*'Credit issuance TYA'!$B$2),IF('Hoja De Calculo'!CE$16&lt;'Hoja De Calculo'!CD$16,0,'Credit issuance TYA'!CD57-('Credit issuance TYA'!$AK$21*'Credit issuance TYA'!$B$2)))</f>
        <v>0</v>
      </c>
      <c r="CE57" s="281">
        <f>IF(ISBLANK('Hoja De Calculo'!CF$13),'Credit issuance TYA'!CE57-('Credit issuance TYA'!$AK$21*'Credit issuance TYA'!$B$2),IF('Hoja De Calculo'!CF$16&lt;'Hoja De Calculo'!CE$16,0,'Credit issuance TYA'!CE57-('Credit issuance TYA'!$AK$21*'Credit issuance TYA'!$B$2)))</f>
        <v>0</v>
      </c>
      <c r="CF57" s="281">
        <f>IF(ISBLANK('Hoja De Calculo'!CG$13),'Credit issuance TYA'!CF57-('Credit issuance TYA'!$AK$21*'Credit issuance TYA'!$B$2),IF('Hoja De Calculo'!CG$16&lt;'Hoja De Calculo'!CF$16,0,'Credit issuance TYA'!CF57-('Credit issuance TYA'!$AK$21*'Credit issuance TYA'!$B$2)))</f>
        <v>0</v>
      </c>
      <c r="CG57" s="281">
        <f>IF(ISBLANK('Hoja De Calculo'!CH$13),'Credit issuance TYA'!CG57-('Credit issuance TYA'!$AK$21*'Credit issuance TYA'!$B$2),IF('Hoja De Calculo'!CH$16&lt;'Hoja De Calculo'!CG$16,0,'Credit issuance TYA'!CG57-('Credit issuance TYA'!$AK$21*'Credit issuance TYA'!$B$2)))</f>
        <v>0</v>
      </c>
      <c r="CH57" s="281">
        <f>IF(ISBLANK('Hoja De Calculo'!CI$13),'Credit issuance TYA'!CH57-('Credit issuance TYA'!$AK$21*'Credit issuance TYA'!$B$2),IF('Hoja De Calculo'!CI$16&lt;'Hoja De Calculo'!CH$16,0,'Credit issuance TYA'!CH57-('Credit issuance TYA'!$AK$21*'Credit issuance TYA'!$B$2)))</f>
        <v>0</v>
      </c>
      <c r="CI57" s="281">
        <f>IF(ISBLANK('Hoja De Calculo'!CJ$13),'Credit issuance TYA'!CI57-('Credit issuance TYA'!$AK$21*'Credit issuance TYA'!$B$2),IF('Hoja De Calculo'!CJ$16&lt;'Hoja De Calculo'!CI$16,0,'Credit issuance TYA'!CI57-('Credit issuance TYA'!$AK$21*'Credit issuance TYA'!$B$2)))</f>
        <v>0</v>
      </c>
      <c r="CJ57" s="281">
        <f>IF(ISBLANK('Hoja De Calculo'!CK$13),'Credit issuance TYA'!CJ57-('Credit issuance TYA'!$AK$21*'Credit issuance TYA'!$B$2),IF('Hoja De Calculo'!CK$16&lt;'Hoja De Calculo'!CJ$16,0,'Credit issuance TYA'!CJ57-('Credit issuance TYA'!$AK$21*'Credit issuance TYA'!$B$2)))</f>
        <v>0</v>
      </c>
      <c r="CK57" s="281">
        <f>IF(ISBLANK('Hoja De Calculo'!CL$13),'Credit issuance TYA'!CK57-('Credit issuance TYA'!$AK$21*'Credit issuance TYA'!$B$2),IF('Hoja De Calculo'!CL$16&lt;'Hoja De Calculo'!CK$16,0,'Credit issuance TYA'!CK57-('Credit issuance TYA'!$AK$21*'Credit issuance TYA'!$B$2)))</f>
        <v>0</v>
      </c>
      <c r="CL57" s="281">
        <f>IF(ISBLANK('Hoja De Calculo'!CM$13),'Credit issuance TYA'!CL57-('Credit issuance TYA'!$AK$21*'Credit issuance TYA'!$B$2),IF('Hoja De Calculo'!CM$16&lt;'Hoja De Calculo'!CL$16,0,'Credit issuance TYA'!CL57-('Credit issuance TYA'!$AK$21*'Credit issuance TYA'!$B$2)))</f>
        <v>0</v>
      </c>
      <c r="CM57" s="281">
        <f>IF(ISBLANK('Hoja De Calculo'!CN$13),'Credit issuance TYA'!CM57-('Credit issuance TYA'!$AK$21*'Credit issuance TYA'!$B$2),IF('Hoja De Calculo'!CN$16&lt;'Hoja De Calculo'!CM$16,0,'Credit issuance TYA'!CM57-('Credit issuance TYA'!$AK$21*'Credit issuance TYA'!$B$2)))</f>
        <v>0</v>
      </c>
      <c r="CN57" s="281">
        <f>IF(ISBLANK('Hoja De Calculo'!CO$13),'Credit issuance TYA'!CN57-('Credit issuance TYA'!$AK$21*'Credit issuance TYA'!$B$2),IF('Hoja De Calculo'!CO$16&lt;'Hoja De Calculo'!CN$16,0,'Credit issuance TYA'!CN57-('Credit issuance TYA'!$AK$21*'Credit issuance TYA'!$B$2)))</f>
        <v>0</v>
      </c>
      <c r="CO57" s="281">
        <f>IF(ISBLANK('Hoja De Calculo'!CP$13),'Credit issuance TYA'!CO57-('Credit issuance TYA'!$AK$21*'Credit issuance TYA'!$B$2),IF('Hoja De Calculo'!CP$16&lt;'Hoja De Calculo'!CO$16,0,'Credit issuance TYA'!CO57-('Credit issuance TYA'!$AK$21*'Credit issuance TYA'!$B$2)))</f>
        <v>0</v>
      </c>
      <c r="CP57" s="281">
        <f>IF(ISBLANK('Hoja De Calculo'!CQ$13),'Credit issuance TYA'!CP57-('Credit issuance TYA'!$AK$21*'Credit issuance TYA'!$B$2),IF('Hoja De Calculo'!CQ$16&lt;'Hoja De Calculo'!CP$16,0,'Credit issuance TYA'!CP57-('Credit issuance TYA'!$AK$21*'Credit issuance TYA'!$B$2)))</f>
        <v>0</v>
      </c>
      <c r="CQ57" s="281">
        <f>IF(ISBLANK('Hoja De Calculo'!CR$13),'Credit issuance TYA'!CQ57-('Credit issuance TYA'!$AK$21*'Credit issuance TYA'!$B$2),IF('Hoja De Calculo'!CR$16&lt;'Hoja De Calculo'!CQ$16,0,'Credit issuance TYA'!CQ57-('Credit issuance TYA'!$AK$21*'Credit issuance TYA'!$B$2)))</f>
        <v>0</v>
      </c>
      <c r="CR57" s="281">
        <f>IF(ISBLANK('Hoja De Calculo'!CS$13),'Credit issuance TYA'!CR57-('Credit issuance TYA'!$AK$21*'Credit issuance TYA'!$B$2),IF('Hoja De Calculo'!CS$16&lt;'Hoja De Calculo'!CR$16,0,'Credit issuance TYA'!CR57-('Credit issuance TYA'!$AK$21*'Credit issuance TYA'!$B$2)))</f>
        <v>0</v>
      </c>
      <c r="CS57" s="281">
        <f>IF(ISBLANK('Hoja De Calculo'!CT$13),'Credit issuance TYA'!CS57-('Credit issuance TYA'!$AK$21*'Credit issuance TYA'!$B$2),IF('Hoja De Calculo'!CT$16&lt;'Hoja De Calculo'!CS$16,0,'Credit issuance TYA'!CS57-('Credit issuance TYA'!$AK$21*'Credit issuance TYA'!$B$2)))</f>
        <v>0</v>
      </c>
      <c r="CT57" s="281">
        <f>IF(ISBLANK('Hoja De Calculo'!CU$13),'Credit issuance TYA'!CT57-('Credit issuance TYA'!$AK$21*'Credit issuance TYA'!$B$2),IF('Hoja De Calculo'!CU$16&lt;'Hoja De Calculo'!CT$16,0,'Credit issuance TYA'!CT57-('Credit issuance TYA'!$AK$21*'Credit issuance TYA'!$B$2)))</f>
        <v>0</v>
      </c>
      <c r="CU57" s="281">
        <f>IF(ISBLANK('Hoja De Calculo'!CV$13),'Credit issuance TYA'!CU57-('Credit issuance TYA'!$AK$21*'Credit issuance TYA'!$B$2),IF('Hoja De Calculo'!CV$16&lt;'Hoja De Calculo'!CU$16,0,'Credit issuance TYA'!CU57-('Credit issuance TYA'!$AK$21*'Credit issuance TYA'!$B$2)))</f>
        <v>0</v>
      </c>
      <c r="CV57" s="281">
        <f>IF(ISBLANK('Hoja De Calculo'!CW$13),'Credit issuance TYA'!CV57-('Credit issuance TYA'!$AK$21*'Credit issuance TYA'!$B$2),IF('Hoja De Calculo'!CW$16&lt;'Hoja De Calculo'!CV$16,0,'Credit issuance TYA'!CV57-('Credit issuance TYA'!$AK$21*'Credit issuance TYA'!$B$2)))</f>
        <v>0</v>
      </c>
      <c r="CW57" s="281">
        <f>IF(ISBLANK('Hoja De Calculo'!CX$13),'Credit issuance TYA'!CW57-('Credit issuance TYA'!$AK$21*'Credit issuance TYA'!$B$2),IF('Hoja De Calculo'!CX$16&lt;'Hoja De Calculo'!CW$16,0,'Credit issuance TYA'!CW57-('Credit issuance TYA'!$AK$21*'Credit issuance TYA'!$B$2)))</f>
        <v>0</v>
      </c>
    </row>
    <row r="58" spans="1:101" x14ac:dyDescent="0.3">
      <c r="A58" t="s">
        <v>195</v>
      </c>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259"/>
      <c r="AL58" s="281">
        <f>'Credit issuance TYA'!AL58-('Credit issuance TYA'!$AL$21*'Credit issuance TYA'!$B$2)</f>
        <v>0</v>
      </c>
      <c r="AM58" s="281">
        <f>IF(ISBLANK('Hoja De Calculo'!AN$13),'Credit issuance TYA'!AM58-('Credit issuance TYA'!$AL$21*'Credit issuance TYA'!$B$2),IF('Hoja De Calculo'!AN$16&lt;'Hoja De Calculo'!AM$16,0,'Credit issuance TYA'!AM58-('Credit issuance TYA'!$AL$21*'Credit issuance TYA'!$B$2)))</f>
        <v>0</v>
      </c>
      <c r="AN58" s="281">
        <f>IF(ISBLANK('Hoja De Calculo'!AO$13),'Credit issuance TYA'!AN58-('Credit issuance TYA'!$AL$21*'Credit issuance TYA'!$B$2),IF('Hoja De Calculo'!AO$16&lt;'Hoja De Calculo'!AN$16,0,'Credit issuance TYA'!AN58-('Credit issuance TYA'!$AL$21*'Credit issuance TYA'!$B$2)))</f>
        <v>0</v>
      </c>
      <c r="AO58" s="281">
        <f>IF(ISBLANK('Hoja De Calculo'!AP$13),'Credit issuance TYA'!AO58-('Credit issuance TYA'!$AL$21*'Credit issuance TYA'!$B$2),IF('Hoja De Calculo'!AP$16&lt;'Hoja De Calculo'!AO$16,0,'Credit issuance TYA'!AO58-('Credit issuance TYA'!$AL$21*'Credit issuance TYA'!$B$2)))</f>
        <v>0</v>
      </c>
      <c r="AP58" s="281">
        <f>IF(ISBLANK('Hoja De Calculo'!AQ$13),'Credit issuance TYA'!AP58-('Credit issuance TYA'!$AL$21*'Credit issuance TYA'!$B$2),IF('Hoja De Calculo'!AQ$16&lt;'Hoja De Calculo'!AP$16,0,'Credit issuance TYA'!AP58-('Credit issuance TYA'!$AL$21*'Credit issuance TYA'!$B$2)))</f>
        <v>0</v>
      </c>
      <c r="AQ58" s="281">
        <f>IF(ISBLANK('Hoja De Calculo'!AR$13),'Credit issuance TYA'!AQ58-('Credit issuance TYA'!$AL$21*'Credit issuance TYA'!$B$2),IF('Hoja De Calculo'!AR$16&lt;'Hoja De Calculo'!AQ$16,0,'Credit issuance TYA'!AQ58-('Credit issuance TYA'!$AL$21*'Credit issuance TYA'!$B$2)))</f>
        <v>0</v>
      </c>
      <c r="AR58" s="281">
        <f>IF(ISBLANK('Hoja De Calculo'!AS$13),'Credit issuance TYA'!AR58-('Credit issuance TYA'!$AL$21*'Credit issuance TYA'!$B$2),IF('Hoja De Calculo'!AS$16&lt;'Hoja De Calculo'!AR$16,0,'Credit issuance TYA'!AR58-('Credit issuance TYA'!$AL$21*'Credit issuance TYA'!$B$2)))</f>
        <v>0</v>
      </c>
      <c r="AS58" s="281">
        <f>IF(ISBLANK('Hoja De Calculo'!AT$13),'Credit issuance TYA'!AS58-('Credit issuance TYA'!$AL$21*'Credit issuance TYA'!$B$2),IF('Hoja De Calculo'!AT$16&lt;'Hoja De Calculo'!AS$16,0,'Credit issuance TYA'!AS58-('Credit issuance TYA'!$AL$21*'Credit issuance TYA'!$B$2)))</f>
        <v>0</v>
      </c>
      <c r="AT58" s="281">
        <f>IF(ISBLANK('Hoja De Calculo'!AU$13),'Credit issuance TYA'!AT58-('Credit issuance TYA'!$AL$21*'Credit issuance TYA'!$B$2),IF('Hoja De Calculo'!AU$16&lt;'Hoja De Calculo'!AT$16,0,'Credit issuance TYA'!AT58-('Credit issuance TYA'!$AL$21*'Credit issuance TYA'!$B$2)))</f>
        <v>0</v>
      </c>
      <c r="AU58" s="281">
        <f>IF(ISBLANK('Hoja De Calculo'!AV$13),'Credit issuance TYA'!AU58-('Credit issuance TYA'!$AL$21*'Credit issuance TYA'!$B$2),IF('Hoja De Calculo'!AV$16&lt;'Hoja De Calculo'!AU$16,0,'Credit issuance TYA'!AU58-('Credit issuance TYA'!$AL$21*'Credit issuance TYA'!$B$2)))</f>
        <v>0</v>
      </c>
      <c r="AV58" s="281">
        <f>IF(ISBLANK('Hoja De Calculo'!AW$13),'Credit issuance TYA'!AV58-('Credit issuance TYA'!$AL$21*'Credit issuance TYA'!$B$2),IF('Hoja De Calculo'!AW$16&lt;'Hoja De Calculo'!AV$16,0,'Credit issuance TYA'!AV58-('Credit issuance TYA'!$AL$21*'Credit issuance TYA'!$B$2)))</f>
        <v>0</v>
      </c>
      <c r="AW58" s="281">
        <f>IF(ISBLANK('Hoja De Calculo'!AX$13),'Credit issuance TYA'!AW58-('Credit issuance TYA'!$AL$21*'Credit issuance TYA'!$B$2),IF('Hoja De Calculo'!AX$16&lt;'Hoja De Calculo'!AW$16,0,'Credit issuance TYA'!AW58-('Credit issuance TYA'!$AL$21*'Credit issuance TYA'!$B$2)))</f>
        <v>0</v>
      </c>
      <c r="AX58" s="281">
        <f>IF(ISBLANK('Hoja De Calculo'!AY$13),'Credit issuance TYA'!AX58-('Credit issuance TYA'!$AL$21*'Credit issuance TYA'!$B$2),IF('Hoja De Calculo'!AY$16&lt;'Hoja De Calculo'!AX$16,0,'Credit issuance TYA'!AX58-('Credit issuance TYA'!$AL$21*'Credit issuance TYA'!$B$2)))</f>
        <v>0</v>
      </c>
      <c r="AY58" s="281">
        <f>IF(ISBLANK('Hoja De Calculo'!AZ$13),'Credit issuance TYA'!AY58-('Credit issuance TYA'!$AL$21*'Credit issuance TYA'!$B$2),IF('Hoja De Calculo'!AZ$16&lt;'Hoja De Calculo'!AY$16,0,'Credit issuance TYA'!AY58-('Credit issuance TYA'!$AL$21*'Credit issuance TYA'!$B$2)))</f>
        <v>0</v>
      </c>
      <c r="AZ58" s="281">
        <f>IF(ISBLANK('Hoja De Calculo'!BA$13),'Credit issuance TYA'!AZ58-('Credit issuance TYA'!$AL$21*'Credit issuance TYA'!$B$2),IF('Hoja De Calculo'!BA$16&lt;'Hoja De Calculo'!AZ$16,0,'Credit issuance TYA'!AZ58-('Credit issuance TYA'!$AL$21*'Credit issuance TYA'!$B$2)))</f>
        <v>0</v>
      </c>
      <c r="BA58" s="281">
        <f>IF(ISBLANK('Hoja De Calculo'!BB$13),'Credit issuance TYA'!BA58-('Credit issuance TYA'!$AL$21*'Credit issuance TYA'!$B$2),IF('Hoja De Calculo'!BB$16&lt;'Hoja De Calculo'!BA$16,0,'Credit issuance TYA'!BA58-('Credit issuance TYA'!$AL$21*'Credit issuance TYA'!$B$2)))</f>
        <v>0</v>
      </c>
      <c r="BB58" s="281">
        <f>IF(ISBLANK('Hoja De Calculo'!BC$13),'Credit issuance TYA'!BB58-('Credit issuance TYA'!$AL$21*'Credit issuance TYA'!$B$2),IF('Hoja De Calculo'!BC$16&lt;'Hoja De Calculo'!BB$16,0,'Credit issuance TYA'!BB58-('Credit issuance TYA'!$AL$21*'Credit issuance TYA'!$B$2)))</f>
        <v>0</v>
      </c>
      <c r="BC58" s="281">
        <f>IF(ISBLANK('Hoja De Calculo'!BD$13),'Credit issuance TYA'!BC58-('Credit issuance TYA'!$AL$21*'Credit issuance TYA'!$B$2),IF('Hoja De Calculo'!BD$16&lt;'Hoja De Calculo'!BC$16,0,'Credit issuance TYA'!BC58-('Credit issuance TYA'!$AL$21*'Credit issuance TYA'!$B$2)))</f>
        <v>0</v>
      </c>
      <c r="BD58" s="281">
        <f>IF(ISBLANK('Hoja De Calculo'!BE$13),'Credit issuance TYA'!BD58-('Credit issuance TYA'!$AL$21*'Credit issuance TYA'!$B$2),IF('Hoja De Calculo'!BE$16&lt;'Hoja De Calculo'!BD$16,0,'Credit issuance TYA'!BD58-('Credit issuance TYA'!$AL$21*'Credit issuance TYA'!$B$2)))</f>
        <v>0</v>
      </c>
      <c r="BE58" s="281">
        <f>IF(ISBLANK('Hoja De Calculo'!BF$13),'Credit issuance TYA'!BE58-('Credit issuance TYA'!$AL$21*'Credit issuance TYA'!$B$2),IF('Hoja De Calculo'!BF$16&lt;'Hoja De Calculo'!BE$16,0,'Credit issuance TYA'!BE58-('Credit issuance TYA'!$AL$21*'Credit issuance TYA'!$B$2)))</f>
        <v>0</v>
      </c>
      <c r="BF58" s="281">
        <f>IF(ISBLANK('Hoja De Calculo'!BG$13),'Credit issuance TYA'!BF58-('Credit issuance TYA'!$AL$21*'Credit issuance TYA'!$B$2),IF('Hoja De Calculo'!BG$16&lt;'Hoja De Calculo'!BF$16,0,'Credit issuance TYA'!BF58-('Credit issuance TYA'!$AL$21*'Credit issuance TYA'!$B$2)))</f>
        <v>0</v>
      </c>
      <c r="BG58" s="281">
        <f>IF(ISBLANK('Hoja De Calculo'!BH$13),'Credit issuance TYA'!BG58-('Credit issuance TYA'!$AL$21*'Credit issuance TYA'!$B$2),IF('Hoja De Calculo'!BH$16&lt;'Hoja De Calculo'!BG$16,0,'Credit issuance TYA'!BG58-('Credit issuance TYA'!$AL$21*'Credit issuance TYA'!$B$2)))</f>
        <v>0</v>
      </c>
      <c r="BH58" s="281">
        <f>IF(ISBLANK('Hoja De Calculo'!BI$13),'Credit issuance TYA'!BH58-('Credit issuance TYA'!$AL$21*'Credit issuance TYA'!$B$2),IF('Hoja De Calculo'!BI$16&lt;'Hoja De Calculo'!BH$16,0,'Credit issuance TYA'!BH58-('Credit issuance TYA'!$AL$21*'Credit issuance TYA'!$B$2)))</f>
        <v>0</v>
      </c>
      <c r="BI58" s="281">
        <f>IF(ISBLANK('Hoja De Calculo'!BJ$13),'Credit issuance TYA'!BI58-('Credit issuance TYA'!$AL$21*'Credit issuance TYA'!$B$2),IF('Hoja De Calculo'!BJ$16&lt;'Hoja De Calculo'!BI$16,0,'Credit issuance TYA'!BI58-('Credit issuance TYA'!$AL$21*'Credit issuance TYA'!$B$2)))</f>
        <v>0</v>
      </c>
      <c r="BJ58" s="281">
        <f>IF(ISBLANK('Hoja De Calculo'!BK$13),'Credit issuance TYA'!BJ58-('Credit issuance TYA'!$AL$21*'Credit issuance TYA'!$B$2),IF('Hoja De Calculo'!BK$16&lt;'Hoja De Calculo'!BJ$16,0,'Credit issuance TYA'!BJ58-('Credit issuance TYA'!$AL$21*'Credit issuance TYA'!$B$2)))</f>
        <v>0</v>
      </c>
      <c r="BK58" s="281">
        <f>IF(ISBLANK('Hoja De Calculo'!BL$13),'Credit issuance TYA'!BK58-('Credit issuance TYA'!$AL$21*'Credit issuance TYA'!$B$2),IF('Hoja De Calculo'!BL$16&lt;'Hoja De Calculo'!BK$16,0,'Credit issuance TYA'!BK58-('Credit issuance TYA'!$AL$21*'Credit issuance TYA'!$B$2)))</f>
        <v>0</v>
      </c>
      <c r="BL58" s="281">
        <f>IF(ISBLANK('Hoja De Calculo'!BM$13),'Credit issuance TYA'!BL58-('Credit issuance TYA'!$AL$21*'Credit issuance TYA'!$B$2),IF('Hoja De Calculo'!BM$16&lt;'Hoja De Calculo'!BL$16,0,'Credit issuance TYA'!BL58-('Credit issuance TYA'!$AL$21*'Credit issuance TYA'!$B$2)))</f>
        <v>0</v>
      </c>
      <c r="BM58" s="281">
        <f>IF(ISBLANK('Hoja De Calculo'!BN$13),'Credit issuance TYA'!BM58-('Credit issuance TYA'!$AL$21*'Credit issuance TYA'!$B$2),IF('Hoja De Calculo'!BN$16&lt;'Hoja De Calculo'!BM$16,0,'Credit issuance TYA'!BM58-('Credit issuance TYA'!$AL$21*'Credit issuance TYA'!$B$2)))</f>
        <v>0</v>
      </c>
      <c r="BN58" s="281">
        <f>IF(ISBLANK('Hoja De Calculo'!BO$13),'Credit issuance TYA'!BN58-('Credit issuance TYA'!$AL$21*'Credit issuance TYA'!$B$2),IF('Hoja De Calculo'!BO$16&lt;'Hoja De Calculo'!BN$16,0,'Credit issuance TYA'!BN58-('Credit issuance TYA'!$AL$21*'Credit issuance TYA'!$B$2)))</f>
        <v>0</v>
      </c>
      <c r="BO58" s="281">
        <f>IF(ISBLANK('Hoja De Calculo'!BP$13),'Credit issuance TYA'!BO58-('Credit issuance TYA'!$AL$21*'Credit issuance TYA'!$B$2),IF('Hoja De Calculo'!BP$16&lt;'Hoja De Calculo'!BO$16,0,'Credit issuance TYA'!BO58-('Credit issuance TYA'!$AL$21*'Credit issuance TYA'!$B$2)))</f>
        <v>0</v>
      </c>
      <c r="BP58" s="281">
        <f>IF(ISBLANK('Hoja De Calculo'!BQ$13),'Credit issuance TYA'!BP58-('Credit issuance TYA'!$AL$21*'Credit issuance TYA'!$B$2),IF('Hoja De Calculo'!BQ$16&lt;'Hoja De Calculo'!BP$16,0,'Credit issuance TYA'!BP58-('Credit issuance TYA'!$AL$21*'Credit issuance TYA'!$B$2)))</f>
        <v>0</v>
      </c>
      <c r="BQ58" s="281">
        <f>IF(ISBLANK('Hoja De Calculo'!BR$13),'Credit issuance TYA'!BQ58-('Credit issuance TYA'!$AL$21*'Credit issuance TYA'!$B$2),IF('Hoja De Calculo'!BR$16&lt;'Hoja De Calculo'!BQ$16,0,'Credit issuance TYA'!BQ58-('Credit issuance TYA'!$AL$21*'Credit issuance TYA'!$B$2)))</f>
        <v>0</v>
      </c>
      <c r="BR58" s="281">
        <f>IF(ISBLANK('Hoja De Calculo'!BS$13),'Credit issuance TYA'!BR58-('Credit issuance TYA'!$AL$21*'Credit issuance TYA'!$B$2),IF('Hoja De Calculo'!BS$16&lt;'Hoja De Calculo'!BR$16,0,'Credit issuance TYA'!BR58-('Credit issuance TYA'!$AL$21*'Credit issuance TYA'!$B$2)))</f>
        <v>0</v>
      </c>
      <c r="BS58" s="281">
        <f>IF(ISBLANK('Hoja De Calculo'!BT$13),'Credit issuance TYA'!BS58-('Credit issuance TYA'!$AL$21*'Credit issuance TYA'!$B$2),IF('Hoja De Calculo'!BT$16&lt;'Hoja De Calculo'!BS$16,0,'Credit issuance TYA'!BS58-('Credit issuance TYA'!$AL$21*'Credit issuance TYA'!$B$2)))</f>
        <v>0</v>
      </c>
      <c r="BT58" s="281">
        <f>IF(ISBLANK('Hoja De Calculo'!BU$13),'Credit issuance TYA'!BT58-('Credit issuance TYA'!$AL$21*'Credit issuance TYA'!$B$2),IF('Hoja De Calculo'!BU$16&lt;'Hoja De Calculo'!BT$16,0,'Credit issuance TYA'!BT58-('Credit issuance TYA'!$AL$21*'Credit issuance TYA'!$B$2)))</f>
        <v>0</v>
      </c>
      <c r="BU58" s="281">
        <f>IF(ISBLANK('Hoja De Calculo'!BV$13),'Credit issuance TYA'!BU58-('Credit issuance TYA'!$AL$21*'Credit issuance TYA'!$B$2),IF('Hoja De Calculo'!BV$16&lt;'Hoja De Calculo'!BU$16,0,'Credit issuance TYA'!BU58-('Credit issuance TYA'!$AL$21*'Credit issuance TYA'!$B$2)))</f>
        <v>0</v>
      </c>
      <c r="BV58" s="281">
        <f>IF(ISBLANK('Hoja De Calculo'!BW$13),'Credit issuance TYA'!BV58-('Credit issuance TYA'!$AL$21*'Credit issuance TYA'!$B$2),IF('Hoja De Calculo'!BW$16&lt;'Hoja De Calculo'!BV$16,0,'Credit issuance TYA'!BV58-('Credit issuance TYA'!$AL$21*'Credit issuance TYA'!$B$2)))</f>
        <v>0</v>
      </c>
      <c r="BW58" s="281">
        <f>IF(ISBLANK('Hoja De Calculo'!BX$13),'Credit issuance TYA'!BW58-('Credit issuance TYA'!$AL$21*'Credit issuance TYA'!$B$2),IF('Hoja De Calculo'!BX$16&lt;'Hoja De Calculo'!BW$16,0,'Credit issuance TYA'!BW58-('Credit issuance TYA'!$AL$21*'Credit issuance TYA'!$B$2)))</f>
        <v>0</v>
      </c>
      <c r="BX58" s="281">
        <f>IF(ISBLANK('Hoja De Calculo'!BY$13),'Credit issuance TYA'!BX58-('Credit issuance TYA'!$AL$21*'Credit issuance TYA'!$B$2),IF('Hoja De Calculo'!BY$16&lt;'Hoja De Calculo'!BX$16,0,'Credit issuance TYA'!BX58-('Credit issuance TYA'!$AL$21*'Credit issuance TYA'!$B$2)))</f>
        <v>0</v>
      </c>
      <c r="BY58" s="281">
        <f>IF(ISBLANK('Hoja De Calculo'!BZ$13),'Credit issuance TYA'!BY58-('Credit issuance TYA'!$AL$21*'Credit issuance TYA'!$B$2),IF('Hoja De Calculo'!BZ$16&lt;'Hoja De Calculo'!BY$16,0,'Credit issuance TYA'!BY58-('Credit issuance TYA'!$AL$21*'Credit issuance TYA'!$B$2)))</f>
        <v>0</v>
      </c>
      <c r="BZ58" s="281">
        <f>IF(ISBLANK('Hoja De Calculo'!CA$13),'Credit issuance TYA'!BZ58-('Credit issuance TYA'!$AL$21*'Credit issuance TYA'!$B$2),IF('Hoja De Calculo'!CA$16&lt;'Hoja De Calculo'!BZ$16,0,'Credit issuance TYA'!BZ58-('Credit issuance TYA'!$AL$21*'Credit issuance TYA'!$B$2)))</f>
        <v>0</v>
      </c>
      <c r="CA58" s="281">
        <f>IF(ISBLANK('Hoja De Calculo'!CB$13),'Credit issuance TYA'!CA58-('Credit issuance TYA'!$AL$21*'Credit issuance TYA'!$B$2),IF('Hoja De Calculo'!CB$16&lt;'Hoja De Calculo'!CA$16,0,'Credit issuance TYA'!CA58-('Credit issuance TYA'!$AL$21*'Credit issuance TYA'!$B$2)))</f>
        <v>0</v>
      </c>
      <c r="CB58" s="281">
        <f>IF(ISBLANK('Hoja De Calculo'!CC$13),'Credit issuance TYA'!CB58-('Credit issuance TYA'!$AL$21*'Credit issuance TYA'!$B$2),IF('Hoja De Calculo'!CC$16&lt;'Hoja De Calculo'!CB$16,0,'Credit issuance TYA'!CB58-('Credit issuance TYA'!$AL$21*'Credit issuance TYA'!$B$2)))</f>
        <v>0</v>
      </c>
      <c r="CC58" s="281">
        <f>IF(ISBLANK('Hoja De Calculo'!CD$13),'Credit issuance TYA'!CC58-('Credit issuance TYA'!$AL$21*'Credit issuance TYA'!$B$2),IF('Hoja De Calculo'!CD$16&lt;'Hoja De Calculo'!CC$16,0,'Credit issuance TYA'!CC58-('Credit issuance TYA'!$AL$21*'Credit issuance TYA'!$B$2)))</f>
        <v>0</v>
      </c>
      <c r="CD58" s="281">
        <f>IF(ISBLANK('Hoja De Calculo'!CE$13),'Credit issuance TYA'!CD58-('Credit issuance TYA'!$AL$21*'Credit issuance TYA'!$B$2),IF('Hoja De Calculo'!CE$16&lt;'Hoja De Calculo'!CD$16,0,'Credit issuance TYA'!CD58-('Credit issuance TYA'!$AL$21*'Credit issuance TYA'!$B$2)))</f>
        <v>0</v>
      </c>
      <c r="CE58" s="281">
        <f>IF(ISBLANK('Hoja De Calculo'!CF$13),'Credit issuance TYA'!CE58-('Credit issuance TYA'!$AL$21*'Credit issuance TYA'!$B$2),IF('Hoja De Calculo'!CF$16&lt;'Hoja De Calculo'!CE$16,0,'Credit issuance TYA'!CE58-('Credit issuance TYA'!$AL$21*'Credit issuance TYA'!$B$2)))</f>
        <v>0</v>
      </c>
      <c r="CF58" s="281">
        <f>IF(ISBLANK('Hoja De Calculo'!CG$13),'Credit issuance TYA'!CF58-('Credit issuance TYA'!$AL$21*'Credit issuance TYA'!$B$2),IF('Hoja De Calculo'!CG$16&lt;'Hoja De Calculo'!CF$16,0,'Credit issuance TYA'!CF58-('Credit issuance TYA'!$AL$21*'Credit issuance TYA'!$B$2)))</f>
        <v>0</v>
      </c>
      <c r="CG58" s="281">
        <f>IF(ISBLANK('Hoja De Calculo'!CH$13),'Credit issuance TYA'!CG58-('Credit issuance TYA'!$AL$21*'Credit issuance TYA'!$B$2),IF('Hoja De Calculo'!CH$16&lt;'Hoja De Calculo'!CG$16,0,'Credit issuance TYA'!CG58-('Credit issuance TYA'!$AL$21*'Credit issuance TYA'!$B$2)))</f>
        <v>0</v>
      </c>
      <c r="CH58" s="281">
        <f>IF(ISBLANK('Hoja De Calculo'!CI$13),'Credit issuance TYA'!CH58-('Credit issuance TYA'!$AL$21*'Credit issuance TYA'!$B$2),IF('Hoja De Calculo'!CI$16&lt;'Hoja De Calculo'!CH$16,0,'Credit issuance TYA'!CH58-('Credit issuance TYA'!$AL$21*'Credit issuance TYA'!$B$2)))</f>
        <v>0</v>
      </c>
      <c r="CI58" s="281">
        <f>IF(ISBLANK('Hoja De Calculo'!CJ$13),'Credit issuance TYA'!CI58-('Credit issuance TYA'!$AL$21*'Credit issuance TYA'!$B$2),IF('Hoja De Calculo'!CJ$16&lt;'Hoja De Calculo'!CI$16,0,'Credit issuance TYA'!CI58-('Credit issuance TYA'!$AL$21*'Credit issuance TYA'!$B$2)))</f>
        <v>0</v>
      </c>
      <c r="CJ58" s="281">
        <f>IF(ISBLANK('Hoja De Calculo'!CK$13),'Credit issuance TYA'!CJ58-('Credit issuance TYA'!$AL$21*'Credit issuance TYA'!$B$2),IF('Hoja De Calculo'!CK$16&lt;'Hoja De Calculo'!CJ$16,0,'Credit issuance TYA'!CJ58-('Credit issuance TYA'!$AL$21*'Credit issuance TYA'!$B$2)))</f>
        <v>0</v>
      </c>
      <c r="CK58" s="281">
        <f>IF(ISBLANK('Hoja De Calculo'!CL$13),'Credit issuance TYA'!CK58-('Credit issuance TYA'!$AL$21*'Credit issuance TYA'!$B$2),IF('Hoja De Calculo'!CL$16&lt;'Hoja De Calculo'!CK$16,0,'Credit issuance TYA'!CK58-('Credit issuance TYA'!$AL$21*'Credit issuance TYA'!$B$2)))</f>
        <v>0</v>
      </c>
      <c r="CL58" s="281">
        <f>IF(ISBLANK('Hoja De Calculo'!CM$13),'Credit issuance TYA'!CL58-('Credit issuance TYA'!$AL$21*'Credit issuance TYA'!$B$2),IF('Hoja De Calculo'!CM$16&lt;'Hoja De Calculo'!CL$16,0,'Credit issuance TYA'!CL58-('Credit issuance TYA'!$AL$21*'Credit issuance TYA'!$B$2)))</f>
        <v>0</v>
      </c>
      <c r="CM58" s="281">
        <f>IF(ISBLANK('Hoja De Calculo'!CN$13),'Credit issuance TYA'!CM58-('Credit issuance TYA'!$AL$21*'Credit issuance TYA'!$B$2),IF('Hoja De Calculo'!CN$16&lt;'Hoja De Calculo'!CM$16,0,'Credit issuance TYA'!CM58-('Credit issuance TYA'!$AL$21*'Credit issuance TYA'!$B$2)))</f>
        <v>0</v>
      </c>
      <c r="CN58" s="281">
        <f>IF(ISBLANK('Hoja De Calculo'!CO$13),'Credit issuance TYA'!CN58-('Credit issuance TYA'!$AL$21*'Credit issuance TYA'!$B$2),IF('Hoja De Calculo'!CO$16&lt;'Hoja De Calculo'!CN$16,0,'Credit issuance TYA'!CN58-('Credit issuance TYA'!$AL$21*'Credit issuance TYA'!$B$2)))</f>
        <v>0</v>
      </c>
      <c r="CO58" s="281">
        <f>IF(ISBLANK('Hoja De Calculo'!CP$13),'Credit issuance TYA'!CO58-('Credit issuance TYA'!$AL$21*'Credit issuance TYA'!$B$2),IF('Hoja De Calculo'!CP$16&lt;'Hoja De Calculo'!CO$16,0,'Credit issuance TYA'!CO58-('Credit issuance TYA'!$AL$21*'Credit issuance TYA'!$B$2)))</f>
        <v>0</v>
      </c>
      <c r="CP58" s="281">
        <f>IF(ISBLANK('Hoja De Calculo'!CQ$13),'Credit issuance TYA'!CP58-('Credit issuance TYA'!$AL$21*'Credit issuance TYA'!$B$2),IF('Hoja De Calculo'!CQ$16&lt;'Hoja De Calculo'!CP$16,0,'Credit issuance TYA'!CP58-('Credit issuance TYA'!$AL$21*'Credit issuance TYA'!$B$2)))</f>
        <v>0</v>
      </c>
      <c r="CQ58" s="281">
        <f>IF(ISBLANK('Hoja De Calculo'!CR$13),'Credit issuance TYA'!CQ58-('Credit issuance TYA'!$AL$21*'Credit issuance TYA'!$B$2),IF('Hoja De Calculo'!CR$16&lt;'Hoja De Calculo'!CQ$16,0,'Credit issuance TYA'!CQ58-('Credit issuance TYA'!$AL$21*'Credit issuance TYA'!$B$2)))</f>
        <v>0</v>
      </c>
      <c r="CR58" s="281">
        <f>IF(ISBLANK('Hoja De Calculo'!CS$13),'Credit issuance TYA'!CR58-('Credit issuance TYA'!$AL$21*'Credit issuance TYA'!$B$2),IF('Hoja De Calculo'!CS$16&lt;'Hoja De Calculo'!CR$16,0,'Credit issuance TYA'!CR58-('Credit issuance TYA'!$AL$21*'Credit issuance TYA'!$B$2)))</f>
        <v>0</v>
      </c>
      <c r="CS58" s="281">
        <f>IF(ISBLANK('Hoja De Calculo'!CT$13),'Credit issuance TYA'!CS58-('Credit issuance TYA'!$AL$21*'Credit issuance TYA'!$B$2),IF('Hoja De Calculo'!CT$16&lt;'Hoja De Calculo'!CS$16,0,'Credit issuance TYA'!CS58-('Credit issuance TYA'!$AL$21*'Credit issuance TYA'!$B$2)))</f>
        <v>0</v>
      </c>
      <c r="CT58" s="281">
        <f>IF(ISBLANK('Hoja De Calculo'!CU$13),'Credit issuance TYA'!CT58-('Credit issuance TYA'!$AL$21*'Credit issuance TYA'!$B$2),IF('Hoja De Calculo'!CU$16&lt;'Hoja De Calculo'!CT$16,0,'Credit issuance TYA'!CT58-('Credit issuance TYA'!$AL$21*'Credit issuance TYA'!$B$2)))</f>
        <v>0</v>
      </c>
      <c r="CU58" s="281">
        <f>IF(ISBLANK('Hoja De Calculo'!CV$13),'Credit issuance TYA'!CU58-('Credit issuance TYA'!$AL$21*'Credit issuance TYA'!$B$2),IF('Hoja De Calculo'!CV$16&lt;'Hoja De Calculo'!CU$16,0,'Credit issuance TYA'!CU58-('Credit issuance TYA'!$AL$21*'Credit issuance TYA'!$B$2)))</f>
        <v>0</v>
      </c>
      <c r="CV58" s="281">
        <f>IF(ISBLANK('Hoja De Calculo'!CW$13),'Credit issuance TYA'!CV58-('Credit issuance TYA'!$AL$21*'Credit issuance TYA'!$B$2),IF('Hoja De Calculo'!CW$16&lt;'Hoja De Calculo'!CV$16,0,'Credit issuance TYA'!CV58-('Credit issuance TYA'!$AL$21*'Credit issuance TYA'!$B$2)))</f>
        <v>0</v>
      </c>
      <c r="CW58" s="281">
        <f>IF(ISBLANK('Hoja De Calculo'!CX$13),'Credit issuance TYA'!CW58-('Credit issuance TYA'!$AL$21*'Credit issuance TYA'!$B$2),IF('Hoja De Calculo'!CX$16&lt;'Hoja De Calculo'!CW$16,0,'Credit issuance TYA'!CW58-('Credit issuance TYA'!$AL$21*'Credit issuance TYA'!$B$2)))</f>
        <v>0</v>
      </c>
    </row>
    <row r="59" spans="1:101" x14ac:dyDescent="0.3">
      <c r="A59" t="s">
        <v>196</v>
      </c>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259"/>
      <c r="AL59" s="259"/>
      <c r="AM59" s="281">
        <f>'Credit issuance TYA'!AM59-('Credit issuance TYA'!$AM$21*'Credit issuance TYA'!$B$2)</f>
        <v>0</v>
      </c>
      <c r="AN59" s="281">
        <f>IF(ISBLANK('Hoja De Calculo'!AO$13),'Credit issuance TYA'!AN59-('Credit issuance TYA'!$AM$21*'Credit issuance TYA'!$B$2),IF('Hoja De Calculo'!AO$16&lt;'Hoja De Calculo'!AN$16,0,'Credit issuance TYA'!AN59-('Credit issuance TYA'!$AM$21*'Credit issuance TYA'!$B$2)))</f>
        <v>0</v>
      </c>
      <c r="AO59" s="281">
        <f>IF(ISBLANK('Hoja De Calculo'!AP$13),'Credit issuance TYA'!AO59-('Credit issuance TYA'!$AM$21*'Credit issuance TYA'!$B$2),IF('Hoja De Calculo'!AP$16&lt;'Hoja De Calculo'!AO$16,0,'Credit issuance TYA'!AO59-('Credit issuance TYA'!$AM$21*'Credit issuance TYA'!$B$2)))</f>
        <v>0</v>
      </c>
      <c r="AP59" s="281">
        <f>IF(ISBLANK('Hoja De Calculo'!AQ$13),'Credit issuance TYA'!AP59-('Credit issuance TYA'!$AM$21*'Credit issuance TYA'!$B$2),IF('Hoja De Calculo'!AQ$16&lt;'Hoja De Calculo'!AP$16,0,'Credit issuance TYA'!AP59-('Credit issuance TYA'!$AM$21*'Credit issuance TYA'!$B$2)))</f>
        <v>0</v>
      </c>
      <c r="AQ59" s="281">
        <f>IF(ISBLANK('Hoja De Calculo'!AR$13),'Credit issuance TYA'!AQ59-('Credit issuance TYA'!$AM$21*'Credit issuance TYA'!$B$2),IF('Hoja De Calculo'!AR$16&lt;'Hoja De Calculo'!AQ$16,0,'Credit issuance TYA'!AQ59-('Credit issuance TYA'!$AM$21*'Credit issuance TYA'!$B$2)))</f>
        <v>0</v>
      </c>
      <c r="AR59" s="281">
        <f>IF(ISBLANK('Hoja De Calculo'!AS$13),'Credit issuance TYA'!AR59-('Credit issuance TYA'!$AM$21*'Credit issuance TYA'!$B$2),IF('Hoja De Calculo'!AS$16&lt;'Hoja De Calculo'!AR$16,0,'Credit issuance TYA'!AR59-('Credit issuance TYA'!$AM$21*'Credit issuance TYA'!$B$2)))</f>
        <v>0</v>
      </c>
      <c r="AS59" s="281">
        <f>IF(ISBLANK('Hoja De Calculo'!AT$13),'Credit issuance TYA'!AS59-('Credit issuance TYA'!$AM$21*'Credit issuance TYA'!$B$2),IF('Hoja De Calculo'!AT$16&lt;'Hoja De Calculo'!AS$16,0,'Credit issuance TYA'!AS59-('Credit issuance TYA'!$AM$21*'Credit issuance TYA'!$B$2)))</f>
        <v>0</v>
      </c>
      <c r="AT59" s="281">
        <f>IF(ISBLANK('Hoja De Calculo'!AU$13),'Credit issuance TYA'!AT59-('Credit issuance TYA'!$AM$21*'Credit issuance TYA'!$B$2),IF('Hoja De Calculo'!AU$16&lt;'Hoja De Calculo'!AT$16,0,'Credit issuance TYA'!AT59-('Credit issuance TYA'!$AM$21*'Credit issuance TYA'!$B$2)))</f>
        <v>0</v>
      </c>
      <c r="AU59" s="281">
        <f>IF(ISBLANK('Hoja De Calculo'!AV$13),'Credit issuance TYA'!AU59-('Credit issuance TYA'!$AM$21*'Credit issuance TYA'!$B$2),IF('Hoja De Calculo'!AV$16&lt;'Hoja De Calculo'!AU$16,0,'Credit issuance TYA'!AU59-('Credit issuance TYA'!$AM$21*'Credit issuance TYA'!$B$2)))</f>
        <v>0</v>
      </c>
      <c r="AV59" s="281">
        <f>IF(ISBLANK('Hoja De Calculo'!AW$13),'Credit issuance TYA'!AV59-('Credit issuance TYA'!$AM$21*'Credit issuance TYA'!$B$2),IF('Hoja De Calculo'!AW$16&lt;'Hoja De Calculo'!AV$16,0,'Credit issuance TYA'!AV59-('Credit issuance TYA'!$AM$21*'Credit issuance TYA'!$B$2)))</f>
        <v>0</v>
      </c>
      <c r="AW59" s="281">
        <f>IF(ISBLANK('Hoja De Calculo'!AX$13),'Credit issuance TYA'!AW59-('Credit issuance TYA'!$AM$21*'Credit issuance TYA'!$B$2),IF('Hoja De Calculo'!AX$16&lt;'Hoja De Calculo'!AW$16,0,'Credit issuance TYA'!AW59-('Credit issuance TYA'!$AM$21*'Credit issuance TYA'!$B$2)))</f>
        <v>0</v>
      </c>
      <c r="AX59" s="281">
        <f>IF(ISBLANK('Hoja De Calculo'!AY$13),'Credit issuance TYA'!AX59-('Credit issuance TYA'!$AM$21*'Credit issuance TYA'!$B$2),IF('Hoja De Calculo'!AY$16&lt;'Hoja De Calculo'!AX$16,0,'Credit issuance TYA'!AX59-('Credit issuance TYA'!$AM$21*'Credit issuance TYA'!$B$2)))</f>
        <v>0</v>
      </c>
      <c r="AY59" s="281">
        <f>IF(ISBLANK('Hoja De Calculo'!AZ$13),'Credit issuance TYA'!AY59-('Credit issuance TYA'!$AM$21*'Credit issuance TYA'!$B$2),IF('Hoja De Calculo'!AZ$16&lt;'Hoja De Calculo'!AY$16,0,'Credit issuance TYA'!AY59-('Credit issuance TYA'!$AM$21*'Credit issuance TYA'!$B$2)))</f>
        <v>0</v>
      </c>
      <c r="AZ59" s="281">
        <f>IF(ISBLANK('Hoja De Calculo'!BA$13),'Credit issuance TYA'!AZ59-('Credit issuance TYA'!$AM$21*'Credit issuance TYA'!$B$2),IF('Hoja De Calculo'!BA$16&lt;'Hoja De Calculo'!AZ$16,0,'Credit issuance TYA'!AZ59-('Credit issuance TYA'!$AM$21*'Credit issuance TYA'!$B$2)))</f>
        <v>0</v>
      </c>
      <c r="BA59" s="281">
        <f>IF(ISBLANK('Hoja De Calculo'!BB$13),'Credit issuance TYA'!BA59-('Credit issuance TYA'!$AM$21*'Credit issuance TYA'!$B$2),IF('Hoja De Calculo'!BB$16&lt;'Hoja De Calculo'!BA$16,0,'Credit issuance TYA'!BA59-('Credit issuance TYA'!$AM$21*'Credit issuance TYA'!$B$2)))</f>
        <v>0</v>
      </c>
      <c r="BB59" s="281">
        <f>IF(ISBLANK('Hoja De Calculo'!BC$13),'Credit issuance TYA'!BB59-('Credit issuance TYA'!$AM$21*'Credit issuance TYA'!$B$2),IF('Hoja De Calculo'!BC$16&lt;'Hoja De Calculo'!BB$16,0,'Credit issuance TYA'!BB59-('Credit issuance TYA'!$AM$21*'Credit issuance TYA'!$B$2)))</f>
        <v>0</v>
      </c>
      <c r="BC59" s="281">
        <f>IF(ISBLANK('Hoja De Calculo'!BD$13),'Credit issuance TYA'!BC59-('Credit issuance TYA'!$AM$21*'Credit issuance TYA'!$B$2),IF('Hoja De Calculo'!BD$16&lt;'Hoja De Calculo'!BC$16,0,'Credit issuance TYA'!BC59-('Credit issuance TYA'!$AM$21*'Credit issuance TYA'!$B$2)))</f>
        <v>0</v>
      </c>
      <c r="BD59" s="281">
        <f>IF(ISBLANK('Hoja De Calculo'!BE$13),'Credit issuance TYA'!BD59-('Credit issuance TYA'!$AM$21*'Credit issuance TYA'!$B$2),IF('Hoja De Calculo'!BE$16&lt;'Hoja De Calculo'!BD$16,0,'Credit issuance TYA'!BD59-('Credit issuance TYA'!$AM$21*'Credit issuance TYA'!$B$2)))</f>
        <v>0</v>
      </c>
      <c r="BE59" s="281">
        <f>IF(ISBLANK('Hoja De Calculo'!BF$13),'Credit issuance TYA'!BE59-('Credit issuance TYA'!$AM$21*'Credit issuance TYA'!$B$2),IF('Hoja De Calculo'!BF$16&lt;'Hoja De Calculo'!BE$16,0,'Credit issuance TYA'!BE59-('Credit issuance TYA'!$AM$21*'Credit issuance TYA'!$B$2)))</f>
        <v>0</v>
      </c>
      <c r="BF59" s="281">
        <f>IF(ISBLANK('Hoja De Calculo'!BG$13),'Credit issuance TYA'!BF59-('Credit issuance TYA'!$AM$21*'Credit issuance TYA'!$B$2),IF('Hoja De Calculo'!BG$16&lt;'Hoja De Calculo'!BF$16,0,'Credit issuance TYA'!BF59-('Credit issuance TYA'!$AM$21*'Credit issuance TYA'!$B$2)))</f>
        <v>0</v>
      </c>
      <c r="BG59" s="281">
        <f>IF(ISBLANK('Hoja De Calculo'!BH$13),'Credit issuance TYA'!BG59-('Credit issuance TYA'!$AM$21*'Credit issuance TYA'!$B$2),IF('Hoja De Calculo'!BH$16&lt;'Hoja De Calculo'!BG$16,0,'Credit issuance TYA'!BG59-('Credit issuance TYA'!$AM$21*'Credit issuance TYA'!$B$2)))</f>
        <v>0</v>
      </c>
      <c r="BH59" s="281">
        <f>IF(ISBLANK('Hoja De Calculo'!BI$13),'Credit issuance TYA'!BH59-('Credit issuance TYA'!$AM$21*'Credit issuance TYA'!$B$2),IF('Hoja De Calculo'!BI$16&lt;'Hoja De Calculo'!BH$16,0,'Credit issuance TYA'!BH59-('Credit issuance TYA'!$AM$21*'Credit issuance TYA'!$B$2)))</f>
        <v>0</v>
      </c>
      <c r="BI59" s="281">
        <f>IF(ISBLANK('Hoja De Calculo'!BJ$13),'Credit issuance TYA'!BI59-('Credit issuance TYA'!$AM$21*'Credit issuance TYA'!$B$2),IF('Hoja De Calculo'!BJ$16&lt;'Hoja De Calculo'!BI$16,0,'Credit issuance TYA'!BI59-('Credit issuance TYA'!$AM$21*'Credit issuance TYA'!$B$2)))</f>
        <v>0</v>
      </c>
      <c r="BJ59" s="281">
        <f>IF(ISBLANK('Hoja De Calculo'!BK$13),'Credit issuance TYA'!BJ59-('Credit issuance TYA'!$AM$21*'Credit issuance TYA'!$B$2),IF('Hoja De Calculo'!BK$16&lt;'Hoja De Calculo'!BJ$16,0,'Credit issuance TYA'!BJ59-('Credit issuance TYA'!$AM$21*'Credit issuance TYA'!$B$2)))</f>
        <v>0</v>
      </c>
      <c r="BK59" s="281">
        <f>IF(ISBLANK('Hoja De Calculo'!BL$13),'Credit issuance TYA'!BK59-('Credit issuance TYA'!$AM$21*'Credit issuance TYA'!$B$2),IF('Hoja De Calculo'!BL$16&lt;'Hoja De Calculo'!BK$16,0,'Credit issuance TYA'!BK59-('Credit issuance TYA'!$AM$21*'Credit issuance TYA'!$B$2)))</f>
        <v>0</v>
      </c>
      <c r="BL59" s="281">
        <f>IF(ISBLANK('Hoja De Calculo'!BM$13),'Credit issuance TYA'!BL59-('Credit issuance TYA'!$AM$21*'Credit issuance TYA'!$B$2),IF('Hoja De Calculo'!BM$16&lt;'Hoja De Calculo'!BL$16,0,'Credit issuance TYA'!BL59-('Credit issuance TYA'!$AM$21*'Credit issuance TYA'!$B$2)))</f>
        <v>0</v>
      </c>
      <c r="BM59" s="281">
        <f>IF(ISBLANK('Hoja De Calculo'!BN$13),'Credit issuance TYA'!BM59-('Credit issuance TYA'!$AM$21*'Credit issuance TYA'!$B$2),IF('Hoja De Calculo'!BN$16&lt;'Hoja De Calculo'!BM$16,0,'Credit issuance TYA'!BM59-('Credit issuance TYA'!$AM$21*'Credit issuance TYA'!$B$2)))</f>
        <v>0</v>
      </c>
      <c r="BN59" s="281">
        <f>IF(ISBLANK('Hoja De Calculo'!BO$13),'Credit issuance TYA'!BN59-('Credit issuance TYA'!$AM$21*'Credit issuance TYA'!$B$2),IF('Hoja De Calculo'!BO$16&lt;'Hoja De Calculo'!BN$16,0,'Credit issuance TYA'!BN59-('Credit issuance TYA'!$AM$21*'Credit issuance TYA'!$B$2)))</f>
        <v>0</v>
      </c>
      <c r="BO59" s="281">
        <f>IF(ISBLANK('Hoja De Calculo'!BP$13),'Credit issuance TYA'!BO59-('Credit issuance TYA'!$AM$21*'Credit issuance TYA'!$B$2),IF('Hoja De Calculo'!BP$16&lt;'Hoja De Calculo'!BO$16,0,'Credit issuance TYA'!BO59-('Credit issuance TYA'!$AM$21*'Credit issuance TYA'!$B$2)))</f>
        <v>0</v>
      </c>
      <c r="BP59" s="281">
        <f>IF(ISBLANK('Hoja De Calculo'!BQ$13),'Credit issuance TYA'!BP59-('Credit issuance TYA'!$AM$21*'Credit issuance TYA'!$B$2),IF('Hoja De Calculo'!BQ$16&lt;'Hoja De Calculo'!BP$16,0,'Credit issuance TYA'!BP59-('Credit issuance TYA'!$AM$21*'Credit issuance TYA'!$B$2)))</f>
        <v>0</v>
      </c>
      <c r="BQ59" s="281">
        <f>IF(ISBLANK('Hoja De Calculo'!BR$13),'Credit issuance TYA'!BQ59-('Credit issuance TYA'!$AM$21*'Credit issuance TYA'!$B$2),IF('Hoja De Calculo'!BR$16&lt;'Hoja De Calculo'!BQ$16,0,'Credit issuance TYA'!BQ59-('Credit issuance TYA'!$AM$21*'Credit issuance TYA'!$B$2)))</f>
        <v>0</v>
      </c>
      <c r="BR59" s="281">
        <f>IF(ISBLANK('Hoja De Calculo'!BS$13),'Credit issuance TYA'!BR59-('Credit issuance TYA'!$AM$21*'Credit issuance TYA'!$B$2),IF('Hoja De Calculo'!BS$16&lt;'Hoja De Calculo'!BR$16,0,'Credit issuance TYA'!BR59-('Credit issuance TYA'!$AM$21*'Credit issuance TYA'!$B$2)))</f>
        <v>0</v>
      </c>
      <c r="BS59" s="281">
        <f>IF(ISBLANK('Hoja De Calculo'!BT$13),'Credit issuance TYA'!BS59-('Credit issuance TYA'!$AM$21*'Credit issuance TYA'!$B$2),IF('Hoja De Calculo'!BT$16&lt;'Hoja De Calculo'!BS$16,0,'Credit issuance TYA'!BS59-('Credit issuance TYA'!$AM$21*'Credit issuance TYA'!$B$2)))</f>
        <v>0</v>
      </c>
      <c r="BT59" s="281">
        <f>IF(ISBLANK('Hoja De Calculo'!BU$13),'Credit issuance TYA'!BT59-('Credit issuance TYA'!$AM$21*'Credit issuance TYA'!$B$2),IF('Hoja De Calculo'!BU$16&lt;'Hoja De Calculo'!BT$16,0,'Credit issuance TYA'!BT59-('Credit issuance TYA'!$AM$21*'Credit issuance TYA'!$B$2)))</f>
        <v>0</v>
      </c>
      <c r="BU59" s="281">
        <f>IF(ISBLANK('Hoja De Calculo'!BV$13),'Credit issuance TYA'!BU59-('Credit issuance TYA'!$AM$21*'Credit issuance TYA'!$B$2),IF('Hoja De Calculo'!BV$16&lt;'Hoja De Calculo'!BU$16,0,'Credit issuance TYA'!BU59-('Credit issuance TYA'!$AM$21*'Credit issuance TYA'!$B$2)))</f>
        <v>0</v>
      </c>
      <c r="BV59" s="281">
        <f>IF(ISBLANK('Hoja De Calculo'!BW$13),'Credit issuance TYA'!BV59-('Credit issuance TYA'!$AM$21*'Credit issuance TYA'!$B$2),IF('Hoja De Calculo'!BW$16&lt;'Hoja De Calculo'!BV$16,0,'Credit issuance TYA'!BV59-('Credit issuance TYA'!$AM$21*'Credit issuance TYA'!$B$2)))</f>
        <v>0</v>
      </c>
      <c r="BW59" s="281">
        <f>IF(ISBLANK('Hoja De Calculo'!BX$13),'Credit issuance TYA'!BW59-('Credit issuance TYA'!$AM$21*'Credit issuance TYA'!$B$2),IF('Hoja De Calculo'!BX$16&lt;'Hoja De Calculo'!BW$16,0,'Credit issuance TYA'!BW59-('Credit issuance TYA'!$AM$21*'Credit issuance TYA'!$B$2)))</f>
        <v>0</v>
      </c>
      <c r="BX59" s="281">
        <f>IF(ISBLANK('Hoja De Calculo'!BY$13),'Credit issuance TYA'!BX59-('Credit issuance TYA'!$AM$21*'Credit issuance TYA'!$B$2),IF('Hoja De Calculo'!BY$16&lt;'Hoja De Calculo'!BX$16,0,'Credit issuance TYA'!BX59-('Credit issuance TYA'!$AM$21*'Credit issuance TYA'!$B$2)))</f>
        <v>0</v>
      </c>
      <c r="BY59" s="281">
        <f>IF(ISBLANK('Hoja De Calculo'!BZ$13),'Credit issuance TYA'!BY59-('Credit issuance TYA'!$AM$21*'Credit issuance TYA'!$B$2),IF('Hoja De Calculo'!BZ$16&lt;'Hoja De Calculo'!BY$16,0,'Credit issuance TYA'!BY59-('Credit issuance TYA'!$AM$21*'Credit issuance TYA'!$B$2)))</f>
        <v>0</v>
      </c>
      <c r="BZ59" s="281">
        <f>IF(ISBLANK('Hoja De Calculo'!CA$13),'Credit issuance TYA'!BZ59-('Credit issuance TYA'!$AM$21*'Credit issuance TYA'!$B$2),IF('Hoja De Calculo'!CA$16&lt;'Hoja De Calculo'!BZ$16,0,'Credit issuance TYA'!BZ59-('Credit issuance TYA'!$AM$21*'Credit issuance TYA'!$B$2)))</f>
        <v>0</v>
      </c>
      <c r="CA59" s="281">
        <f>IF(ISBLANK('Hoja De Calculo'!CB$13),'Credit issuance TYA'!CA59-('Credit issuance TYA'!$AM$21*'Credit issuance TYA'!$B$2),IF('Hoja De Calculo'!CB$16&lt;'Hoja De Calculo'!CA$16,0,'Credit issuance TYA'!CA59-('Credit issuance TYA'!$AM$21*'Credit issuance TYA'!$B$2)))</f>
        <v>0</v>
      </c>
      <c r="CB59" s="281">
        <f>IF(ISBLANK('Hoja De Calculo'!CC$13),'Credit issuance TYA'!CB59-('Credit issuance TYA'!$AM$21*'Credit issuance TYA'!$B$2),IF('Hoja De Calculo'!CC$16&lt;'Hoja De Calculo'!CB$16,0,'Credit issuance TYA'!CB59-('Credit issuance TYA'!$AM$21*'Credit issuance TYA'!$B$2)))</f>
        <v>0</v>
      </c>
      <c r="CC59" s="281">
        <f>IF(ISBLANK('Hoja De Calculo'!CD$13),'Credit issuance TYA'!CC59-('Credit issuance TYA'!$AM$21*'Credit issuance TYA'!$B$2),IF('Hoja De Calculo'!CD$16&lt;'Hoja De Calculo'!CC$16,0,'Credit issuance TYA'!CC59-('Credit issuance TYA'!$AM$21*'Credit issuance TYA'!$B$2)))</f>
        <v>0</v>
      </c>
      <c r="CD59" s="281">
        <f>IF(ISBLANK('Hoja De Calculo'!CE$13),'Credit issuance TYA'!CD59-('Credit issuance TYA'!$AM$21*'Credit issuance TYA'!$B$2),IF('Hoja De Calculo'!CE$16&lt;'Hoja De Calculo'!CD$16,0,'Credit issuance TYA'!CD59-('Credit issuance TYA'!$AM$21*'Credit issuance TYA'!$B$2)))</f>
        <v>0</v>
      </c>
      <c r="CE59" s="281">
        <f>IF(ISBLANK('Hoja De Calculo'!CF$13),'Credit issuance TYA'!CE59-('Credit issuance TYA'!$AM$21*'Credit issuance TYA'!$B$2),IF('Hoja De Calculo'!CF$16&lt;'Hoja De Calculo'!CE$16,0,'Credit issuance TYA'!CE59-('Credit issuance TYA'!$AM$21*'Credit issuance TYA'!$B$2)))</f>
        <v>0</v>
      </c>
      <c r="CF59" s="281">
        <f>IF(ISBLANK('Hoja De Calculo'!CG$13),'Credit issuance TYA'!CF59-('Credit issuance TYA'!$AM$21*'Credit issuance TYA'!$B$2),IF('Hoja De Calculo'!CG$16&lt;'Hoja De Calculo'!CF$16,0,'Credit issuance TYA'!CF59-('Credit issuance TYA'!$AM$21*'Credit issuance TYA'!$B$2)))</f>
        <v>0</v>
      </c>
      <c r="CG59" s="281">
        <f>IF(ISBLANK('Hoja De Calculo'!CH$13),'Credit issuance TYA'!CG59-('Credit issuance TYA'!$AM$21*'Credit issuance TYA'!$B$2),IF('Hoja De Calculo'!CH$16&lt;'Hoja De Calculo'!CG$16,0,'Credit issuance TYA'!CG59-('Credit issuance TYA'!$AM$21*'Credit issuance TYA'!$B$2)))</f>
        <v>0</v>
      </c>
      <c r="CH59" s="281">
        <f>IF(ISBLANK('Hoja De Calculo'!CI$13),'Credit issuance TYA'!CH59-('Credit issuance TYA'!$AM$21*'Credit issuance TYA'!$B$2),IF('Hoja De Calculo'!CI$16&lt;'Hoja De Calculo'!CH$16,0,'Credit issuance TYA'!CH59-('Credit issuance TYA'!$AM$21*'Credit issuance TYA'!$B$2)))</f>
        <v>0</v>
      </c>
      <c r="CI59" s="281">
        <f>IF(ISBLANK('Hoja De Calculo'!CJ$13),'Credit issuance TYA'!CI59-('Credit issuance TYA'!$AM$21*'Credit issuance TYA'!$B$2),IF('Hoja De Calculo'!CJ$16&lt;'Hoja De Calculo'!CI$16,0,'Credit issuance TYA'!CI59-('Credit issuance TYA'!$AM$21*'Credit issuance TYA'!$B$2)))</f>
        <v>0</v>
      </c>
      <c r="CJ59" s="281">
        <f>IF(ISBLANK('Hoja De Calculo'!CK$13),'Credit issuance TYA'!CJ59-('Credit issuance TYA'!$AM$21*'Credit issuance TYA'!$B$2),IF('Hoja De Calculo'!CK$16&lt;'Hoja De Calculo'!CJ$16,0,'Credit issuance TYA'!CJ59-('Credit issuance TYA'!$AM$21*'Credit issuance TYA'!$B$2)))</f>
        <v>0</v>
      </c>
      <c r="CK59" s="281">
        <f>IF(ISBLANK('Hoja De Calculo'!CL$13),'Credit issuance TYA'!CK59-('Credit issuance TYA'!$AM$21*'Credit issuance TYA'!$B$2),IF('Hoja De Calculo'!CL$16&lt;'Hoja De Calculo'!CK$16,0,'Credit issuance TYA'!CK59-('Credit issuance TYA'!$AM$21*'Credit issuance TYA'!$B$2)))</f>
        <v>0</v>
      </c>
      <c r="CL59" s="281">
        <f>IF(ISBLANK('Hoja De Calculo'!CM$13),'Credit issuance TYA'!CL59-('Credit issuance TYA'!$AM$21*'Credit issuance TYA'!$B$2),IF('Hoja De Calculo'!CM$16&lt;'Hoja De Calculo'!CL$16,0,'Credit issuance TYA'!CL59-('Credit issuance TYA'!$AM$21*'Credit issuance TYA'!$B$2)))</f>
        <v>0</v>
      </c>
      <c r="CM59" s="281">
        <f>IF(ISBLANK('Hoja De Calculo'!CN$13),'Credit issuance TYA'!CM59-('Credit issuance TYA'!$AM$21*'Credit issuance TYA'!$B$2),IF('Hoja De Calculo'!CN$16&lt;'Hoja De Calculo'!CM$16,0,'Credit issuance TYA'!CM59-('Credit issuance TYA'!$AM$21*'Credit issuance TYA'!$B$2)))</f>
        <v>0</v>
      </c>
      <c r="CN59" s="281">
        <f>IF(ISBLANK('Hoja De Calculo'!CO$13),'Credit issuance TYA'!CN59-('Credit issuance TYA'!$AM$21*'Credit issuance TYA'!$B$2),IF('Hoja De Calculo'!CO$16&lt;'Hoja De Calculo'!CN$16,0,'Credit issuance TYA'!CN59-('Credit issuance TYA'!$AM$21*'Credit issuance TYA'!$B$2)))</f>
        <v>0</v>
      </c>
      <c r="CO59" s="281">
        <f>IF(ISBLANK('Hoja De Calculo'!CP$13),'Credit issuance TYA'!CO59-('Credit issuance TYA'!$AM$21*'Credit issuance TYA'!$B$2),IF('Hoja De Calculo'!CP$16&lt;'Hoja De Calculo'!CO$16,0,'Credit issuance TYA'!CO59-('Credit issuance TYA'!$AM$21*'Credit issuance TYA'!$B$2)))</f>
        <v>0</v>
      </c>
      <c r="CP59" s="281">
        <f>IF(ISBLANK('Hoja De Calculo'!CQ$13),'Credit issuance TYA'!CP59-('Credit issuance TYA'!$AM$21*'Credit issuance TYA'!$B$2),IF('Hoja De Calculo'!CQ$16&lt;'Hoja De Calculo'!CP$16,0,'Credit issuance TYA'!CP59-('Credit issuance TYA'!$AM$21*'Credit issuance TYA'!$B$2)))</f>
        <v>0</v>
      </c>
      <c r="CQ59" s="281">
        <f>IF(ISBLANK('Hoja De Calculo'!CR$13),'Credit issuance TYA'!CQ59-('Credit issuance TYA'!$AM$21*'Credit issuance TYA'!$B$2),IF('Hoja De Calculo'!CR$16&lt;'Hoja De Calculo'!CQ$16,0,'Credit issuance TYA'!CQ59-('Credit issuance TYA'!$AM$21*'Credit issuance TYA'!$B$2)))</f>
        <v>0</v>
      </c>
      <c r="CR59" s="281">
        <f>IF(ISBLANK('Hoja De Calculo'!CS$13),'Credit issuance TYA'!CR59-('Credit issuance TYA'!$AM$21*'Credit issuance TYA'!$B$2),IF('Hoja De Calculo'!CS$16&lt;'Hoja De Calculo'!CR$16,0,'Credit issuance TYA'!CR59-('Credit issuance TYA'!$AM$21*'Credit issuance TYA'!$B$2)))</f>
        <v>0</v>
      </c>
      <c r="CS59" s="281">
        <f>IF(ISBLANK('Hoja De Calculo'!CT$13),'Credit issuance TYA'!CS59-('Credit issuance TYA'!$AM$21*'Credit issuance TYA'!$B$2),IF('Hoja De Calculo'!CT$16&lt;'Hoja De Calculo'!CS$16,0,'Credit issuance TYA'!CS59-('Credit issuance TYA'!$AM$21*'Credit issuance TYA'!$B$2)))</f>
        <v>0</v>
      </c>
      <c r="CT59" s="281">
        <f>IF(ISBLANK('Hoja De Calculo'!CU$13),'Credit issuance TYA'!CT59-('Credit issuance TYA'!$AM$21*'Credit issuance TYA'!$B$2),IF('Hoja De Calculo'!CU$16&lt;'Hoja De Calculo'!CT$16,0,'Credit issuance TYA'!CT59-('Credit issuance TYA'!$AM$21*'Credit issuance TYA'!$B$2)))</f>
        <v>0</v>
      </c>
      <c r="CU59" s="281">
        <f>IF(ISBLANK('Hoja De Calculo'!CV$13),'Credit issuance TYA'!CU59-('Credit issuance TYA'!$AM$21*'Credit issuance TYA'!$B$2),IF('Hoja De Calculo'!CV$16&lt;'Hoja De Calculo'!CU$16,0,'Credit issuance TYA'!CU59-('Credit issuance TYA'!$AM$21*'Credit issuance TYA'!$B$2)))</f>
        <v>0</v>
      </c>
      <c r="CV59" s="281">
        <f>IF(ISBLANK('Hoja De Calculo'!CW$13),'Credit issuance TYA'!CV59-('Credit issuance TYA'!$AM$21*'Credit issuance TYA'!$B$2),IF('Hoja De Calculo'!CW$16&lt;'Hoja De Calculo'!CV$16,0,'Credit issuance TYA'!CV59-('Credit issuance TYA'!$AM$21*'Credit issuance TYA'!$B$2)))</f>
        <v>0</v>
      </c>
      <c r="CW59" s="281">
        <f>IF(ISBLANK('Hoja De Calculo'!CX$13),'Credit issuance TYA'!CW59-('Credit issuance TYA'!$AM$21*'Credit issuance TYA'!$B$2),IF('Hoja De Calculo'!CX$16&lt;'Hoja De Calculo'!CW$16,0,'Credit issuance TYA'!CW59-('Credit issuance TYA'!$AM$21*'Credit issuance TYA'!$B$2)))</f>
        <v>0</v>
      </c>
    </row>
    <row r="60" spans="1:101" x14ac:dyDescent="0.3">
      <c r="A60" t="s">
        <v>197</v>
      </c>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81">
        <f>'Credit issuance TYA'!AN60-('Credit issuance TYA'!$AN$21*'Credit issuance TYA'!$B$2)</f>
        <v>0</v>
      </c>
      <c r="AO60" s="281">
        <f>IF(ISBLANK('Hoja De Calculo'!AP$13),'Credit issuance TYA'!AO60-('Credit issuance TYA'!$AN$21*'Credit issuance TYA'!$B$2),IF('Hoja De Calculo'!AP$16&lt;'Hoja De Calculo'!AO$16,0,'Credit issuance TYA'!AO60-('Credit issuance TYA'!$AN$21*'Credit issuance TYA'!$B$2)))</f>
        <v>0</v>
      </c>
      <c r="AP60" s="281">
        <f>IF(ISBLANK('Hoja De Calculo'!AQ$13),'Credit issuance TYA'!AP60-('Credit issuance TYA'!$AN$21*'Credit issuance TYA'!$B$2),IF('Hoja De Calculo'!AQ$16&lt;'Hoja De Calculo'!AP$16,0,'Credit issuance TYA'!AP60-('Credit issuance TYA'!$AN$21*'Credit issuance TYA'!$B$2)))</f>
        <v>0</v>
      </c>
      <c r="AQ60" s="281">
        <f>IF(ISBLANK('Hoja De Calculo'!AR$13),'Credit issuance TYA'!AQ60-('Credit issuance TYA'!$AN$21*'Credit issuance TYA'!$B$2),IF('Hoja De Calculo'!AR$16&lt;'Hoja De Calculo'!AQ$16,0,'Credit issuance TYA'!AQ60-('Credit issuance TYA'!$AN$21*'Credit issuance TYA'!$B$2)))</f>
        <v>0</v>
      </c>
      <c r="AR60" s="281">
        <f>IF(ISBLANK('Hoja De Calculo'!AS$13),'Credit issuance TYA'!AR60-('Credit issuance TYA'!$AN$21*'Credit issuance TYA'!$B$2),IF('Hoja De Calculo'!AS$16&lt;'Hoja De Calculo'!AR$16,0,'Credit issuance TYA'!AR60-('Credit issuance TYA'!$AN$21*'Credit issuance TYA'!$B$2)))</f>
        <v>0</v>
      </c>
      <c r="AS60" s="281">
        <f>IF(ISBLANK('Hoja De Calculo'!AT$13),'Credit issuance TYA'!AS60-('Credit issuance TYA'!$AN$21*'Credit issuance TYA'!$B$2),IF('Hoja De Calculo'!AT$16&lt;'Hoja De Calculo'!AS$16,0,'Credit issuance TYA'!AS60-('Credit issuance TYA'!$AN$21*'Credit issuance TYA'!$B$2)))</f>
        <v>0</v>
      </c>
      <c r="AT60" s="281">
        <f>IF(ISBLANK('Hoja De Calculo'!AU$13),'Credit issuance TYA'!AT60-('Credit issuance TYA'!$AN$21*'Credit issuance TYA'!$B$2),IF('Hoja De Calculo'!AU$16&lt;'Hoja De Calculo'!AT$16,0,'Credit issuance TYA'!AT60-('Credit issuance TYA'!$AN$21*'Credit issuance TYA'!$B$2)))</f>
        <v>0</v>
      </c>
      <c r="AU60" s="281">
        <f>IF(ISBLANK('Hoja De Calculo'!AV$13),'Credit issuance TYA'!AU60-('Credit issuance TYA'!$AN$21*'Credit issuance TYA'!$B$2),IF('Hoja De Calculo'!AV$16&lt;'Hoja De Calculo'!AU$16,0,'Credit issuance TYA'!AU60-('Credit issuance TYA'!$AN$21*'Credit issuance TYA'!$B$2)))</f>
        <v>0</v>
      </c>
      <c r="AV60" s="281">
        <f>IF(ISBLANK('Hoja De Calculo'!AW$13),'Credit issuance TYA'!AV60-('Credit issuance TYA'!$AN$21*'Credit issuance TYA'!$B$2),IF('Hoja De Calculo'!AW$16&lt;'Hoja De Calculo'!AV$16,0,'Credit issuance TYA'!AV60-('Credit issuance TYA'!$AN$21*'Credit issuance TYA'!$B$2)))</f>
        <v>0</v>
      </c>
      <c r="AW60" s="281">
        <f>IF(ISBLANK('Hoja De Calculo'!AX$13),'Credit issuance TYA'!AW60-('Credit issuance TYA'!$AN$21*'Credit issuance TYA'!$B$2),IF('Hoja De Calculo'!AX$16&lt;'Hoja De Calculo'!AW$16,0,'Credit issuance TYA'!AW60-('Credit issuance TYA'!$AN$21*'Credit issuance TYA'!$B$2)))</f>
        <v>0</v>
      </c>
      <c r="AX60" s="281">
        <f>IF(ISBLANK('Hoja De Calculo'!AY$13),'Credit issuance TYA'!AX60-('Credit issuance TYA'!$AN$21*'Credit issuance TYA'!$B$2),IF('Hoja De Calculo'!AY$16&lt;'Hoja De Calculo'!AX$16,0,'Credit issuance TYA'!AX60-('Credit issuance TYA'!$AN$21*'Credit issuance TYA'!$B$2)))</f>
        <v>0</v>
      </c>
      <c r="AY60" s="281">
        <f>IF(ISBLANK('Hoja De Calculo'!AZ$13),'Credit issuance TYA'!AY60-('Credit issuance TYA'!$AN$21*'Credit issuance TYA'!$B$2),IF('Hoja De Calculo'!AZ$16&lt;'Hoja De Calculo'!AY$16,0,'Credit issuance TYA'!AY60-('Credit issuance TYA'!$AN$21*'Credit issuance TYA'!$B$2)))</f>
        <v>0</v>
      </c>
      <c r="AZ60" s="281">
        <f>IF(ISBLANK('Hoja De Calculo'!BA$13),'Credit issuance TYA'!AZ60-('Credit issuance TYA'!$AN$21*'Credit issuance TYA'!$B$2),IF('Hoja De Calculo'!BA$16&lt;'Hoja De Calculo'!AZ$16,0,'Credit issuance TYA'!AZ60-('Credit issuance TYA'!$AN$21*'Credit issuance TYA'!$B$2)))</f>
        <v>0</v>
      </c>
      <c r="BA60" s="281">
        <f>IF(ISBLANK('Hoja De Calculo'!BB$13),'Credit issuance TYA'!BA60-('Credit issuance TYA'!$AN$21*'Credit issuance TYA'!$B$2),IF('Hoja De Calculo'!BB$16&lt;'Hoja De Calculo'!BA$16,0,'Credit issuance TYA'!BA60-('Credit issuance TYA'!$AN$21*'Credit issuance TYA'!$B$2)))</f>
        <v>0</v>
      </c>
      <c r="BB60" s="281">
        <f>IF(ISBLANK('Hoja De Calculo'!BC$13),'Credit issuance TYA'!BB60-('Credit issuance TYA'!$AN$21*'Credit issuance TYA'!$B$2),IF('Hoja De Calculo'!BC$16&lt;'Hoja De Calculo'!BB$16,0,'Credit issuance TYA'!BB60-('Credit issuance TYA'!$AN$21*'Credit issuance TYA'!$B$2)))</f>
        <v>0</v>
      </c>
      <c r="BC60" s="281">
        <f>IF(ISBLANK('Hoja De Calculo'!BD$13),'Credit issuance TYA'!BC60-('Credit issuance TYA'!$AN$21*'Credit issuance TYA'!$B$2),IF('Hoja De Calculo'!BD$16&lt;'Hoja De Calculo'!BC$16,0,'Credit issuance TYA'!BC60-('Credit issuance TYA'!$AN$21*'Credit issuance TYA'!$B$2)))</f>
        <v>0</v>
      </c>
      <c r="BD60" s="281">
        <f>IF(ISBLANK('Hoja De Calculo'!BE$13),'Credit issuance TYA'!BD60-('Credit issuance TYA'!$AN$21*'Credit issuance TYA'!$B$2),IF('Hoja De Calculo'!BE$16&lt;'Hoja De Calculo'!BD$16,0,'Credit issuance TYA'!BD60-('Credit issuance TYA'!$AN$21*'Credit issuance TYA'!$B$2)))</f>
        <v>0</v>
      </c>
      <c r="BE60" s="281">
        <f>IF(ISBLANK('Hoja De Calculo'!BF$13),'Credit issuance TYA'!BE60-('Credit issuance TYA'!$AN$21*'Credit issuance TYA'!$B$2),IF('Hoja De Calculo'!BF$16&lt;'Hoja De Calculo'!BE$16,0,'Credit issuance TYA'!BE60-('Credit issuance TYA'!$AN$21*'Credit issuance TYA'!$B$2)))</f>
        <v>0</v>
      </c>
      <c r="BF60" s="281">
        <f>IF(ISBLANK('Hoja De Calculo'!BG$13),'Credit issuance TYA'!BF60-('Credit issuance TYA'!$AN$21*'Credit issuance TYA'!$B$2),IF('Hoja De Calculo'!BG$16&lt;'Hoja De Calculo'!BF$16,0,'Credit issuance TYA'!BF60-('Credit issuance TYA'!$AN$21*'Credit issuance TYA'!$B$2)))</f>
        <v>0</v>
      </c>
      <c r="BG60" s="281">
        <f>IF(ISBLANK('Hoja De Calculo'!BH$13),'Credit issuance TYA'!BG60-('Credit issuance TYA'!$AN$21*'Credit issuance TYA'!$B$2),IF('Hoja De Calculo'!BH$16&lt;'Hoja De Calculo'!BG$16,0,'Credit issuance TYA'!BG60-('Credit issuance TYA'!$AN$21*'Credit issuance TYA'!$B$2)))</f>
        <v>0</v>
      </c>
      <c r="BH60" s="281">
        <f>IF(ISBLANK('Hoja De Calculo'!BI$13),'Credit issuance TYA'!BH60-('Credit issuance TYA'!$AN$21*'Credit issuance TYA'!$B$2),IF('Hoja De Calculo'!BI$16&lt;'Hoja De Calculo'!BH$16,0,'Credit issuance TYA'!BH60-('Credit issuance TYA'!$AN$21*'Credit issuance TYA'!$B$2)))</f>
        <v>0</v>
      </c>
      <c r="BI60" s="281">
        <f>IF(ISBLANK('Hoja De Calculo'!BJ$13),'Credit issuance TYA'!BI60-('Credit issuance TYA'!$AN$21*'Credit issuance TYA'!$B$2),IF('Hoja De Calculo'!BJ$16&lt;'Hoja De Calculo'!BI$16,0,'Credit issuance TYA'!BI60-('Credit issuance TYA'!$AN$21*'Credit issuance TYA'!$B$2)))</f>
        <v>0</v>
      </c>
      <c r="BJ60" s="281">
        <f>IF(ISBLANK('Hoja De Calculo'!BK$13),'Credit issuance TYA'!BJ60-('Credit issuance TYA'!$AN$21*'Credit issuance TYA'!$B$2),IF('Hoja De Calculo'!BK$16&lt;'Hoja De Calculo'!BJ$16,0,'Credit issuance TYA'!BJ60-('Credit issuance TYA'!$AN$21*'Credit issuance TYA'!$B$2)))</f>
        <v>0</v>
      </c>
      <c r="BK60" s="281">
        <f>IF(ISBLANK('Hoja De Calculo'!BL$13),'Credit issuance TYA'!BK60-('Credit issuance TYA'!$AN$21*'Credit issuance TYA'!$B$2),IF('Hoja De Calculo'!BL$16&lt;'Hoja De Calculo'!BK$16,0,'Credit issuance TYA'!BK60-('Credit issuance TYA'!$AN$21*'Credit issuance TYA'!$B$2)))</f>
        <v>0</v>
      </c>
      <c r="BL60" s="281">
        <f>IF(ISBLANK('Hoja De Calculo'!BM$13),'Credit issuance TYA'!BL60-('Credit issuance TYA'!$AN$21*'Credit issuance TYA'!$B$2),IF('Hoja De Calculo'!BM$16&lt;'Hoja De Calculo'!BL$16,0,'Credit issuance TYA'!BL60-('Credit issuance TYA'!$AN$21*'Credit issuance TYA'!$B$2)))</f>
        <v>0</v>
      </c>
      <c r="BM60" s="281">
        <f>IF(ISBLANK('Hoja De Calculo'!BN$13),'Credit issuance TYA'!BM60-('Credit issuance TYA'!$AN$21*'Credit issuance TYA'!$B$2),IF('Hoja De Calculo'!BN$16&lt;'Hoja De Calculo'!BM$16,0,'Credit issuance TYA'!BM60-('Credit issuance TYA'!$AN$21*'Credit issuance TYA'!$B$2)))</f>
        <v>0</v>
      </c>
      <c r="BN60" s="281">
        <f>IF(ISBLANK('Hoja De Calculo'!BO$13),'Credit issuance TYA'!BN60-('Credit issuance TYA'!$AN$21*'Credit issuance TYA'!$B$2),IF('Hoja De Calculo'!BO$16&lt;'Hoja De Calculo'!BN$16,0,'Credit issuance TYA'!BN60-('Credit issuance TYA'!$AN$21*'Credit issuance TYA'!$B$2)))</f>
        <v>0</v>
      </c>
      <c r="BO60" s="281">
        <f>IF(ISBLANK('Hoja De Calculo'!BP$13),'Credit issuance TYA'!BO60-('Credit issuance TYA'!$AN$21*'Credit issuance TYA'!$B$2),IF('Hoja De Calculo'!BP$16&lt;'Hoja De Calculo'!BO$16,0,'Credit issuance TYA'!BO60-('Credit issuance TYA'!$AN$21*'Credit issuance TYA'!$B$2)))</f>
        <v>0</v>
      </c>
      <c r="BP60" s="281">
        <f>IF(ISBLANK('Hoja De Calculo'!BQ$13),'Credit issuance TYA'!BP60-('Credit issuance TYA'!$AN$21*'Credit issuance TYA'!$B$2),IF('Hoja De Calculo'!BQ$16&lt;'Hoja De Calculo'!BP$16,0,'Credit issuance TYA'!BP60-('Credit issuance TYA'!$AN$21*'Credit issuance TYA'!$B$2)))</f>
        <v>0</v>
      </c>
      <c r="BQ60" s="281">
        <f>IF(ISBLANK('Hoja De Calculo'!BR$13),'Credit issuance TYA'!BQ60-('Credit issuance TYA'!$AN$21*'Credit issuance TYA'!$B$2),IF('Hoja De Calculo'!BR$16&lt;'Hoja De Calculo'!BQ$16,0,'Credit issuance TYA'!BQ60-('Credit issuance TYA'!$AN$21*'Credit issuance TYA'!$B$2)))</f>
        <v>0</v>
      </c>
      <c r="BR60" s="281">
        <f>IF(ISBLANK('Hoja De Calculo'!BS$13),'Credit issuance TYA'!BR60-('Credit issuance TYA'!$AN$21*'Credit issuance TYA'!$B$2),IF('Hoja De Calculo'!BS$16&lt;'Hoja De Calculo'!BR$16,0,'Credit issuance TYA'!BR60-('Credit issuance TYA'!$AN$21*'Credit issuance TYA'!$B$2)))</f>
        <v>0</v>
      </c>
      <c r="BS60" s="281">
        <f>IF(ISBLANK('Hoja De Calculo'!BT$13),'Credit issuance TYA'!BS60-('Credit issuance TYA'!$AN$21*'Credit issuance TYA'!$B$2),IF('Hoja De Calculo'!BT$16&lt;'Hoja De Calculo'!BS$16,0,'Credit issuance TYA'!BS60-('Credit issuance TYA'!$AN$21*'Credit issuance TYA'!$B$2)))</f>
        <v>0</v>
      </c>
      <c r="BT60" s="281">
        <f>IF(ISBLANK('Hoja De Calculo'!BU$13),'Credit issuance TYA'!BT60-('Credit issuance TYA'!$AN$21*'Credit issuance TYA'!$B$2),IF('Hoja De Calculo'!BU$16&lt;'Hoja De Calculo'!BT$16,0,'Credit issuance TYA'!BT60-('Credit issuance TYA'!$AN$21*'Credit issuance TYA'!$B$2)))</f>
        <v>0</v>
      </c>
      <c r="BU60" s="281">
        <f>IF(ISBLANK('Hoja De Calculo'!BV$13),'Credit issuance TYA'!BU60-('Credit issuance TYA'!$AN$21*'Credit issuance TYA'!$B$2),IF('Hoja De Calculo'!BV$16&lt;'Hoja De Calculo'!BU$16,0,'Credit issuance TYA'!BU60-('Credit issuance TYA'!$AN$21*'Credit issuance TYA'!$B$2)))</f>
        <v>0</v>
      </c>
      <c r="BV60" s="281">
        <f>IF(ISBLANK('Hoja De Calculo'!BW$13),'Credit issuance TYA'!BV60-('Credit issuance TYA'!$AN$21*'Credit issuance TYA'!$B$2),IF('Hoja De Calculo'!BW$16&lt;'Hoja De Calculo'!BV$16,0,'Credit issuance TYA'!BV60-('Credit issuance TYA'!$AN$21*'Credit issuance TYA'!$B$2)))</f>
        <v>0</v>
      </c>
      <c r="BW60" s="281">
        <f>IF(ISBLANK('Hoja De Calculo'!BX$13),'Credit issuance TYA'!BW60-('Credit issuance TYA'!$AN$21*'Credit issuance TYA'!$B$2),IF('Hoja De Calculo'!BX$16&lt;'Hoja De Calculo'!BW$16,0,'Credit issuance TYA'!BW60-('Credit issuance TYA'!$AN$21*'Credit issuance TYA'!$B$2)))</f>
        <v>0</v>
      </c>
      <c r="BX60" s="281">
        <f>IF(ISBLANK('Hoja De Calculo'!BY$13),'Credit issuance TYA'!BX60-('Credit issuance TYA'!$AN$21*'Credit issuance TYA'!$B$2),IF('Hoja De Calculo'!BY$16&lt;'Hoja De Calculo'!BX$16,0,'Credit issuance TYA'!BX60-('Credit issuance TYA'!$AN$21*'Credit issuance TYA'!$B$2)))</f>
        <v>0</v>
      </c>
      <c r="BY60" s="281">
        <f>IF(ISBLANK('Hoja De Calculo'!BZ$13),'Credit issuance TYA'!BY60-('Credit issuance TYA'!$AN$21*'Credit issuance TYA'!$B$2),IF('Hoja De Calculo'!BZ$16&lt;'Hoja De Calculo'!BY$16,0,'Credit issuance TYA'!BY60-('Credit issuance TYA'!$AN$21*'Credit issuance TYA'!$B$2)))</f>
        <v>0</v>
      </c>
      <c r="BZ60" s="281">
        <f>IF(ISBLANK('Hoja De Calculo'!CA$13),'Credit issuance TYA'!BZ60-('Credit issuance TYA'!$AN$21*'Credit issuance TYA'!$B$2),IF('Hoja De Calculo'!CA$16&lt;'Hoja De Calculo'!BZ$16,0,'Credit issuance TYA'!BZ60-('Credit issuance TYA'!$AN$21*'Credit issuance TYA'!$B$2)))</f>
        <v>0</v>
      </c>
      <c r="CA60" s="281">
        <f>IF(ISBLANK('Hoja De Calculo'!CB$13),'Credit issuance TYA'!CA60-('Credit issuance TYA'!$AN$21*'Credit issuance TYA'!$B$2),IF('Hoja De Calculo'!CB$16&lt;'Hoja De Calculo'!CA$16,0,'Credit issuance TYA'!CA60-('Credit issuance TYA'!$AN$21*'Credit issuance TYA'!$B$2)))</f>
        <v>0</v>
      </c>
      <c r="CB60" s="281">
        <f>IF(ISBLANK('Hoja De Calculo'!CC$13),'Credit issuance TYA'!CB60-('Credit issuance TYA'!$AN$21*'Credit issuance TYA'!$B$2),IF('Hoja De Calculo'!CC$16&lt;'Hoja De Calculo'!CB$16,0,'Credit issuance TYA'!CB60-('Credit issuance TYA'!$AN$21*'Credit issuance TYA'!$B$2)))</f>
        <v>0</v>
      </c>
      <c r="CC60" s="281">
        <f>IF(ISBLANK('Hoja De Calculo'!CD$13),'Credit issuance TYA'!CC60-('Credit issuance TYA'!$AN$21*'Credit issuance TYA'!$B$2),IF('Hoja De Calculo'!CD$16&lt;'Hoja De Calculo'!CC$16,0,'Credit issuance TYA'!CC60-('Credit issuance TYA'!$AN$21*'Credit issuance TYA'!$B$2)))</f>
        <v>0</v>
      </c>
      <c r="CD60" s="281">
        <f>IF(ISBLANK('Hoja De Calculo'!CE$13),'Credit issuance TYA'!CD60-('Credit issuance TYA'!$AN$21*'Credit issuance TYA'!$B$2),IF('Hoja De Calculo'!CE$16&lt;'Hoja De Calculo'!CD$16,0,'Credit issuance TYA'!CD60-('Credit issuance TYA'!$AN$21*'Credit issuance TYA'!$B$2)))</f>
        <v>0</v>
      </c>
      <c r="CE60" s="281">
        <f>IF(ISBLANK('Hoja De Calculo'!CF$13),'Credit issuance TYA'!CE60-('Credit issuance TYA'!$AN$21*'Credit issuance TYA'!$B$2),IF('Hoja De Calculo'!CF$16&lt;'Hoja De Calculo'!CE$16,0,'Credit issuance TYA'!CE60-('Credit issuance TYA'!$AN$21*'Credit issuance TYA'!$B$2)))</f>
        <v>0</v>
      </c>
      <c r="CF60" s="281">
        <f>IF(ISBLANK('Hoja De Calculo'!CG$13),'Credit issuance TYA'!CF60-('Credit issuance TYA'!$AN$21*'Credit issuance TYA'!$B$2),IF('Hoja De Calculo'!CG$16&lt;'Hoja De Calculo'!CF$16,0,'Credit issuance TYA'!CF60-('Credit issuance TYA'!$AN$21*'Credit issuance TYA'!$B$2)))</f>
        <v>0</v>
      </c>
      <c r="CG60" s="281">
        <f>IF(ISBLANK('Hoja De Calculo'!CH$13),'Credit issuance TYA'!CG60-('Credit issuance TYA'!$AN$21*'Credit issuance TYA'!$B$2),IF('Hoja De Calculo'!CH$16&lt;'Hoja De Calculo'!CG$16,0,'Credit issuance TYA'!CG60-('Credit issuance TYA'!$AN$21*'Credit issuance TYA'!$B$2)))</f>
        <v>0</v>
      </c>
      <c r="CH60" s="281">
        <f>IF(ISBLANK('Hoja De Calculo'!CI$13),'Credit issuance TYA'!CH60-('Credit issuance TYA'!$AN$21*'Credit issuance TYA'!$B$2),IF('Hoja De Calculo'!CI$16&lt;'Hoja De Calculo'!CH$16,0,'Credit issuance TYA'!CH60-('Credit issuance TYA'!$AN$21*'Credit issuance TYA'!$B$2)))</f>
        <v>0</v>
      </c>
      <c r="CI60" s="281">
        <f>IF(ISBLANK('Hoja De Calculo'!CJ$13),'Credit issuance TYA'!CI60-('Credit issuance TYA'!$AN$21*'Credit issuance TYA'!$B$2),IF('Hoja De Calculo'!CJ$16&lt;'Hoja De Calculo'!CI$16,0,'Credit issuance TYA'!CI60-('Credit issuance TYA'!$AN$21*'Credit issuance TYA'!$B$2)))</f>
        <v>0</v>
      </c>
      <c r="CJ60" s="281">
        <f>IF(ISBLANK('Hoja De Calculo'!CK$13),'Credit issuance TYA'!CJ60-('Credit issuance TYA'!$AN$21*'Credit issuance TYA'!$B$2),IF('Hoja De Calculo'!CK$16&lt;'Hoja De Calculo'!CJ$16,0,'Credit issuance TYA'!CJ60-('Credit issuance TYA'!$AN$21*'Credit issuance TYA'!$B$2)))</f>
        <v>0</v>
      </c>
      <c r="CK60" s="281">
        <f>IF(ISBLANK('Hoja De Calculo'!CL$13),'Credit issuance TYA'!CK60-('Credit issuance TYA'!$AN$21*'Credit issuance TYA'!$B$2),IF('Hoja De Calculo'!CL$16&lt;'Hoja De Calculo'!CK$16,0,'Credit issuance TYA'!CK60-('Credit issuance TYA'!$AN$21*'Credit issuance TYA'!$B$2)))</f>
        <v>0</v>
      </c>
      <c r="CL60" s="281">
        <f>IF(ISBLANK('Hoja De Calculo'!CM$13),'Credit issuance TYA'!CL60-('Credit issuance TYA'!$AN$21*'Credit issuance TYA'!$B$2),IF('Hoja De Calculo'!CM$16&lt;'Hoja De Calculo'!CL$16,0,'Credit issuance TYA'!CL60-('Credit issuance TYA'!$AN$21*'Credit issuance TYA'!$B$2)))</f>
        <v>0</v>
      </c>
      <c r="CM60" s="281">
        <f>IF(ISBLANK('Hoja De Calculo'!CN$13),'Credit issuance TYA'!CM60-('Credit issuance TYA'!$AN$21*'Credit issuance TYA'!$B$2),IF('Hoja De Calculo'!CN$16&lt;'Hoja De Calculo'!CM$16,0,'Credit issuance TYA'!CM60-('Credit issuance TYA'!$AN$21*'Credit issuance TYA'!$B$2)))</f>
        <v>0</v>
      </c>
      <c r="CN60" s="281">
        <f>IF(ISBLANK('Hoja De Calculo'!CO$13),'Credit issuance TYA'!CN60-('Credit issuance TYA'!$AN$21*'Credit issuance TYA'!$B$2),IF('Hoja De Calculo'!CO$16&lt;'Hoja De Calculo'!CN$16,0,'Credit issuance TYA'!CN60-('Credit issuance TYA'!$AN$21*'Credit issuance TYA'!$B$2)))</f>
        <v>0</v>
      </c>
      <c r="CO60" s="281">
        <f>IF(ISBLANK('Hoja De Calculo'!CP$13),'Credit issuance TYA'!CO60-('Credit issuance TYA'!$AN$21*'Credit issuance TYA'!$B$2),IF('Hoja De Calculo'!CP$16&lt;'Hoja De Calculo'!CO$16,0,'Credit issuance TYA'!CO60-('Credit issuance TYA'!$AN$21*'Credit issuance TYA'!$B$2)))</f>
        <v>0</v>
      </c>
      <c r="CP60" s="281">
        <f>IF(ISBLANK('Hoja De Calculo'!CQ$13),'Credit issuance TYA'!CP60-('Credit issuance TYA'!$AN$21*'Credit issuance TYA'!$B$2),IF('Hoja De Calculo'!CQ$16&lt;'Hoja De Calculo'!CP$16,0,'Credit issuance TYA'!CP60-('Credit issuance TYA'!$AN$21*'Credit issuance TYA'!$B$2)))</f>
        <v>0</v>
      </c>
      <c r="CQ60" s="281">
        <f>IF(ISBLANK('Hoja De Calculo'!CR$13),'Credit issuance TYA'!CQ60-('Credit issuance TYA'!$AN$21*'Credit issuance TYA'!$B$2),IF('Hoja De Calculo'!CR$16&lt;'Hoja De Calculo'!CQ$16,0,'Credit issuance TYA'!CQ60-('Credit issuance TYA'!$AN$21*'Credit issuance TYA'!$B$2)))</f>
        <v>0</v>
      </c>
      <c r="CR60" s="281">
        <f>IF(ISBLANK('Hoja De Calculo'!CS$13),'Credit issuance TYA'!CR60-('Credit issuance TYA'!$AN$21*'Credit issuance TYA'!$B$2),IF('Hoja De Calculo'!CS$16&lt;'Hoja De Calculo'!CR$16,0,'Credit issuance TYA'!CR60-('Credit issuance TYA'!$AN$21*'Credit issuance TYA'!$B$2)))</f>
        <v>0</v>
      </c>
      <c r="CS60" s="281">
        <f>IF(ISBLANK('Hoja De Calculo'!CT$13),'Credit issuance TYA'!CS60-('Credit issuance TYA'!$AN$21*'Credit issuance TYA'!$B$2),IF('Hoja De Calculo'!CT$16&lt;'Hoja De Calculo'!CS$16,0,'Credit issuance TYA'!CS60-('Credit issuance TYA'!$AN$21*'Credit issuance TYA'!$B$2)))</f>
        <v>0</v>
      </c>
      <c r="CT60" s="281">
        <f>IF(ISBLANK('Hoja De Calculo'!CU$13),'Credit issuance TYA'!CT60-('Credit issuance TYA'!$AN$21*'Credit issuance TYA'!$B$2),IF('Hoja De Calculo'!CU$16&lt;'Hoja De Calculo'!CT$16,0,'Credit issuance TYA'!CT60-('Credit issuance TYA'!$AN$21*'Credit issuance TYA'!$B$2)))</f>
        <v>0</v>
      </c>
      <c r="CU60" s="281">
        <f>IF(ISBLANK('Hoja De Calculo'!CV$13),'Credit issuance TYA'!CU60-('Credit issuance TYA'!$AN$21*'Credit issuance TYA'!$B$2),IF('Hoja De Calculo'!CV$16&lt;'Hoja De Calculo'!CU$16,0,'Credit issuance TYA'!CU60-('Credit issuance TYA'!$AN$21*'Credit issuance TYA'!$B$2)))</f>
        <v>0</v>
      </c>
      <c r="CV60" s="281">
        <f>IF(ISBLANK('Hoja De Calculo'!CW$13),'Credit issuance TYA'!CV60-('Credit issuance TYA'!$AN$21*'Credit issuance TYA'!$B$2),IF('Hoja De Calculo'!CW$16&lt;'Hoja De Calculo'!CV$16,0,'Credit issuance TYA'!CV60-('Credit issuance TYA'!$AN$21*'Credit issuance TYA'!$B$2)))</f>
        <v>0</v>
      </c>
      <c r="CW60" s="281">
        <f>IF(ISBLANK('Hoja De Calculo'!CX$13),'Credit issuance TYA'!CW60-('Credit issuance TYA'!$AN$21*'Credit issuance TYA'!$B$2),IF('Hoja De Calculo'!CX$16&lt;'Hoja De Calculo'!CW$16,0,'Credit issuance TYA'!CW60-('Credit issuance TYA'!$AN$21*'Credit issuance TYA'!$B$2)))</f>
        <v>0</v>
      </c>
    </row>
    <row r="61" spans="1:101" x14ac:dyDescent="0.3">
      <c r="A61" t="s">
        <v>198</v>
      </c>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81">
        <f>'Credit issuance TYA'!AO61-('Credit issuance TYA'!$AO$21*'Credit issuance TYA'!$B$2)</f>
        <v>0</v>
      </c>
      <c r="AP61" s="281">
        <f>IF(ISBLANK('Hoja De Calculo'!AQ$13),'Credit issuance TYA'!AP61-('Credit issuance TYA'!$AO$21*'Credit issuance TYA'!$B$2),IF('Hoja De Calculo'!AQ$16&lt;'Hoja De Calculo'!AP$16,0,'Credit issuance TYA'!AP61-('Credit issuance TYA'!$AO$21*'Credit issuance TYA'!$B$2)))</f>
        <v>0</v>
      </c>
      <c r="AQ61" s="281">
        <f>IF(ISBLANK('Hoja De Calculo'!AR$13),'Credit issuance TYA'!AQ61-('Credit issuance TYA'!$AO$21*'Credit issuance TYA'!$B$2),IF('Hoja De Calculo'!AR$16&lt;'Hoja De Calculo'!AQ$16,0,'Credit issuance TYA'!AQ61-('Credit issuance TYA'!$AO$21*'Credit issuance TYA'!$B$2)))</f>
        <v>0</v>
      </c>
      <c r="AR61" s="281">
        <f>IF(ISBLANK('Hoja De Calculo'!AS$13),'Credit issuance TYA'!AR61-('Credit issuance TYA'!$AO$21*'Credit issuance TYA'!$B$2),IF('Hoja De Calculo'!AS$16&lt;'Hoja De Calculo'!AR$16,0,'Credit issuance TYA'!AR61-('Credit issuance TYA'!$AO$21*'Credit issuance TYA'!$B$2)))</f>
        <v>0</v>
      </c>
      <c r="AS61" s="281">
        <f>IF(ISBLANK('Hoja De Calculo'!AT$13),'Credit issuance TYA'!AS61-('Credit issuance TYA'!$AO$21*'Credit issuance TYA'!$B$2),IF('Hoja De Calculo'!AT$16&lt;'Hoja De Calculo'!AS$16,0,'Credit issuance TYA'!AS61-('Credit issuance TYA'!$AO$21*'Credit issuance TYA'!$B$2)))</f>
        <v>0</v>
      </c>
      <c r="AT61" s="281">
        <f>IF(ISBLANK('Hoja De Calculo'!AU$13),'Credit issuance TYA'!AT61-('Credit issuance TYA'!$AO$21*'Credit issuance TYA'!$B$2),IF('Hoja De Calculo'!AU$16&lt;'Hoja De Calculo'!AT$16,0,'Credit issuance TYA'!AT61-('Credit issuance TYA'!$AO$21*'Credit issuance TYA'!$B$2)))</f>
        <v>0</v>
      </c>
      <c r="AU61" s="281">
        <f>IF(ISBLANK('Hoja De Calculo'!AV$13),'Credit issuance TYA'!AU61-('Credit issuance TYA'!$AO$21*'Credit issuance TYA'!$B$2),IF('Hoja De Calculo'!AV$16&lt;'Hoja De Calculo'!AU$16,0,'Credit issuance TYA'!AU61-('Credit issuance TYA'!$AO$21*'Credit issuance TYA'!$B$2)))</f>
        <v>0</v>
      </c>
      <c r="AV61" s="281">
        <f>IF(ISBLANK('Hoja De Calculo'!AW$13),'Credit issuance TYA'!AV61-('Credit issuance TYA'!$AO$21*'Credit issuance TYA'!$B$2),IF('Hoja De Calculo'!AW$16&lt;'Hoja De Calculo'!AV$16,0,'Credit issuance TYA'!AV61-('Credit issuance TYA'!$AO$21*'Credit issuance TYA'!$B$2)))</f>
        <v>0</v>
      </c>
      <c r="AW61" s="281">
        <f>IF(ISBLANK('Hoja De Calculo'!AX$13),'Credit issuance TYA'!AW61-('Credit issuance TYA'!$AO$21*'Credit issuance TYA'!$B$2),IF('Hoja De Calculo'!AX$16&lt;'Hoja De Calculo'!AW$16,0,'Credit issuance TYA'!AW61-('Credit issuance TYA'!$AO$21*'Credit issuance TYA'!$B$2)))</f>
        <v>0</v>
      </c>
      <c r="AX61" s="281">
        <f>IF(ISBLANK('Hoja De Calculo'!AY$13),'Credit issuance TYA'!AX61-('Credit issuance TYA'!$AO$21*'Credit issuance TYA'!$B$2),IF('Hoja De Calculo'!AY$16&lt;'Hoja De Calculo'!AX$16,0,'Credit issuance TYA'!AX61-('Credit issuance TYA'!$AO$21*'Credit issuance TYA'!$B$2)))</f>
        <v>0</v>
      </c>
      <c r="AY61" s="281">
        <f>IF(ISBLANK('Hoja De Calculo'!AZ$13),'Credit issuance TYA'!AY61-('Credit issuance TYA'!$AO$21*'Credit issuance TYA'!$B$2),IF('Hoja De Calculo'!AZ$16&lt;'Hoja De Calculo'!AY$16,0,'Credit issuance TYA'!AY61-('Credit issuance TYA'!$AO$21*'Credit issuance TYA'!$B$2)))</f>
        <v>0</v>
      </c>
      <c r="AZ61" s="281">
        <f>IF(ISBLANK('Hoja De Calculo'!BA$13),'Credit issuance TYA'!AZ61-('Credit issuance TYA'!$AO$21*'Credit issuance TYA'!$B$2),IF('Hoja De Calculo'!BA$16&lt;'Hoja De Calculo'!AZ$16,0,'Credit issuance TYA'!AZ61-('Credit issuance TYA'!$AO$21*'Credit issuance TYA'!$B$2)))</f>
        <v>0</v>
      </c>
      <c r="BA61" s="281">
        <f>IF(ISBLANK('Hoja De Calculo'!BB$13),'Credit issuance TYA'!BA61-('Credit issuance TYA'!$AO$21*'Credit issuance TYA'!$B$2),IF('Hoja De Calculo'!BB$16&lt;'Hoja De Calculo'!BA$16,0,'Credit issuance TYA'!BA61-('Credit issuance TYA'!$AO$21*'Credit issuance TYA'!$B$2)))</f>
        <v>0</v>
      </c>
      <c r="BB61" s="281">
        <f>IF(ISBLANK('Hoja De Calculo'!BC$13),'Credit issuance TYA'!BB61-('Credit issuance TYA'!$AO$21*'Credit issuance TYA'!$B$2),IF('Hoja De Calculo'!BC$16&lt;'Hoja De Calculo'!BB$16,0,'Credit issuance TYA'!BB61-('Credit issuance TYA'!$AO$21*'Credit issuance TYA'!$B$2)))</f>
        <v>0</v>
      </c>
      <c r="BC61" s="281">
        <f>IF(ISBLANK('Hoja De Calculo'!BD$13),'Credit issuance TYA'!BC61-('Credit issuance TYA'!$AO$21*'Credit issuance TYA'!$B$2),IF('Hoja De Calculo'!BD$16&lt;'Hoja De Calculo'!BC$16,0,'Credit issuance TYA'!BC61-('Credit issuance TYA'!$AO$21*'Credit issuance TYA'!$B$2)))</f>
        <v>0</v>
      </c>
      <c r="BD61" s="281">
        <f>IF(ISBLANK('Hoja De Calculo'!BE$13),'Credit issuance TYA'!BD61-('Credit issuance TYA'!$AO$21*'Credit issuance TYA'!$B$2),IF('Hoja De Calculo'!BE$16&lt;'Hoja De Calculo'!BD$16,0,'Credit issuance TYA'!BD61-('Credit issuance TYA'!$AO$21*'Credit issuance TYA'!$B$2)))</f>
        <v>0</v>
      </c>
      <c r="BE61" s="281">
        <f>IF(ISBLANK('Hoja De Calculo'!BF$13),'Credit issuance TYA'!BE61-('Credit issuance TYA'!$AO$21*'Credit issuance TYA'!$B$2),IF('Hoja De Calculo'!BF$16&lt;'Hoja De Calculo'!BE$16,0,'Credit issuance TYA'!BE61-('Credit issuance TYA'!$AO$21*'Credit issuance TYA'!$B$2)))</f>
        <v>0</v>
      </c>
      <c r="BF61" s="281">
        <f>IF(ISBLANK('Hoja De Calculo'!BG$13),'Credit issuance TYA'!BF61-('Credit issuance TYA'!$AO$21*'Credit issuance TYA'!$B$2),IF('Hoja De Calculo'!BG$16&lt;'Hoja De Calculo'!BF$16,0,'Credit issuance TYA'!BF61-('Credit issuance TYA'!$AO$21*'Credit issuance TYA'!$B$2)))</f>
        <v>0</v>
      </c>
      <c r="BG61" s="281">
        <f>IF(ISBLANK('Hoja De Calculo'!BH$13),'Credit issuance TYA'!BG61-('Credit issuance TYA'!$AO$21*'Credit issuance TYA'!$B$2),IF('Hoja De Calculo'!BH$16&lt;'Hoja De Calculo'!BG$16,0,'Credit issuance TYA'!BG61-('Credit issuance TYA'!$AO$21*'Credit issuance TYA'!$B$2)))</f>
        <v>0</v>
      </c>
      <c r="BH61" s="281">
        <f>IF(ISBLANK('Hoja De Calculo'!BI$13),'Credit issuance TYA'!BH61-('Credit issuance TYA'!$AO$21*'Credit issuance TYA'!$B$2),IF('Hoja De Calculo'!BI$16&lt;'Hoja De Calculo'!BH$16,0,'Credit issuance TYA'!BH61-('Credit issuance TYA'!$AO$21*'Credit issuance TYA'!$B$2)))</f>
        <v>0</v>
      </c>
      <c r="BI61" s="281">
        <f>IF(ISBLANK('Hoja De Calculo'!BJ$13),'Credit issuance TYA'!BI61-('Credit issuance TYA'!$AO$21*'Credit issuance TYA'!$B$2),IF('Hoja De Calculo'!BJ$16&lt;'Hoja De Calculo'!BI$16,0,'Credit issuance TYA'!BI61-('Credit issuance TYA'!$AO$21*'Credit issuance TYA'!$B$2)))</f>
        <v>0</v>
      </c>
      <c r="BJ61" s="281">
        <f>IF(ISBLANK('Hoja De Calculo'!BK$13),'Credit issuance TYA'!BJ61-('Credit issuance TYA'!$AO$21*'Credit issuance TYA'!$B$2),IF('Hoja De Calculo'!BK$16&lt;'Hoja De Calculo'!BJ$16,0,'Credit issuance TYA'!BJ61-('Credit issuance TYA'!$AO$21*'Credit issuance TYA'!$B$2)))</f>
        <v>0</v>
      </c>
      <c r="BK61" s="281">
        <f>IF(ISBLANK('Hoja De Calculo'!BL$13),'Credit issuance TYA'!BK61-('Credit issuance TYA'!$AO$21*'Credit issuance TYA'!$B$2),IF('Hoja De Calculo'!BL$16&lt;'Hoja De Calculo'!BK$16,0,'Credit issuance TYA'!BK61-('Credit issuance TYA'!$AO$21*'Credit issuance TYA'!$B$2)))</f>
        <v>0</v>
      </c>
      <c r="BL61" s="281">
        <f>IF(ISBLANK('Hoja De Calculo'!BM$13),'Credit issuance TYA'!BL61-('Credit issuance TYA'!$AO$21*'Credit issuance TYA'!$B$2),IF('Hoja De Calculo'!BM$16&lt;'Hoja De Calculo'!BL$16,0,'Credit issuance TYA'!BL61-('Credit issuance TYA'!$AO$21*'Credit issuance TYA'!$B$2)))</f>
        <v>0</v>
      </c>
      <c r="BM61" s="281">
        <f>IF(ISBLANK('Hoja De Calculo'!BN$13),'Credit issuance TYA'!BM61-('Credit issuance TYA'!$AO$21*'Credit issuance TYA'!$B$2),IF('Hoja De Calculo'!BN$16&lt;'Hoja De Calculo'!BM$16,0,'Credit issuance TYA'!BM61-('Credit issuance TYA'!$AO$21*'Credit issuance TYA'!$B$2)))</f>
        <v>0</v>
      </c>
      <c r="BN61" s="281">
        <f>IF(ISBLANK('Hoja De Calculo'!BO$13),'Credit issuance TYA'!BN61-('Credit issuance TYA'!$AO$21*'Credit issuance TYA'!$B$2),IF('Hoja De Calculo'!BO$16&lt;'Hoja De Calculo'!BN$16,0,'Credit issuance TYA'!BN61-('Credit issuance TYA'!$AO$21*'Credit issuance TYA'!$B$2)))</f>
        <v>0</v>
      </c>
      <c r="BO61" s="281">
        <f>IF(ISBLANK('Hoja De Calculo'!BP$13),'Credit issuance TYA'!BO61-('Credit issuance TYA'!$AO$21*'Credit issuance TYA'!$B$2),IF('Hoja De Calculo'!BP$16&lt;'Hoja De Calculo'!BO$16,0,'Credit issuance TYA'!BO61-('Credit issuance TYA'!$AO$21*'Credit issuance TYA'!$B$2)))</f>
        <v>0</v>
      </c>
      <c r="BP61" s="281">
        <f>IF(ISBLANK('Hoja De Calculo'!BQ$13),'Credit issuance TYA'!BP61-('Credit issuance TYA'!$AO$21*'Credit issuance TYA'!$B$2),IF('Hoja De Calculo'!BQ$16&lt;'Hoja De Calculo'!BP$16,0,'Credit issuance TYA'!BP61-('Credit issuance TYA'!$AO$21*'Credit issuance TYA'!$B$2)))</f>
        <v>0</v>
      </c>
      <c r="BQ61" s="281">
        <f>IF(ISBLANK('Hoja De Calculo'!BR$13),'Credit issuance TYA'!BQ61-('Credit issuance TYA'!$AO$21*'Credit issuance TYA'!$B$2),IF('Hoja De Calculo'!BR$16&lt;'Hoja De Calculo'!BQ$16,0,'Credit issuance TYA'!BQ61-('Credit issuance TYA'!$AO$21*'Credit issuance TYA'!$B$2)))</f>
        <v>0</v>
      </c>
      <c r="BR61" s="281">
        <f>IF(ISBLANK('Hoja De Calculo'!BS$13),'Credit issuance TYA'!BR61-('Credit issuance TYA'!$AO$21*'Credit issuance TYA'!$B$2),IF('Hoja De Calculo'!BS$16&lt;'Hoja De Calculo'!BR$16,0,'Credit issuance TYA'!BR61-('Credit issuance TYA'!$AO$21*'Credit issuance TYA'!$B$2)))</f>
        <v>0</v>
      </c>
      <c r="BS61" s="281">
        <f>IF(ISBLANK('Hoja De Calculo'!BT$13),'Credit issuance TYA'!BS61-('Credit issuance TYA'!$AO$21*'Credit issuance TYA'!$B$2),IF('Hoja De Calculo'!BT$16&lt;'Hoja De Calculo'!BS$16,0,'Credit issuance TYA'!BS61-('Credit issuance TYA'!$AO$21*'Credit issuance TYA'!$B$2)))</f>
        <v>0</v>
      </c>
      <c r="BT61" s="281">
        <f>IF(ISBLANK('Hoja De Calculo'!BU$13),'Credit issuance TYA'!BT61-('Credit issuance TYA'!$AO$21*'Credit issuance TYA'!$B$2),IF('Hoja De Calculo'!BU$16&lt;'Hoja De Calculo'!BT$16,0,'Credit issuance TYA'!BT61-('Credit issuance TYA'!$AO$21*'Credit issuance TYA'!$B$2)))</f>
        <v>0</v>
      </c>
      <c r="BU61" s="281">
        <f>IF(ISBLANK('Hoja De Calculo'!BV$13),'Credit issuance TYA'!BU61-('Credit issuance TYA'!$AO$21*'Credit issuance TYA'!$B$2),IF('Hoja De Calculo'!BV$16&lt;'Hoja De Calculo'!BU$16,0,'Credit issuance TYA'!BU61-('Credit issuance TYA'!$AO$21*'Credit issuance TYA'!$B$2)))</f>
        <v>0</v>
      </c>
      <c r="BV61" s="281">
        <f>IF(ISBLANK('Hoja De Calculo'!BW$13),'Credit issuance TYA'!BV61-('Credit issuance TYA'!$AO$21*'Credit issuance TYA'!$B$2),IF('Hoja De Calculo'!BW$16&lt;'Hoja De Calculo'!BV$16,0,'Credit issuance TYA'!BV61-('Credit issuance TYA'!$AO$21*'Credit issuance TYA'!$B$2)))</f>
        <v>0</v>
      </c>
      <c r="BW61" s="281">
        <f>IF(ISBLANK('Hoja De Calculo'!BX$13),'Credit issuance TYA'!BW61-('Credit issuance TYA'!$AO$21*'Credit issuance TYA'!$B$2),IF('Hoja De Calculo'!BX$16&lt;'Hoja De Calculo'!BW$16,0,'Credit issuance TYA'!BW61-('Credit issuance TYA'!$AO$21*'Credit issuance TYA'!$B$2)))</f>
        <v>0</v>
      </c>
      <c r="BX61" s="281">
        <f>IF(ISBLANK('Hoja De Calculo'!BY$13),'Credit issuance TYA'!BX61-('Credit issuance TYA'!$AO$21*'Credit issuance TYA'!$B$2),IF('Hoja De Calculo'!BY$16&lt;'Hoja De Calculo'!BX$16,0,'Credit issuance TYA'!BX61-('Credit issuance TYA'!$AO$21*'Credit issuance TYA'!$B$2)))</f>
        <v>0</v>
      </c>
      <c r="BY61" s="281">
        <f>IF(ISBLANK('Hoja De Calculo'!BZ$13),'Credit issuance TYA'!BY61-('Credit issuance TYA'!$AO$21*'Credit issuance TYA'!$B$2),IF('Hoja De Calculo'!BZ$16&lt;'Hoja De Calculo'!BY$16,0,'Credit issuance TYA'!BY61-('Credit issuance TYA'!$AO$21*'Credit issuance TYA'!$B$2)))</f>
        <v>0</v>
      </c>
      <c r="BZ61" s="281">
        <f>IF(ISBLANK('Hoja De Calculo'!CA$13),'Credit issuance TYA'!BZ61-('Credit issuance TYA'!$AO$21*'Credit issuance TYA'!$B$2),IF('Hoja De Calculo'!CA$16&lt;'Hoja De Calculo'!BZ$16,0,'Credit issuance TYA'!BZ61-('Credit issuance TYA'!$AO$21*'Credit issuance TYA'!$B$2)))</f>
        <v>0</v>
      </c>
      <c r="CA61" s="281">
        <f>IF(ISBLANK('Hoja De Calculo'!CB$13),'Credit issuance TYA'!CA61-('Credit issuance TYA'!$AO$21*'Credit issuance TYA'!$B$2),IF('Hoja De Calculo'!CB$16&lt;'Hoja De Calculo'!CA$16,0,'Credit issuance TYA'!CA61-('Credit issuance TYA'!$AO$21*'Credit issuance TYA'!$B$2)))</f>
        <v>0</v>
      </c>
      <c r="CB61" s="281">
        <f>IF(ISBLANK('Hoja De Calculo'!CC$13),'Credit issuance TYA'!CB61-('Credit issuance TYA'!$AO$21*'Credit issuance TYA'!$B$2),IF('Hoja De Calculo'!CC$16&lt;'Hoja De Calculo'!CB$16,0,'Credit issuance TYA'!CB61-('Credit issuance TYA'!$AO$21*'Credit issuance TYA'!$B$2)))</f>
        <v>0</v>
      </c>
      <c r="CC61" s="281">
        <f>IF(ISBLANK('Hoja De Calculo'!CD$13),'Credit issuance TYA'!CC61-('Credit issuance TYA'!$AO$21*'Credit issuance TYA'!$B$2),IF('Hoja De Calculo'!CD$16&lt;'Hoja De Calculo'!CC$16,0,'Credit issuance TYA'!CC61-('Credit issuance TYA'!$AO$21*'Credit issuance TYA'!$B$2)))</f>
        <v>0</v>
      </c>
      <c r="CD61" s="281">
        <f>IF(ISBLANK('Hoja De Calculo'!CE$13),'Credit issuance TYA'!CD61-('Credit issuance TYA'!$AO$21*'Credit issuance TYA'!$B$2),IF('Hoja De Calculo'!CE$16&lt;'Hoja De Calculo'!CD$16,0,'Credit issuance TYA'!CD61-('Credit issuance TYA'!$AO$21*'Credit issuance TYA'!$B$2)))</f>
        <v>0</v>
      </c>
      <c r="CE61" s="281">
        <f>IF(ISBLANK('Hoja De Calculo'!CF$13),'Credit issuance TYA'!CE61-('Credit issuance TYA'!$AO$21*'Credit issuance TYA'!$B$2),IF('Hoja De Calculo'!CF$16&lt;'Hoja De Calculo'!CE$16,0,'Credit issuance TYA'!CE61-('Credit issuance TYA'!$AO$21*'Credit issuance TYA'!$B$2)))</f>
        <v>0</v>
      </c>
      <c r="CF61" s="281">
        <f>IF(ISBLANK('Hoja De Calculo'!CG$13),'Credit issuance TYA'!CF61-('Credit issuance TYA'!$AO$21*'Credit issuance TYA'!$B$2),IF('Hoja De Calculo'!CG$16&lt;'Hoja De Calculo'!CF$16,0,'Credit issuance TYA'!CF61-('Credit issuance TYA'!$AO$21*'Credit issuance TYA'!$B$2)))</f>
        <v>0</v>
      </c>
      <c r="CG61" s="281">
        <f>IF(ISBLANK('Hoja De Calculo'!CH$13),'Credit issuance TYA'!CG61-('Credit issuance TYA'!$AO$21*'Credit issuance TYA'!$B$2),IF('Hoja De Calculo'!CH$16&lt;'Hoja De Calculo'!CG$16,0,'Credit issuance TYA'!CG61-('Credit issuance TYA'!$AO$21*'Credit issuance TYA'!$B$2)))</f>
        <v>0</v>
      </c>
      <c r="CH61" s="281">
        <f>IF(ISBLANK('Hoja De Calculo'!CI$13),'Credit issuance TYA'!CH61-('Credit issuance TYA'!$AO$21*'Credit issuance TYA'!$B$2),IF('Hoja De Calculo'!CI$16&lt;'Hoja De Calculo'!CH$16,0,'Credit issuance TYA'!CH61-('Credit issuance TYA'!$AO$21*'Credit issuance TYA'!$B$2)))</f>
        <v>0</v>
      </c>
      <c r="CI61" s="281">
        <f>IF(ISBLANK('Hoja De Calculo'!CJ$13),'Credit issuance TYA'!CI61-('Credit issuance TYA'!$AO$21*'Credit issuance TYA'!$B$2),IF('Hoja De Calculo'!CJ$16&lt;'Hoja De Calculo'!CI$16,0,'Credit issuance TYA'!CI61-('Credit issuance TYA'!$AO$21*'Credit issuance TYA'!$B$2)))</f>
        <v>0</v>
      </c>
      <c r="CJ61" s="281">
        <f>IF(ISBLANK('Hoja De Calculo'!CK$13),'Credit issuance TYA'!CJ61-('Credit issuance TYA'!$AO$21*'Credit issuance TYA'!$B$2),IF('Hoja De Calculo'!CK$16&lt;'Hoja De Calculo'!CJ$16,0,'Credit issuance TYA'!CJ61-('Credit issuance TYA'!$AO$21*'Credit issuance TYA'!$B$2)))</f>
        <v>0</v>
      </c>
      <c r="CK61" s="281">
        <f>IF(ISBLANK('Hoja De Calculo'!CL$13),'Credit issuance TYA'!CK61-('Credit issuance TYA'!$AO$21*'Credit issuance TYA'!$B$2),IF('Hoja De Calculo'!CL$16&lt;'Hoja De Calculo'!CK$16,0,'Credit issuance TYA'!CK61-('Credit issuance TYA'!$AO$21*'Credit issuance TYA'!$B$2)))</f>
        <v>0</v>
      </c>
      <c r="CL61" s="281">
        <f>IF(ISBLANK('Hoja De Calculo'!CM$13),'Credit issuance TYA'!CL61-('Credit issuance TYA'!$AO$21*'Credit issuance TYA'!$B$2),IF('Hoja De Calculo'!CM$16&lt;'Hoja De Calculo'!CL$16,0,'Credit issuance TYA'!CL61-('Credit issuance TYA'!$AO$21*'Credit issuance TYA'!$B$2)))</f>
        <v>0</v>
      </c>
      <c r="CM61" s="281">
        <f>IF(ISBLANK('Hoja De Calculo'!CN$13),'Credit issuance TYA'!CM61-('Credit issuance TYA'!$AO$21*'Credit issuance TYA'!$B$2),IF('Hoja De Calculo'!CN$16&lt;'Hoja De Calculo'!CM$16,0,'Credit issuance TYA'!CM61-('Credit issuance TYA'!$AO$21*'Credit issuance TYA'!$B$2)))</f>
        <v>0</v>
      </c>
      <c r="CN61" s="281">
        <f>IF(ISBLANK('Hoja De Calculo'!CO$13),'Credit issuance TYA'!CN61-('Credit issuance TYA'!$AO$21*'Credit issuance TYA'!$B$2),IF('Hoja De Calculo'!CO$16&lt;'Hoja De Calculo'!CN$16,0,'Credit issuance TYA'!CN61-('Credit issuance TYA'!$AO$21*'Credit issuance TYA'!$B$2)))</f>
        <v>0</v>
      </c>
      <c r="CO61" s="281">
        <f>IF(ISBLANK('Hoja De Calculo'!CP$13),'Credit issuance TYA'!CO61-('Credit issuance TYA'!$AO$21*'Credit issuance TYA'!$B$2),IF('Hoja De Calculo'!CP$16&lt;'Hoja De Calculo'!CO$16,0,'Credit issuance TYA'!CO61-('Credit issuance TYA'!$AO$21*'Credit issuance TYA'!$B$2)))</f>
        <v>0</v>
      </c>
      <c r="CP61" s="281">
        <f>IF(ISBLANK('Hoja De Calculo'!CQ$13),'Credit issuance TYA'!CP61-('Credit issuance TYA'!$AO$21*'Credit issuance TYA'!$B$2),IF('Hoja De Calculo'!CQ$16&lt;'Hoja De Calculo'!CP$16,0,'Credit issuance TYA'!CP61-('Credit issuance TYA'!$AO$21*'Credit issuance TYA'!$B$2)))</f>
        <v>0</v>
      </c>
      <c r="CQ61" s="281">
        <f>IF(ISBLANK('Hoja De Calculo'!CR$13),'Credit issuance TYA'!CQ61-('Credit issuance TYA'!$AO$21*'Credit issuance TYA'!$B$2),IF('Hoja De Calculo'!CR$16&lt;'Hoja De Calculo'!CQ$16,0,'Credit issuance TYA'!CQ61-('Credit issuance TYA'!$AO$21*'Credit issuance TYA'!$B$2)))</f>
        <v>0</v>
      </c>
      <c r="CR61" s="281">
        <f>IF(ISBLANK('Hoja De Calculo'!CS$13),'Credit issuance TYA'!CR61-('Credit issuance TYA'!$AO$21*'Credit issuance TYA'!$B$2),IF('Hoja De Calculo'!CS$16&lt;'Hoja De Calculo'!CR$16,0,'Credit issuance TYA'!CR61-('Credit issuance TYA'!$AO$21*'Credit issuance TYA'!$B$2)))</f>
        <v>0</v>
      </c>
      <c r="CS61" s="281">
        <f>IF(ISBLANK('Hoja De Calculo'!CT$13),'Credit issuance TYA'!CS61-('Credit issuance TYA'!$AO$21*'Credit issuance TYA'!$B$2),IF('Hoja De Calculo'!CT$16&lt;'Hoja De Calculo'!CS$16,0,'Credit issuance TYA'!CS61-('Credit issuance TYA'!$AO$21*'Credit issuance TYA'!$B$2)))</f>
        <v>0</v>
      </c>
      <c r="CT61" s="281">
        <f>IF(ISBLANK('Hoja De Calculo'!CU$13),'Credit issuance TYA'!CT61-('Credit issuance TYA'!$AO$21*'Credit issuance TYA'!$B$2),IF('Hoja De Calculo'!CU$16&lt;'Hoja De Calculo'!CT$16,0,'Credit issuance TYA'!CT61-('Credit issuance TYA'!$AO$21*'Credit issuance TYA'!$B$2)))</f>
        <v>0</v>
      </c>
      <c r="CU61" s="281">
        <f>IF(ISBLANK('Hoja De Calculo'!CV$13),'Credit issuance TYA'!CU61-('Credit issuance TYA'!$AO$21*'Credit issuance TYA'!$B$2),IF('Hoja De Calculo'!CV$16&lt;'Hoja De Calculo'!CU$16,0,'Credit issuance TYA'!CU61-('Credit issuance TYA'!$AO$21*'Credit issuance TYA'!$B$2)))</f>
        <v>0</v>
      </c>
      <c r="CV61" s="281">
        <f>IF(ISBLANK('Hoja De Calculo'!CW$13),'Credit issuance TYA'!CV61-('Credit issuance TYA'!$AO$21*'Credit issuance TYA'!$B$2),IF('Hoja De Calculo'!CW$16&lt;'Hoja De Calculo'!CV$16,0,'Credit issuance TYA'!CV61-('Credit issuance TYA'!$AO$21*'Credit issuance TYA'!$B$2)))</f>
        <v>0</v>
      </c>
      <c r="CW61" s="281">
        <f>IF(ISBLANK('Hoja De Calculo'!CX$13),'Credit issuance TYA'!CW61-('Credit issuance TYA'!$AO$21*'Credit issuance TYA'!$B$2),IF('Hoja De Calculo'!CX$16&lt;'Hoja De Calculo'!CW$16,0,'Credit issuance TYA'!CW61-('Credit issuance TYA'!$AO$21*'Credit issuance TYA'!$B$2)))</f>
        <v>0</v>
      </c>
    </row>
    <row r="62" spans="1:101" x14ac:dyDescent="0.3">
      <c r="A62" t="s">
        <v>199</v>
      </c>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81">
        <f>'Credit issuance TYA'!AP62-('Credit issuance TYA'!$AP$21*'Credit issuance TYA'!$B$2)</f>
        <v>0</v>
      </c>
      <c r="AQ62" s="281">
        <f>IF(ISBLANK('Hoja De Calculo'!AR$13),'Credit issuance TYA'!AQ62-('Credit issuance TYA'!$AP$21*'Credit issuance TYA'!$B$2),IF('Hoja De Calculo'!AR$16&lt;'Hoja De Calculo'!AQ$16,0,'Credit issuance TYA'!AQ62-('Credit issuance TYA'!$AP$21*'Credit issuance TYA'!$B$2)))</f>
        <v>0</v>
      </c>
      <c r="AR62" s="281">
        <f>IF(ISBLANK('Hoja De Calculo'!AS$13),'Credit issuance TYA'!AR62-('Credit issuance TYA'!$AP$21*'Credit issuance TYA'!$B$2),IF('Hoja De Calculo'!AS$16&lt;'Hoja De Calculo'!AR$16,0,'Credit issuance TYA'!AR62-('Credit issuance TYA'!$AP$21*'Credit issuance TYA'!$B$2)))</f>
        <v>0</v>
      </c>
      <c r="AS62" s="281">
        <f>IF(ISBLANK('Hoja De Calculo'!AT$13),'Credit issuance TYA'!AS62-('Credit issuance TYA'!$AP$21*'Credit issuance TYA'!$B$2),IF('Hoja De Calculo'!AT$16&lt;'Hoja De Calculo'!AS$16,0,'Credit issuance TYA'!AS62-('Credit issuance TYA'!$AP$21*'Credit issuance TYA'!$B$2)))</f>
        <v>0</v>
      </c>
      <c r="AT62" s="281">
        <f>IF(ISBLANK('Hoja De Calculo'!AU$13),'Credit issuance TYA'!AT62-('Credit issuance TYA'!$AP$21*'Credit issuance TYA'!$B$2),IF('Hoja De Calculo'!AU$16&lt;'Hoja De Calculo'!AT$16,0,'Credit issuance TYA'!AT62-('Credit issuance TYA'!$AP$21*'Credit issuance TYA'!$B$2)))</f>
        <v>0</v>
      </c>
      <c r="AU62" s="281">
        <f>IF(ISBLANK('Hoja De Calculo'!AV$13),'Credit issuance TYA'!AU62-('Credit issuance TYA'!$AP$21*'Credit issuance TYA'!$B$2),IF('Hoja De Calculo'!AV$16&lt;'Hoja De Calculo'!AU$16,0,'Credit issuance TYA'!AU62-('Credit issuance TYA'!$AP$21*'Credit issuance TYA'!$B$2)))</f>
        <v>0</v>
      </c>
      <c r="AV62" s="281">
        <f>IF(ISBLANK('Hoja De Calculo'!AW$13),'Credit issuance TYA'!AV62-('Credit issuance TYA'!$AP$21*'Credit issuance TYA'!$B$2),IF('Hoja De Calculo'!AW$16&lt;'Hoja De Calculo'!AV$16,0,'Credit issuance TYA'!AV62-('Credit issuance TYA'!$AP$21*'Credit issuance TYA'!$B$2)))</f>
        <v>0</v>
      </c>
      <c r="AW62" s="281">
        <f>IF(ISBLANK('Hoja De Calculo'!AX$13),'Credit issuance TYA'!AW62-('Credit issuance TYA'!$AP$21*'Credit issuance TYA'!$B$2),IF('Hoja De Calculo'!AX$16&lt;'Hoja De Calculo'!AW$16,0,'Credit issuance TYA'!AW62-('Credit issuance TYA'!$AP$21*'Credit issuance TYA'!$B$2)))</f>
        <v>0</v>
      </c>
      <c r="AX62" s="281">
        <f>IF(ISBLANK('Hoja De Calculo'!AY$13),'Credit issuance TYA'!AX62-('Credit issuance TYA'!$AP$21*'Credit issuance TYA'!$B$2),IF('Hoja De Calculo'!AY$16&lt;'Hoja De Calculo'!AX$16,0,'Credit issuance TYA'!AX62-('Credit issuance TYA'!$AP$21*'Credit issuance TYA'!$B$2)))</f>
        <v>0</v>
      </c>
      <c r="AY62" s="281">
        <f>IF(ISBLANK('Hoja De Calculo'!AZ$13),'Credit issuance TYA'!AY62-('Credit issuance TYA'!$AP$21*'Credit issuance TYA'!$B$2),IF('Hoja De Calculo'!AZ$16&lt;'Hoja De Calculo'!AY$16,0,'Credit issuance TYA'!AY62-('Credit issuance TYA'!$AP$21*'Credit issuance TYA'!$B$2)))</f>
        <v>0</v>
      </c>
      <c r="AZ62" s="281">
        <f>IF(ISBLANK('Hoja De Calculo'!BA$13),'Credit issuance TYA'!AZ62-('Credit issuance TYA'!$AP$21*'Credit issuance TYA'!$B$2),IF('Hoja De Calculo'!BA$16&lt;'Hoja De Calculo'!AZ$16,0,'Credit issuance TYA'!AZ62-('Credit issuance TYA'!$AP$21*'Credit issuance TYA'!$B$2)))</f>
        <v>0</v>
      </c>
      <c r="BA62" s="281">
        <f>IF(ISBLANK('Hoja De Calculo'!BB$13),'Credit issuance TYA'!BA62-('Credit issuance TYA'!$AP$21*'Credit issuance TYA'!$B$2),IF('Hoja De Calculo'!BB$16&lt;'Hoja De Calculo'!BA$16,0,'Credit issuance TYA'!BA62-('Credit issuance TYA'!$AP$21*'Credit issuance TYA'!$B$2)))</f>
        <v>0</v>
      </c>
      <c r="BB62" s="281">
        <f>IF(ISBLANK('Hoja De Calculo'!BC$13),'Credit issuance TYA'!BB62-('Credit issuance TYA'!$AP$21*'Credit issuance TYA'!$B$2),IF('Hoja De Calculo'!BC$16&lt;'Hoja De Calculo'!BB$16,0,'Credit issuance TYA'!BB62-('Credit issuance TYA'!$AP$21*'Credit issuance TYA'!$B$2)))</f>
        <v>0</v>
      </c>
      <c r="BC62" s="281">
        <f>IF(ISBLANK('Hoja De Calculo'!BD$13),'Credit issuance TYA'!BC62-('Credit issuance TYA'!$AP$21*'Credit issuance TYA'!$B$2),IF('Hoja De Calculo'!BD$16&lt;'Hoja De Calculo'!BC$16,0,'Credit issuance TYA'!BC62-('Credit issuance TYA'!$AP$21*'Credit issuance TYA'!$B$2)))</f>
        <v>0</v>
      </c>
      <c r="BD62" s="281">
        <f>IF(ISBLANK('Hoja De Calculo'!BE$13),'Credit issuance TYA'!BD62-('Credit issuance TYA'!$AP$21*'Credit issuance TYA'!$B$2),IF('Hoja De Calculo'!BE$16&lt;'Hoja De Calculo'!BD$16,0,'Credit issuance TYA'!BD62-('Credit issuance TYA'!$AP$21*'Credit issuance TYA'!$B$2)))</f>
        <v>0</v>
      </c>
      <c r="BE62" s="281">
        <f>IF(ISBLANK('Hoja De Calculo'!BF$13),'Credit issuance TYA'!BE62-('Credit issuance TYA'!$AP$21*'Credit issuance TYA'!$B$2),IF('Hoja De Calculo'!BF$16&lt;'Hoja De Calculo'!BE$16,0,'Credit issuance TYA'!BE62-('Credit issuance TYA'!$AP$21*'Credit issuance TYA'!$B$2)))</f>
        <v>0</v>
      </c>
      <c r="BF62" s="281">
        <f>IF(ISBLANK('Hoja De Calculo'!BG$13),'Credit issuance TYA'!BF62-('Credit issuance TYA'!$AP$21*'Credit issuance TYA'!$B$2),IF('Hoja De Calculo'!BG$16&lt;'Hoja De Calculo'!BF$16,0,'Credit issuance TYA'!BF62-('Credit issuance TYA'!$AP$21*'Credit issuance TYA'!$B$2)))</f>
        <v>0</v>
      </c>
      <c r="BG62" s="281">
        <f>IF(ISBLANK('Hoja De Calculo'!BH$13),'Credit issuance TYA'!BG62-('Credit issuance TYA'!$AP$21*'Credit issuance TYA'!$B$2),IF('Hoja De Calculo'!BH$16&lt;'Hoja De Calculo'!BG$16,0,'Credit issuance TYA'!BG62-('Credit issuance TYA'!$AP$21*'Credit issuance TYA'!$B$2)))</f>
        <v>0</v>
      </c>
      <c r="BH62" s="281">
        <f>IF(ISBLANK('Hoja De Calculo'!BI$13),'Credit issuance TYA'!BH62-('Credit issuance TYA'!$AP$21*'Credit issuance TYA'!$B$2),IF('Hoja De Calculo'!BI$16&lt;'Hoja De Calculo'!BH$16,0,'Credit issuance TYA'!BH62-('Credit issuance TYA'!$AP$21*'Credit issuance TYA'!$B$2)))</f>
        <v>0</v>
      </c>
      <c r="BI62" s="281">
        <f>IF(ISBLANK('Hoja De Calculo'!BJ$13),'Credit issuance TYA'!BI62-('Credit issuance TYA'!$AP$21*'Credit issuance TYA'!$B$2),IF('Hoja De Calculo'!BJ$16&lt;'Hoja De Calculo'!BI$16,0,'Credit issuance TYA'!BI62-('Credit issuance TYA'!$AP$21*'Credit issuance TYA'!$B$2)))</f>
        <v>0</v>
      </c>
      <c r="BJ62" s="281">
        <f>IF(ISBLANK('Hoja De Calculo'!BK$13),'Credit issuance TYA'!BJ62-('Credit issuance TYA'!$AP$21*'Credit issuance TYA'!$B$2),IF('Hoja De Calculo'!BK$16&lt;'Hoja De Calculo'!BJ$16,0,'Credit issuance TYA'!BJ62-('Credit issuance TYA'!$AP$21*'Credit issuance TYA'!$B$2)))</f>
        <v>0</v>
      </c>
      <c r="BK62" s="281">
        <f>IF(ISBLANK('Hoja De Calculo'!BL$13),'Credit issuance TYA'!BK62-('Credit issuance TYA'!$AP$21*'Credit issuance TYA'!$B$2),IF('Hoja De Calculo'!BL$16&lt;'Hoja De Calculo'!BK$16,0,'Credit issuance TYA'!BK62-('Credit issuance TYA'!$AP$21*'Credit issuance TYA'!$B$2)))</f>
        <v>0</v>
      </c>
      <c r="BL62" s="281">
        <f>IF(ISBLANK('Hoja De Calculo'!BM$13),'Credit issuance TYA'!BL62-('Credit issuance TYA'!$AP$21*'Credit issuance TYA'!$B$2),IF('Hoja De Calculo'!BM$16&lt;'Hoja De Calculo'!BL$16,0,'Credit issuance TYA'!BL62-('Credit issuance TYA'!$AP$21*'Credit issuance TYA'!$B$2)))</f>
        <v>0</v>
      </c>
      <c r="BM62" s="281">
        <f>IF(ISBLANK('Hoja De Calculo'!BN$13),'Credit issuance TYA'!BM62-('Credit issuance TYA'!$AP$21*'Credit issuance TYA'!$B$2),IF('Hoja De Calculo'!BN$16&lt;'Hoja De Calculo'!BM$16,0,'Credit issuance TYA'!BM62-('Credit issuance TYA'!$AP$21*'Credit issuance TYA'!$B$2)))</f>
        <v>0</v>
      </c>
      <c r="BN62" s="281">
        <f>IF(ISBLANK('Hoja De Calculo'!BO$13),'Credit issuance TYA'!BN62-('Credit issuance TYA'!$AP$21*'Credit issuance TYA'!$B$2),IF('Hoja De Calculo'!BO$16&lt;'Hoja De Calculo'!BN$16,0,'Credit issuance TYA'!BN62-('Credit issuance TYA'!$AP$21*'Credit issuance TYA'!$B$2)))</f>
        <v>0</v>
      </c>
      <c r="BO62" s="281">
        <f>IF(ISBLANK('Hoja De Calculo'!BP$13),'Credit issuance TYA'!BO62-('Credit issuance TYA'!$AP$21*'Credit issuance TYA'!$B$2),IF('Hoja De Calculo'!BP$16&lt;'Hoja De Calculo'!BO$16,0,'Credit issuance TYA'!BO62-('Credit issuance TYA'!$AP$21*'Credit issuance TYA'!$B$2)))</f>
        <v>0</v>
      </c>
      <c r="BP62" s="281">
        <f>IF(ISBLANK('Hoja De Calculo'!BQ$13),'Credit issuance TYA'!BP62-('Credit issuance TYA'!$AP$21*'Credit issuance TYA'!$B$2),IF('Hoja De Calculo'!BQ$16&lt;'Hoja De Calculo'!BP$16,0,'Credit issuance TYA'!BP62-('Credit issuance TYA'!$AP$21*'Credit issuance TYA'!$B$2)))</f>
        <v>0</v>
      </c>
      <c r="BQ62" s="281">
        <f>IF(ISBLANK('Hoja De Calculo'!BR$13),'Credit issuance TYA'!BQ62-('Credit issuance TYA'!$AP$21*'Credit issuance TYA'!$B$2),IF('Hoja De Calculo'!BR$16&lt;'Hoja De Calculo'!BQ$16,0,'Credit issuance TYA'!BQ62-('Credit issuance TYA'!$AP$21*'Credit issuance TYA'!$B$2)))</f>
        <v>0</v>
      </c>
      <c r="BR62" s="281">
        <f>IF(ISBLANK('Hoja De Calculo'!BS$13),'Credit issuance TYA'!BR62-('Credit issuance TYA'!$AP$21*'Credit issuance TYA'!$B$2),IF('Hoja De Calculo'!BS$16&lt;'Hoja De Calculo'!BR$16,0,'Credit issuance TYA'!BR62-('Credit issuance TYA'!$AP$21*'Credit issuance TYA'!$B$2)))</f>
        <v>0</v>
      </c>
      <c r="BS62" s="281">
        <f>IF(ISBLANK('Hoja De Calculo'!BT$13),'Credit issuance TYA'!BS62-('Credit issuance TYA'!$AP$21*'Credit issuance TYA'!$B$2),IF('Hoja De Calculo'!BT$16&lt;'Hoja De Calculo'!BS$16,0,'Credit issuance TYA'!BS62-('Credit issuance TYA'!$AP$21*'Credit issuance TYA'!$B$2)))</f>
        <v>0</v>
      </c>
      <c r="BT62" s="281">
        <f>IF(ISBLANK('Hoja De Calculo'!BU$13),'Credit issuance TYA'!BT62-('Credit issuance TYA'!$AP$21*'Credit issuance TYA'!$B$2),IF('Hoja De Calculo'!BU$16&lt;'Hoja De Calculo'!BT$16,0,'Credit issuance TYA'!BT62-('Credit issuance TYA'!$AP$21*'Credit issuance TYA'!$B$2)))</f>
        <v>0</v>
      </c>
      <c r="BU62" s="281">
        <f>IF(ISBLANK('Hoja De Calculo'!BV$13),'Credit issuance TYA'!BU62-('Credit issuance TYA'!$AP$21*'Credit issuance TYA'!$B$2),IF('Hoja De Calculo'!BV$16&lt;'Hoja De Calculo'!BU$16,0,'Credit issuance TYA'!BU62-('Credit issuance TYA'!$AP$21*'Credit issuance TYA'!$B$2)))</f>
        <v>0</v>
      </c>
      <c r="BV62" s="281">
        <f>IF(ISBLANK('Hoja De Calculo'!BW$13),'Credit issuance TYA'!BV62-('Credit issuance TYA'!$AP$21*'Credit issuance TYA'!$B$2),IF('Hoja De Calculo'!BW$16&lt;'Hoja De Calculo'!BV$16,0,'Credit issuance TYA'!BV62-('Credit issuance TYA'!$AP$21*'Credit issuance TYA'!$B$2)))</f>
        <v>0</v>
      </c>
      <c r="BW62" s="281">
        <f>IF(ISBLANK('Hoja De Calculo'!BX$13),'Credit issuance TYA'!BW62-('Credit issuance TYA'!$AP$21*'Credit issuance TYA'!$B$2),IF('Hoja De Calculo'!BX$16&lt;'Hoja De Calculo'!BW$16,0,'Credit issuance TYA'!BW62-('Credit issuance TYA'!$AP$21*'Credit issuance TYA'!$B$2)))</f>
        <v>0</v>
      </c>
      <c r="BX62" s="281">
        <f>IF(ISBLANK('Hoja De Calculo'!BY$13),'Credit issuance TYA'!BX62-('Credit issuance TYA'!$AP$21*'Credit issuance TYA'!$B$2),IF('Hoja De Calculo'!BY$16&lt;'Hoja De Calculo'!BX$16,0,'Credit issuance TYA'!BX62-('Credit issuance TYA'!$AP$21*'Credit issuance TYA'!$B$2)))</f>
        <v>0</v>
      </c>
      <c r="BY62" s="281">
        <f>IF(ISBLANK('Hoja De Calculo'!BZ$13),'Credit issuance TYA'!BY62-('Credit issuance TYA'!$AP$21*'Credit issuance TYA'!$B$2),IF('Hoja De Calculo'!BZ$16&lt;'Hoja De Calculo'!BY$16,0,'Credit issuance TYA'!BY62-('Credit issuance TYA'!$AP$21*'Credit issuance TYA'!$B$2)))</f>
        <v>0</v>
      </c>
      <c r="BZ62" s="281">
        <f>IF(ISBLANK('Hoja De Calculo'!CA$13),'Credit issuance TYA'!BZ62-('Credit issuance TYA'!$AP$21*'Credit issuance TYA'!$B$2),IF('Hoja De Calculo'!CA$16&lt;'Hoja De Calculo'!BZ$16,0,'Credit issuance TYA'!BZ62-('Credit issuance TYA'!$AP$21*'Credit issuance TYA'!$B$2)))</f>
        <v>0</v>
      </c>
      <c r="CA62" s="281">
        <f>IF(ISBLANK('Hoja De Calculo'!CB$13),'Credit issuance TYA'!CA62-('Credit issuance TYA'!$AP$21*'Credit issuance TYA'!$B$2),IF('Hoja De Calculo'!CB$16&lt;'Hoja De Calculo'!CA$16,0,'Credit issuance TYA'!CA62-('Credit issuance TYA'!$AP$21*'Credit issuance TYA'!$B$2)))</f>
        <v>0</v>
      </c>
      <c r="CB62" s="281">
        <f>IF(ISBLANK('Hoja De Calculo'!CC$13),'Credit issuance TYA'!CB62-('Credit issuance TYA'!$AP$21*'Credit issuance TYA'!$B$2),IF('Hoja De Calculo'!CC$16&lt;'Hoja De Calculo'!CB$16,0,'Credit issuance TYA'!CB62-('Credit issuance TYA'!$AP$21*'Credit issuance TYA'!$B$2)))</f>
        <v>0</v>
      </c>
      <c r="CC62" s="281">
        <f>IF(ISBLANK('Hoja De Calculo'!CD$13),'Credit issuance TYA'!CC62-('Credit issuance TYA'!$AP$21*'Credit issuance TYA'!$B$2),IF('Hoja De Calculo'!CD$16&lt;'Hoja De Calculo'!CC$16,0,'Credit issuance TYA'!CC62-('Credit issuance TYA'!$AP$21*'Credit issuance TYA'!$B$2)))</f>
        <v>0</v>
      </c>
      <c r="CD62" s="281">
        <f>IF(ISBLANK('Hoja De Calculo'!CE$13),'Credit issuance TYA'!CD62-('Credit issuance TYA'!$AP$21*'Credit issuance TYA'!$B$2),IF('Hoja De Calculo'!CE$16&lt;'Hoja De Calculo'!CD$16,0,'Credit issuance TYA'!CD62-('Credit issuance TYA'!$AP$21*'Credit issuance TYA'!$B$2)))</f>
        <v>0</v>
      </c>
      <c r="CE62" s="281">
        <f>IF(ISBLANK('Hoja De Calculo'!CF$13),'Credit issuance TYA'!CE62-('Credit issuance TYA'!$AP$21*'Credit issuance TYA'!$B$2),IF('Hoja De Calculo'!CF$16&lt;'Hoja De Calculo'!CE$16,0,'Credit issuance TYA'!CE62-('Credit issuance TYA'!$AP$21*'Credit issuance TYA'!$B$2)))</f>
        <v>0</v>
      </c>
      <c r="CF62" s="281">
        <f>IF(ISBLANK('Hoja De Calculo'!CG$13),'Credit issuance TYA'!CF62-('Credit issuance TYA'!$AP$21*'Credit issuance TYA'!$B$2),IF('Hoja De Calculo'!CG$16&lt;'Hoja De Calculo'!CF$16,0,'Credit issuance TYA'!CF62-('Credit issuance TYA'!$AP$21*'Credit issuance TYA'!$B$2)))</f>
        <v>0</v>
      </c>
      <c r="CG62" s="281">
        <f>IF(ISBLANK('Hoja De Calculo'!CH$13),'Credit issuance TYA'!CG62-('Credit issuance TYA'!$AP$21*'Credit issuance TYA'!$B$2),IF('Hoja De Calculo'!CH$16&lt;'Hoja De Calculo'!CG$16,0,'Credit issuance TYA'!CG62-('Credit issuance TYA'!$AP$21*'Credit issuance TYA'!$B$2)))</f>
        <v>0</v>
      </c>
      <c r="CH62" s="281">
        <f>IF(ISBLANK('Hoja De Calculo'!CI$13),'Credit issuance TYA'!CH62-('Credit issuance TYA'!$AP$21*'Credit issuance TYA'!$B$2),IF('Hoja De Calculo'!CI$16&lt;'Hoja De Calculo'!CH$16,0,'Credit issuance TYA'!CH62-('Credit issuance TYA'!$AP$21*'Credit issuance TYA'!$B$2)))</f>
        <v>0</v>
      </c>
      <c r="CI62" s="281">
        <f>IF(ISBLANK('Hoja De Calculo'!CJ$13),'Credit issuance TYA'!CI62-('Credit issuance TYA'!$AP$21*'Credit issuance TYA'!$B$2),IF('Hoja De Calculo'!CJ$16&lt;'Hoja De Calculo'!CI$16,0,'Credit issuance TYA'!CI62-('Credit issuance TYA'!$AP$21*'Credit issuance TYA'!$B$2)))</f>
        <v>0</v>
      </c>
      <c r="CJ62" s="281">
        <f>IF(ISBLANK('Hoja De Calculo'!CK$13),'Credit issuance TYA'!CJ62-('Credit issuance TYA'!$AP$21*'Credit issuance TYA'!$B$2),IF('Hoja De Calculo'!CK$16&lt;'Hoja De Calculo'!CJ$16,0,'Credit issuance TYA'!CJ62-('Credit issuance TYA'!$AP$21*'Credit issuance TYA'!$B$2)))</f>
        <v>0</v>
      </c>
      <c r="CK62" s="281">
        <f>IF(ISBLANK('Hoja De Calculo'!CL$13),'Credit issuance TYA'!CK62-('Credit issuance TYA'!$AP$21*'Credit issuance TYA'!$B$2),IF('Hoja De Calculo'!CL$16&lt;'Hoja De Calculo'!CK$16,0,'Credit issuance TYA'!CK62-('Credit issuance TYA'!$AP$21*'Credit issuance TYA'!$B$2)))</f>
        <v>0</v>
      </c>
      <c r="CL62" s="281">
        <f>IF(ISBLANK('Hoja De Calculo'!CM$13),'Credit issuance TYA'!CL62-('Credit issuance TYA'!$AP$21*'Credit issuance TYA'!$B$2),IF('Hoja De Calculo'!CM$16&lt;'Hoja De Calculo'!CL$16,0,'Credit issuance TYA'!CL62-('Credit issuance TYA'!$AP$21*'Credit issuance TYA'!$B$2)))</f>
        <v>0</v>
      </c>
      <c r="CM62" s="281">
        <f>IF(ISBLANK('Hoja De Calculo'!CN$13),'Credit issuance TYA'!CM62-('Credit issuance TYA'!$AP$21*'Credit issuance TYA'!$B$2),IF('Hoja De Calculo'!CN$16&lt;'Hoja De Calculo'!CM$16,0,'Credit issuance TYA'!CM62-('Credit issuance TYA'!$AP$21*'Credit issuance TYA'!$B$2)))</f>
        <v>0</v>
      </c>
      <c r="CN62" s="281">
        <f>IF(ISBLANK('Hoja De Calculo'!CO$13),'Credit issuance TYA'!CN62-('Credit issuance TYA'!$AP$21*'Credit issuance TYA'!$B$2),IF('Hoja De Calculo'!CO$16&lt;'Hoja De Calculo'!CN$16,0,'Credit issuance TYA'!CN62-('Credit issuance TYA'!$AP$21*'Credit issuance TYA'!$B$2)))</f>
        <v>0</v>
      </c>
      <c r="CO62" s="281">
        <f>IF(ISBLANK('Hoja De Calculo'!CP$13),'Credit issuance TYA'!CO62-('Credit issuance TYA'!$AP$21*'Credit issuance TYA'!$B$2),IF('Hoja De Calculo'!CP$16&lt;'Hoja De Calculo'!CO$16,0,'Credit issuance TYA'!CO62-('Credit issuance TYA'!$AP$21*'Credit issuance TYA'!$B$2)))</f>
        <v>0</v>
      </c>
      <c r="CP62" s="281">
        <f>IF(ISBLANK('Hoja De Calculo'!CQ$13),'Credit issuance TYA'!CP62-('Credit issuance TYA'!$AP$21*'Credit issuance TYA'!$B$2),IF('Hoja De Calculo'!CQ$16&lt;'Hoja De Calculo'!CP$16,0,'Credit issuance TYA'!CP62-('Credit issuance TYA'!$AP$21*'Credit issuance TYA'!$B$2)))</f>
        <v>0</v>
      </c>
      <c r="CQ62" s="281">
        <f>IF(ISBLANK('Hoja De Calculo'!CR$13),'Credit issuance TYA'!CQ62-('Credit issuance TYA'!$AP$21*'Credit issuance TYA'!$B$2),IF('Hoja De Calculo'!CR$16&lt;'Hoja De Calculo'!CQ$16,0,'Credit issuance TYA'!CQ62-('Credit issuance TYA'!$AP$21*'Credit issuance TYA'!$B$2)))</f>
        <v>0</v>
      </c>
      <c r="CR62" s="281">
        <f>IF(ISBLANK('Hoja De Calculo'!CS$13),'Credit issuance TYA'!CR62-('Credit issuance TYA'!$AP$21*'Credit issuance TYA'!$B$2),IF('Hoja De Calculo'!CS$16&lt;'Hoja De Calculo'!CR$16,0,'Credit issuance TYA'!CR62-('Credit issuance TYA'!$AP$21*'Credit issuance TYA'!$B$2)))</f>
        <v>0</v>
      </c>
      <c r="CS62" s="281">
        <f>IF(ISBLANK('Hoja De Calculo'!CT$13),'Credit issuance TYA'!CS62-('Credit issuance TYA'!$AP$21*'Credit issuance TYA'!$B$2),IF('Hoja De Calculo'!CT$16&lt;'Hoja De Calculo'!CS$16,0,'Credit issuance TYA'!CS62-('Credit issuance TYA'!$AP$21*'Credit issuance TYA'!$B$2)))</f>
        <v>0</v>
      </c>
      <c r="CT62" s="281">
        <f>IF(ISBLANK('Hoja De Calculo'!CU$13),'Credit issuance TYA'!CT62-('Credit issuance TYA'!$AP$21*'Credit issuance TYA'!$B$2),IF('Hoja De Calculo'!CU$16&lt;'Hoja De Calculo'!CT$16,0,'Credit issuance TYA'!CT62-('Credit issuance TYA'!$AP$21*'Credit issuance TYA'!$B$2)))</f>
        <v>0</v>
      </c>
      <c r="CU62" s="281">
        <f>IF(ISBLANK('Hoja De Calculo'!CV$13),'Credit issuance TYA'!CU62-('Credit issuance TYA'!$AP$21*'Credit issuance TYA'!$B$2),IF('Hoja De Calculo'!CV$16&lt;'Hoja De Calculo'!CU$16,0,'Credit issuance TYA'!CU62-('Credit issuance TYA'!$AP$21*'Credit issuance TYA'!$B$2)))</f>
        <v>0</v>
      </c>
      <c r="CV62" s="281">
        <f>IF(ISBLANK('Hoja De Calculo'!CW$13),'Credit issuance TYA'!CV62-('Credit issuance TYA'!$AP$21*'Credit issuance TYA'!$B$2),IF('Hoja De Calculo'!CW$16&lt;'Hoja De Calculo'!CV$16,0,'Credit issuance TYA'!CV62-('Credit issuance TYA'!$AP$21*'Credit issuance TYA'!$B$2)))</f>
        <v>0</v>
      </c>
      <c r="CW62" s="281">
        <f>IF(ISBLANK('Hoja De Calculo'!CX$13),'Credit issuance TYA'!CW62-('Credit issuance TYA'!$AP$21*'Credit issuance TYA'!$B$2),IF('Hoja De Calculo'!CX$16&lt;'Hoja De Calculo'!CW$16,0,'Credit issuance TYA'!CW62-('Credit issuance TYA'!$AP$21*'Credit issuance TYA'!$B$2)))</f>
        <v>0</v>
      </c>
    </row>
    <row r="63" spans="1:101" x14ac:dyDescent="0.3">
      <c r="A63" t="s">
        <v>200</v>
      </c>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81">
        <f>'Credit issuance TYA'!AQ63-('Credit issuance TYA'!$AQ$21*'Credit issuance TYA'!$B$2)</f>
        <v>0</v>
      </c>
      <c r="AR63" s="281">
        <f>IF(ISBLANK('Hoja De Calculo'!AS$13),'Credit issuance TYA'!AR63-('Credit issuance TYA'!$AQ$21*'Credit issuance TYA'!$B$2),IF('Hoja De Calculo'!AS$16&lt;'Hoja De Calculo'!AR$16,0,'Credit issuance TYA'!AR63-('Credit issuance TYA'!$AQ$21*'Credit issuance TYA'!$B$2)))</f>
        <v>0</v>
      </c>
      <c r="AS63" s="281">
        <f>IF(ISBLANK('Hoja De Calculo'!AT$13),'Credit issuance TYA'!AS63-('Credit issuance TYA'!$AQ$21*'Credit issuance TYA'!$B$2),IF('Hoja De Calculo'!AT$16&lt;'Hoja De Calculo'!AS$16,0,'Credit issuance TYA'!AS63-('Credit issuance TYA'!$AQ$21*'Credit issuance TYA'!$B$2)))</f>
        <v>0</v>
      </c>
      <c r="AT63" s="281">
        <f>IF(ISBLANK('Hoja De Calculo'!AU$13),'Credit issuance TYA'!AT63-('Credit issuance TYA'!$AQ$21*'Credit issuance TYA'!$B$2),IF('Hoja De Calculo'!AU$16&lt;'Hoja De Calculo'!AT$16,0,'Credit issuance TYA'!AT63-('Credit issuance TYA'!$AQ$21*'Credit issuance TYA'!$B$2)))</f>
        <v>0</v>
      </c>
      <c r="AU63" s="281">
        <f>IF(ISBLANK('Hoja De Calculo'!AV$13),'Credit issuance TYA'!AU63-('Credit issuance TYA'!$AQ$21*'Credit issuance TYA'!$B$2),IF('Hoja De Calculo'!AV$16&lt;'Hoja De Calculo'!AU$16,0,'Credit issuance TYA'!AU63-('Credit issuance TYA'!$AQ$21*'Credit issuance TYA'!$B$2)))</f>
        <v>0</v>
      </c>
      <c r="AV63" s="281">
        <f>IF(ISBLANK('Hoja De Calculo'!AW$13),'Credit issuance TYA'!AV63-('Credit issuance TYA'!$AQ$21*'Credit issuance TYA'!$B$2),IF('Hoja De Calculo'!AW$16&lt;'Hoja De Calculo'!AV$16,0,'Credit issuance TYA'!AV63-('Credit issuance TYA'!$AQ$21*'Credit issuance TYA'!$B$2)))</f>
        <v>0</v>
      </c>
      <c r="AW63" s="281">
        <f>IF(ISBLANK('Hoja De Calculo'!AX$13),'Credit issuance TYA'!AW63-('Credit issuance TYA'!$AQ$21*'Credit issuance TYA'!$B$2),IF('Hoja De Calculo'!AX$16&lt;'Hoja De Calculo'!AW$16,0,'Credit issuance TYA'!AW63-('Credit issuance TYA'!$AQ$21*'Credit issuance TYA'!$B$2)))</f>
        <v>0</v>
      </c>
      <c r="AX63" s="281">
        <f>IF(ISBLANK('Hoja De Calculo'!AY$13),'Credit issuance TYA'!AX63-('Credit issuance TYA'!$AQ$21*'Credit issuance TYA'!$B$2),IF('Hoja De Calculo'!AY$16&lt;'Hoja De Calculo'!AX$16,0,'Credit issuance TYA'!AX63-('Credit issuance TYA'!$AQ$21*'Credit issuance TYA'!$B$2)))</f>
        <v>0</v>
      </c>
      <c r="AY63" s="281">
        <f>IF(ISBLANK('Hoja De Calculo'!AZ$13),'Credit issuance TYA'!AY63-('Credit issuance TYA'!$AQ$21*'Credit issuance TYA'!$B$2),IF('Hoja De Calculo'!AZ$16&lt;'Hoja De Calculo'!AY$16,0,'Credit issuance TYA'!AY63-('Credit issuance TYA'!$AQ$21*'Credit issuance TYA'!$B$2)))</f>
        <v>0</v>
      </c>
      <c r="AZ63" s="281">
        <f>IF(ISBLANK('Hoja De Calculo'!BA$13),'Credit issuance TYA'!AZ63-('Credit issuance TYA'!$AQ$21*'Credit issuance TYA'!$B$2),IF('Hoja De Calculo'!BA$16&lt;'Hoja De Calculo'!AZ$16,0,'Credit issuance TYA'!AZ63-('Credit issuance TYA'!$AQ$21*'Credit issuance TYA'!$B$2)))</f>
        <v>0</v>
      </c>
      <c r="BA63" s="281">
        <f>IF(ISBLANK('Hoja De Calculo'!BB$13),'Credit issuance TYA'!BA63-('Credit issuance TYA'!$AQ$21*'Credit issuance TYA'!$B$2),IF('Hoja De Calculo'!BB$16&lt;'Hoja De Calculo'!BA$16,0,'Credit issuance TYA'!BA63-('Credit issuance TYA'!$AQ$21*'Credit issuance TYA'!$B$2)))</f>
        <v>0</v>
      </c>
      <c r="BB63" s="281">
        <f>IF(ISBLANK('Hoja De Calculo'!BC$13),'Credit issuance TYA'!BB63-('Credit issuance TYA'!$AQ$21*'Credit issuance TYA'!$B$2),IF('Hoja De Calculo'!BC$16&lt;'Hoja De Calculo'!BB$16,0,'Credit issuance TYA'!BB63-('Credit issuance TYA'!$AQ$21*'Credit issuance TYA'!$B$2)))</f>
        <v>0</v>
      </c>
      <c r="BC63" s="281">
        <f>IF(ISBLANK('Hoja De Calculo'!BD$13),'Credit issuance TYA'!BC63-('Credit issuance TYA'!$AQ$21*'Credit issuance TYA'!$B$2),IF('Hoja De Calculo'!BD$16&lt;'Hoja De Calculo'!BC$16,0,'Credit issuance TYA'!BC63-('Credit issuance TYA'!$AQ$21*'Credit issuance TYA'!$B$2)))</f>
        <v>0</v>
      </c>
      <c r="BD63" s="281">
        <f>IF(ISBLANK('Hoja De Calculo'!BE$13),'Credit issuance TYA'!BD63-('Credit issuance TYA'!$AQ$21*'Credit issuance TYA'!$B$2),IF('Hoja De Calculo'!BE$16&lt;'Hoja De Calculo'!BD$16,0,'Credit issuance TYA'!BD63-('Credit issuance TYA'!$AQ$21*'Credit issuance TYA'!$B$2)))</f>
        <v>0</v>
      </c>
      <c r="BE63" s="281">
        <f>IF(ISBLANK('Hoja De Calculo'!BF$13),'Credit issuance TYA'!BE63-('Credit issuance TYA'!$AQ$21*'Credit issuance TYA'!$B$2),IF('Hoja De Calculo'!BF$16&lt;'Hoja De Calculo'!BE$16,0,'Credit issuance TYA'!BE63-('Credit issuance TYA'!$AQ$21*'Credit issuance TYA'!$B$2)))</f>
        <v>0</v>
      </c>
      <c r="BF63" s="281">
        <f>IF(ISBLANK('Hoja De Calculo'!BG$13),'Credit issuance TYA'!BF63-('Credit issuance TYA'!$AQ$21*'Credit issuance TYA'!$B$2),IF('Hoja De Calculo'!BG$16&lt;'Hoja De Calculo'!BF$16,0,'Credit issuance TYA'!BF63-('Credit issuance TYA'!$AQ$21*'Credit issuance TYA'!$B$2)))</f>
        <v>0</v>
      </c>
      <c r="BG63" s="281">
        <f>IF(ISBLANK('Hoja De Calculo'!BH$13),'Credit issuance TYA'!BG63-('Credit issuance TYA'!$AQ$21*'Credit issuance TYA'!$B$2),IF('Hoja De Calculo'!BH$16&lt;'Hoja De Calculo'!BG$16,0,'Credit issuance TYA'!BG63-('Credit issuance TYA'!$AQ$21*'Credit issuance TYA'!$B$2)))</f>
        <v>0</v>
      </c>
      <c r="BH63" s="281">
        <f>IF(ISBLANK('Hoja De Calculo'!BI$13),'Credit issuance TYA'!BH63-('Credit issuance TYA'!$AQ$21*'Credit issuance TYA'!$B$2),IF('Hoja De Calculo'!BI$16&lt;'Hoja De Calculo'!BH$16,0,'Credit issuance TYA'!BH63-('Credit issuance TYA'!$AQ$21*'Credit issuance TYA'!$B$2)))</f>
        <v>0</v>
      </c>
      <c r="BI63" s="281">
        <f>IF(ISBLANK('Hoja De Calculo'!BJ$13),'Credit issuance TYA'!BI63-('Credit issuance TYA'!$AQ$21*'Credit issuance TYA'!$B$2),IF('Hoja De Calculo'!BJ$16&lt;'Hoja De Calculo'!BI$16,0,'Credit issuance TYA'!BI63-('Credit issuance TYA'!$AQ$21*'Credit issuance TYA'!$B$2)))</f>
        <v>0</v>
      </c>
      <c r="BJ63" s="281">
        <f>IF(ISBLANK('Hoja De Calculo'!BK$13),'Credit issuance TYA'!BJ63-('Credit issuance TYA'!$AQ$21*'Credit issuance TYA'!$B$2),IF('Hoja De Calculo'!BK$16&lt;'Hoja De Calculo'!BJ$16,0,'Credit issuance TYA'!BJ63-('Credit issuance TYA'!$AQ$21*'Credit issuance TYA'!$B$2)))</f>
        <v>0</v>
      </c>
      <c r="BK63" s="281">
        <f>IF(ISBLANK('Hoja De Calculo'!BL$13),'Credit issuance TYA'!BK63-('Credit issuance TYA'!$AQ$21*'Credit issuance TYA'!$B$2),IF('Hoja De Calculo'!BL$16&lt;'Hoja De Calculo'!BK$16,0,'Credit issuance TYA'!BK63-('Credit issuance TYA'!$AQ$21*'Credit issuance TYA'!$B$2)))</f>
        <v>0</v>
      </c>
      <c r="BL63" s="281">
        <f>IF(ISBLANK('Hoja De Calculo'!BM$13),'Credit issuance TYA'!BL63-('Credit issuance TYA'!$AQ$21*'Credit issuance TYA'!$B$2),IF('Hoja De Calculo'!BM$16&lt;'Hoja De Calculo'!BL$16,0,'Credit issuance TYA'!BL63-('Credit issuance TYA'!$AQ$21*'Credit issuance TYA'!$B$2)))</f>
        <v>0</v>
      </c>
      <c r="BM63" s="281">
        <f>IF(ISBLANK('Hoja De Calculo'!BN$13),'Credit issuance TYA'!BM63-('Credit issuance TYA'!$AQ$21*'Credit issuance TYA'!$B$2),IF('Hoja De Calculo'!BN$16&lt;'Hoja De Calculo'!BM$16,0,'Credit issuance TYA'!BM63-('Credit issuance TYA'!$AQ$21*'Credit issuance TYA'!$B$2)))</f>
        <v>0</v>
      </c>
      <c r="BN63" s="281">
        <f>IF(ISBLANK('Hoja De Calculo'!BO$13),'Credit issuance TYA'!BN63-('Credit issuance TYA'!$AQ$21*'Credit issuance TYA'!$B$2),IF('Hoja De Calculo'!BO$16&lt;'Hoja De Calculo'!BN$16,0,'Credit issuance TYA'!BN63-('Credit issuance TYA'!$AQ$21*'Credit issuance TYA'!$B$2)))</f>
        <v>0</v>
      </c>
      <c r="BO63" s="281">
        <f>IF(ISBLANK('Hoja De Calculo'!BP$13),'Credit issuance TYA'!BO63-('Credit issuance TYA'!$AQ$21*'Credit issuance TYA'!$B$2),IF('Hoja De Calculo'!BP$16&lt;'Hoja De Calculo'!BO$16,0,'Credit issuance TYA'!BO63-('Credit issuance TYA'!$AQ$21*'Credit issuance TYA'!$B$2)))</f>
        <v>0</v>
      </c>
      <c r="BP63" s="281">
        <f>IF(ISBLANK('Hoja De Calculo'!BQ$13),'Credit issuance TYA'!BP63-('Credit issuance TYA'!$AQ$21*'Credit issuance TYA'!$B$2),IF('Hoja De Calculo'!BQ$16&lt;'Hoja De Calculo'!BP$16,0,'Credit issuance TYA'!BP63-('Credit issuance TYA'!$AQ$21*'Credit issuance TYA'!$B$2)))</f>
        <v>0</v>
      </c>
      <c r="BQ63" s="281">
        <f>IF(ISBLANK('Hoja De Calculo'!BR$13),'Credit issuance TYA'!BQ63-('Credit issuance TYA'!$AQ$21*'Credit issuance TYA'!$B$2),IF('Hoja De Calculo'!BR$16&lt;'Hoja De Calculo'!BQ$16,0,'Credit issuance TYA'!BQ63-('Credit issuance TYA'!$AQ$21*'Credit issuance TYA'!$B$2)))</f>
        <v>0</v>
      </c>
      <c r="BR63" s="281">
        <f>IF(ISBLANK('Hoja De Calculo'!BS$13),'Credit issuance TYA'!BR63-('Credit issuance TYA'!$AQ$21*'Credit issuance TYA'!$B$2),IF('Hoja De Calculo'!BS$16&lt;'Hoja De Calculo'!BR$16,0,'Credit issuance TYA'!BR63-('Credit issuance TYA'!$AQ$21*'Credit issuance TYA'!$B$2)))</f>
        <v>0</v>
      </c>
      <c r="BS63" s="281">
        <f>IF(ISBLANK('Hoja De Calculo'!BT$13),'Credit issuance TYA'!BS63-('Credit issuance TYA'!$AQ$21*'Credit issuance TYA'!$B$2),IF('Hoja De Calculo'!BT$16&lt;'Hoja De Calculo'!BS$16,0,'Credit issuance TYA'!BS63-('Credit issuance TYA'!$AQ$21*'Credit issuance TYA'!$B$2)))</f>
        <v>0</v>
      </c>
      <c r="BT63" s="281">
        <f>IF(ISBLANK('Hoja De Calculo'!BU$13),'Credit issuance TYA'!BT63-('Credit issuance TYA'!$AQ$21*'Credit issuance TYA'!$B$2),IF('Hoja De Calculo'!BU$16&lt;'Hoja De Calculo'!BT$16,0,'Credit issuance TYA'!BT63-('Credit issuance TYA'!$AQ$21*'Credit issuance TYA'!$B$2)))</f>
        <v>0</v>
      </c>
      <c r="BU63" s="281">
        <f>IF(ISBLANK('Hoja De Calculo'!BV$13),'Credit issuance TYA'!BU63-('Credit issuance TYA'!$AQ$21*'Credit issuance TYA'!$B$2),IF('Hoja De Calculo'!BV$16&lt;'Hoja De Calculo'!BU$16,0,'Credit issuance TYA'!BU63-('Credit issuance TYA'!$AQ$21*'Credit issuance TYA'!$B$2)))</f>
        <v>0</v>
      </c>
      <c r="BV63" s="281">
        <f>IF(ISBLANK('Hoja De Calculo'!BW$13),'Credit issuance TYA'!BV63-('Credit issuance TYA'!$AQ$21*'Credit issuance TYA'!$B$2),IF('Hoja De Calculo'!BW$16&lt;'Hoja De Calculo'!BV$16,0,'Credit issuance TYA'!BV63-('Credit issuance TYA'!$AQ$21*'Credit issuance TYA'!$B$2)))</f>
        <v>0</v>
      </c>
      <c r="BW63" s="281">
        <f>IF(ISBLANK('Hoja De Calculo'!BX$13),'Credit issuance TYA'!BW63-('Credit issuance TYA'!$AQ$21*'Credit issuance TYA'!$B$2),IF('Hoja De Calculo'!BX$16&lt;'Hoja De Calculo'!BW$16,0,'Credit issuance TYA'!BW63-('Credit issuance TYA'!$AQ$21*'Credit issuance TYA'!$B$2)))</f>
        <v>0</v>
      </c>
      <c r="BX63" s="281">
        <f>IF(ISBLANK('Hoja De Calculo'!BY$13),'Credit issuance TYA'!BX63-('Credit issuance TYA'!$AQ$21*'Credit issuance TYA'!$B$2),IF('Hoja De Calculo'!BY$16&lt;'Hoja De Calculo'!BX$16,0,'Credit issuance TYA'!BX63-('Credit issuance TYA'!$AQ$21*'Credit issuance TYA'!$B$2)))</f>
        <v>0</v>
      </c>
      <c r="BY63" s="281">
        <f>IF(ISBLANK('Hoja De Calculo'!BZ$13),'Credit issuance TYA'!BY63-('Credit issuance TYA'!$AQ$21*'Credit issuance TYA'!$B$2),IF('Hoja De Calculo'!BZ$16&lt;'Hoja De Calculo'!BY$16,0,'Credit issuance TYA'!BY63-('Credit issuance TYA'!$AQ$21*'Credit issuance TYA'!$B$2)))</f>
        <v>0</v>
      </c>
      <c r="BZ63" s="281">
        <f>IF(ISBLANK('Hoja De Calculo'!CA$13),'Credit issuance TYA'!BZ63-('Credit issuance TYA'!$AQ$21*'Credit issuance TYA'!$B$2),IF('Hoja De Calculo'!CA$16&lt;'Hoja De Calculo'!BZ$16,0,'Credit issuance TYA'!BZ63-('Credit issuance TYA'!$AQ$21*'Credit issuance TYA'!$B$2)))</f>
        <v>0</v>
      </c>
      <c r="CA63" s="281">
        <f>IF(ISBLANK('Hoja De Calculo'!CB$13),'Credit issuance TYA'!CA63-('Credit issuance TYA'!$AQ$21*'Credit issuance TYA'!$B$2),IF('Hoja De Calculo'!CB$16&lt;'Hoja De Calculo'!CA$16,0,'Credit issuance TYA'!CA63-('Credit issuance TYA'!$AQ$21*'Credit issuance TYA'!$B$2)))</f>
        <v>0</v>
      </c>
      <c r="CB63" s="281">
        <f>IF(ISBLANK('Hoja De Calculo'!CC$13),'Credit issuance TYA'!CB63-('Credit issuance TYA'!$AQ$21*'Credit issuance TYA'!$B$2),IF('Hoja De Calculo'!CC$16&lt;'Hoja De Calculo'!CB$16,0,'Credit issuance TYA'!CB63-('Credit issuance TYA'!$AQ$21*'Credit issuance TYA'!$B$2)))</f>
        <v>0</v>
      </c>
      <c r="CC63" s="281">
        <f>IF(ISBLANK('Hoja De Calculo'!CD$13),'Credit issuance TYA'!CC63-('Credit issuance TYA'!$AQ$21*'Credit issuance TYA'!$B$2),IF('Hoja De Calculo'!CD$16&lt;'Hoja De Calculo'!CC$16,0,'Credit issuance TYA'!CC63-('Credit issuance TYA'!$AQ$21*'Credit issuance TYA'!$B$2)))</f>
        <v>0</v>
      </c>
      <c r="CD63" s="281">
        <f>IF(ISBLANK('Hoja De Calculo'!CE$13),'Credit issuance TYA'!CD63-('Credit issuance TYA'!$AQ$21*'Credit issuance TYA'!$B$2),IF('Hoja De Calculo'!CE$16&lt;'Hoja De Calculo'!CD$16,0,'Credit issuance TYA'!CD63-('Credit issuance TYA'!$AQ$21*'Credit issuance TYA'!$B$2)))</f>
        <v>0</v>
      </c>
      <c r="CE63" s="281">
        <f>IF(ISBLANK('Hoja De Calculo'!CF$13),'Credit issuance TYA'!CE63-('Credit issuance TYA'!$AQ$21*'Credit issuance TYA'!$B$2),IF('Hoja De Calculo'!CF$16&lt;'Hoja De Calculo'!CE$16,0,'Credit issuance TYA'!CE63-('Credit issuance TYA'!$AQ$21*'Credit issuance TYA'!$B$2)))</f>
        <v>0</v>
      </c>
      <c r="CF63" s="281">
        <f>IF(ISBLANK('Hoja De Calculo'!CG$13),'Credit issuance TYA'!CF63-('Credit issuance TYA'!$AQ$21*'Credit issuance TYA'!$B$2),IF('Hoja De Calculo'!CG$16&lt;'Hoja De Calculo'!CF$16,0,'Credit issuance TYA'!CF63-('Credit issuance TYA'!$AQ$21*'Credit issuance TYA'!$B$2)))</f>
        <v>0</v>
      </c>
      <c r="CG63" s="281">
        <f>IF(ISBLANK('Hoja De Calculo'!CH$13),'Credit issuance TYA'!CG63-('Credit issuance TYA'!$AQ$21*'Credit issuance TYA'!$B$2),IF('Hoja De Calculo'!CH$16&lt;'Hoja De Calculo'!CG$16,0,'Credit issuance TYA'!CG63-('Credit issuance TYA'!$AQ$21*'Credit issuance TYA'!$B$2)))</f>
        <v>0</v>
      </c>
      <c r="CH63" s="281">
        <f>IF(ISBLANK('Hoja De Calculo'!CI$13),'Credit issuance TYA'!CH63-('Credit issuance TYA'!$AQ$21*'Credit issuance TYA'!$B$2),IF('Hoja De Calculo'!CI$16&lt;'Hoja De Calculo'!CH$16,0,'Credit issuance TYA'!CH63-('Credit issuance TYA'!$AQ$21*'Credit issuance TYA'!$B$2)))</f>
        <v>0</v>
      </c>
      <c r="CI63" s="281">
        <f>IF(ISBLANK('Hoja De Calculo'!CJ$13),'Credit issuance TYA'!CI63-('Credit issuance TYA'!$AQ$21*'Credit issuance TYA'!$B$2),IF('Hoja De Calculo'!CJ$16&lt;'Hoja De Calculo'!CI$16,0,'Credit issuance TYA'!CI63-('Credit issuance TYA'!$AQ$21*'Credit issuance TYA'!$B$2)))</f>
        <v>0</v>
      </c>
      <c r="CJ63" s="281">
        <f>IF(ISBLANK('Hoja De Calculo'!CK$13),'Credit issuance TYA'!CJ63-('Credit issuance TYA'!$AQ$21*'Credit issuance TYA'!$B$2),IF('Hoja De Calculo'!CK$16&lt;'Hoja De Calculo'!CJ$16,0,'Credit issuance TYA'!CJ63-('Credit issuance TYA'!$AQ$21*'Credit issuance TYA'!$B$2)))</f>
        <v>0</v>
      </c>
      <c r="CK63" s="281">
        <f>IF(ISBLANK('Hoja De Calculo'!CL$13),'Credit issuance TYA'!CK63-('Credit issuance TYA'!$AQ$21*'Credit issuance TYA'!$B$2),IF('Hoja De Calculo'!CL$16&lt;'Hoja De Calculo'!CK$16,0,'Credit issuance TYA'!CK63-('Credit issuance TYA'!$AQ$21*'Credit issuance TYA'!$B$2)))</f>
        <v>0</v>
      </c>
      <c r="CL63" s="281">
        <f>IF(ISBLANK('Hoja De Calculo'!CM$13),'Credit issuance TYA'!CL63-('Credit issuance TYA'!$AQ$21*'Credit issuance TYA'!$B$2),IF('Hoja De Calculo'!CM$16&lt;'Hoja De Calculo'!CL$16,0,'Credit issuance TYA'!CL63-('Credit issuance TYA'!$AQ$21*'Credit issuance TYA'!$B$2)))</f>
        <v>0</v>
      </c>
      <c r="CM63" s="281">
        <f>IF(ISBLANK('Hoja De Calculo'!CN$13),'Credit issuance TYA'!CM63-('Credit issuance TYA'!$AQ$21*'Credit issuance TYA'!$B$2),IF('Hoja De Calculo'!CN$16&lt;'Hoja De Calculo'!CM$16,0,'Credit issuance TYA'!CM63-('Credit issuance TYA'!$AQ$21*'Credit issuance TYA'!$B$2)))</f>
        <v>0</v>
      </c>
      <c r="CN63" s="281">
        <f>IF(ISBLANK('Hoja De Calculo'!CO$13),'Credit issuance TYA'!CN63-('Credit issuance TYA'!$AQ$21*'Credit issuance TYA'!$B$2),IF('Hoja De Calculo'!CO$16&lt;'Hoja De Calculo'!CN$16,0,'Credit issuance TYA'!CN63-('Credit issuance TYA'!$AQ$21*'Credit issuance TYA'!$B$2)))</f>
        <v>0</v>
      </c>
      <c r="CO63" s="281">
        <f>IF(ISBLANK('Hoja De Calculo'!CP$13),'Credit issuance TYA'!CO63-('Credit issuance TYA'!$AQ$21*'Credit issuance TYA'!$B$2),IF('Hoja De Calculo'!CP$16&lt;'Hoja De Calculo'!CO$16,0,'Credit issuance TYA'!CO63-('Credit issuance TYA'!$AQ$21*'Credit issuance TYA'!$B$2)))</f>
        <v>0</v>
      </c>
      <c r="CP63" s="281">
        <f>IF(ISBLANK('Hoja De Calculo'!CQ$13),'Credit issuance TYA'!CP63-('Credit issuance TYA'!$AQ$21*'Credit issuance TYA'!$B$2),IF('Hoja De Calculo'!CQ$16&lt;'Hoja De Calculo'!CP$16,0,'Credit issuance TYA'!CP63-('Credit issuance TYA'!$AQ$21*'Credit issuance TYA'!$B$2)))</f>
        <v>0</v>
      </c>
      <c r="CQ63" s="281">
        <f>IF(ISBLANK('Hoja De Calculo'!CR$13),'Credit issuance TYA'!CQ63-('Credit issuance TYA'!$AQ$21*'Credit issuance TYA'!$B$2),IF('Hoja De Calculo'!CR$16&lt;'Hoja De Calculo'!CQ$16,0,'Credit issuance TYA'!CQ63-('Credit issuance TYA'!$AQ$21*'Credit issuance TYA'!$B$2)))</f>
        <v>0</v>
      </c>
      <c r="CR63" s="281">
        <f>IF(ISBLANK('Hoja De Calculo'!CS$13),'Credit issuance TYA'!CR63-('Credit issuance TYA'!$AQ$21*'Credit issuance TYA'!$B$2),IF('Hoja De Calculo'!CS$16&lt;'Hoja De Calculo'!CR$16,0,'Credit issuance TYA'!CR63-('Credit issuance TYA'!$AQ$21*'Credit issuance TYA'!$B$2)))</f>
        <v>0</v>
      </c>
      <c r="CS63" s="281">
        <f>IF(ISBLANK('Hoja De Calculo'!CT$13),'Credit issuance TYA'!CS63-('Credit issuance TYA'!$AQ$21*'Credit issuance TYA'!$B$2),IF('Hoja De Calculo'!CT$16&lt;'Hoja De Calculo'!CS$16,0,'Credit issuance TYA'!CS63-('Credit issuance TYA'!$AQ$21*'Credit issuance TYA'!$B$2)))</f>
        <v>0</v>
      </c>
      <c r="CT63" s="281">
        <f>IF(ISBLANK('Hoja De Calculo'!CU$13),'Credit issuance TYA'!CT63-('Credit issuance TYA'!$AQ$21*'Credit issuance TYA'!$B$2),IF('Hoja De Calculo'!CU$16&lt;'Hoja De Calculo'!CT$16,0,'Credit issuance TYA'!CT63-('Credit issuance TYA'!$AQ$21*'Credit issuance TYA'!$B$2)))</f>
        <v>0</v>
      </c>
      <c r="CU63" s="281">
        <f>IF(ISBLANK('Hoja De Calculo'!CV$13),'Credit issuance TYA'!CU63-('Credit issuance TYA'!$AQ$21*'Credit issuance TYA'!$B$2),IF('Hoja De Calculo'!CV$16&lt;'Hoja De Calculo'!CU$16,0,'Credit issuance TYA'!CU63-('Credit issuance TYA'!$AQ$21*'Credit issuance TYA'!$B$2)))</f>
        <v>0</v>
      </c>
      <c r="CV63" s="281">
        <f>IF(ISBLANK('Hoja De Calculo'!CW$13),'Credit issuance TYA'!CV63-('Credit issuance TYA'!$AQ$21*'Credit issuance TYA'!$B$2),IF('Hoja De Calculo'!CW$16&lt;'Hoja De Calculo'!CV$16,0,'Credit issuance TYA'!CV63-('Credit issuance TYA'!$AQ$21*'Credit issuance TYA'!$B$2)))</f>
        <v>0</v>
      </c>
      <c r="CW63" s="281">
        <f>IF(ISBLANK('Hoja De Calculo'!CX$13),'Credit issuance TYA'!CW63-('Credit issuance TYA'!$AQ$21*'Credit issuance TYA'!$B$2),IF('Hoja De Calculo'!CX$16&lt;'Hoja De Calculo'!CW$16,0,'Credit issuance TYA'!CW63-('Credit issuance TYA'!$AQ$21*'Credit issuance TYA'!$B$2)))</f>
        <v>0</v>
      </c>
    </row>
    <row r="64" spans="1:101" x14ac:dyDescent="0.3">
      <c r="A64" t="s">
        <v>201</v>
      </c>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81">
        <f>'Credit issuance TYA'!AR64-('Credit issuance TYA'!$AR$21*'Credit issuance TYA'!$B$2)</f>
        <v>0</v>
      </c>
      <c r="AS64" s="281">
        <f>IF(ISBLANK('Hoja De Calculo'!AT$13),'Credit issuance TYA'!AS64-('Credit issuance TYA'!$AR$21*'Credit issuance TYA'!$B$2),IF('Hoja De Calculo'!AT$16&lt;'Hoja De Calculo'!AS$16,0,'Credit issuance TYA'!AS64-('Credit issuance TYA'!$AR$21*'Credit issuance TYA'!$B$2)))</f>
        <v>0</v>
      </c>
      <c r="AT64" s="281">
        <f>IF(ISBLANK('Hoja De Calculo'!AU$13),'Credit issuance TYA'!AT64-('Credit issuance TYA'!$AR$21*'Credit issuance TYA'!$B$2),IF('Hoja De Calculo'!AU$16&lt;'Hoja De Calculo'!AT$16,0,'Credit issuance TYA'!AT64-('Credit issuance TYA'!$AR$21*'Credit issuance TYA'!$B$2)))</f>
        <v>0</v>
      </c>
      <c r="AU64" s="281">
        <f>IF(ISBLANK('Hoja De Calculo'!AV$13),'Credit issuance TYA'!AU64-('Credit issuance TYA'!$AR$21*'Credit issuance TYA'!$B$2),IF('Hoja De Calculo'!AV$16&lt;'Hoja De Calculo'!AU$16,0,'Credit issuance TYA'!AU64-('Credit issuance TYA'!$AR$21*'Credit issuance TYA'!$B$2)))</f>
        <v>0</v>
      </c>
      <c r="AV64" s="281">
        <f>IF(ISBLANK('Hoja De Calculo'!AW$13),'Credit issuance TYA'!AV64-('Credit issuance TYA'!$AR$21*'Credit issuance TYA'!$B$2),IF('Hoja De Calculo'!AW$16&lt;'Hoja De Calculo'!AV$16,0,'Credit issuance TYA'!AV64-('Credit issuance TYA'!$AR$21*'Credit issuance TYA'!$B$2)))</f>
        <v>0</v>
      </c>
      <c r="AW64" s="281">
        <f>IF(ISBLANK('Hoja De Calculo'!AX$13),'Credit issuance TYA'!AW64-('Credit issuance TYA'!$AR$21*'Credit issuance TYA'!$B$2),IF('Hoja De Calculo'!AX$16&lt;'Hoja De Calculo'!AW$16,0,'Credit issuance TYA'!AW64-('Credit issuance TYA'!$AR$21*'Credit issuance TYA'!$B$2)))</f>
        <v>0</v>
      </c>
      <c r="AX64" s="281">
        <f>IF(ISBLANK('Hoja De Calculo'!AY$13),'Credit issuance TYA'!AX64-('Credit issuance TYA'!$AR$21*'Credit issuance TYA'!$B$2),IF('Hoja De Calculo'!AY$16&lt;'Hoja De Calculo'!AX$16,0,'Credit issuance TYA'!AX64-('Credit issuance TYA'!$AR$21*'Credit issuance TYA'!$B$2)))</f>
        <v>0</v>
      </c>
      <c r="AY64" s="281">
        <f>IF(ISBLANK('Hoja De Calculo'!AZ$13),'Credit issuance TYA'!AY64-('Credit issuance TYA'!$AR$21*'Credit issuance TYA'!$B$2),IF('Hoja De Calculo'!AZ$16&lt;'Hoja De Calculo'!AY$16,0,'Credit issuance TYA'!AY64-('Credit issuance TYA'!$AR$21*'Credit issuance TYA'!$B$2)))</f>
        <v>0</v>
      </c>
      <c r="AZ64" s="281">
        <f>IF(ISBLANK('Hoja De Calculo'!BA$13),'Credit issuance TYA'!AZ64-('Credit issuance TYA'!$AR$21*'Credit issuance TYA'!$B$2),IF('Hoja De Calculo'!BA$16&lt;'Hoja De Calculo'!AZ$16,0,'Credit issuance TYA'!AZ64-('Credit issuance TYA'!$AR$21*'Credit issuance TYA'!$B$2)))</f>
        <v>0</v>
      </c>
      <c r="BA64" s="281">
        <f>IF(ISBLANK('Hoja De Calculo'!BB$13),'Credit issuance TYA'!BA64-('Credit issuance TYA'!$AR$21*'Credit issuance TYA'!$B$2),IF('Hoja De Calculo'!BB$16&lt;'Hoja De Calculo'!BA$16,0,'Credit issuance TYA'!BA64-('Credit issuance TYA'!$AR$21*'Credit issuance TYA'!$B$2)))</f>
        <v>0</v>
      </c>
      <c r="BB64" s="281">
        <f>IF(ISBLANK('Hoja De Calculo'!BC$13),'Credit issuance TYA'!BB64-('Credit issuance TYA'!$AR$21*'Credit issuance TYA'!$B$2),IF('Hoja De Calculo'!BC$16&lt;'Hoja De Calculo'!BB$16,0,'Credit issuance TYA'!BB64-('Credit issuance TYA'!$AR$21*'Credit issuance TYA'!$B$2)))</f>
        <v>0</v>
      </c>
      <c r="BC64" s="281">
        <f>IF(ISBLANK('Hoja De Calculo'!BD$13),'Credit issuance TYA'!BC64-('Credit issuance TYA'!$AR$21*'Credit issuance TYA'!$B$2),IF('Hoja De Calculo'!BD$16&lt;'Hoja De Calculo'!BC$16,0,'Credit issuance TYA'!BC64-('Credit issuance TYA'!$AR$21*'Credit issuance TYA'!$B$2)))</f>
        <v>0</v>
      </c>
      <c r="BD64" s="281">
        <f>IF(ISBLANK('Hoja De Calculo'!BE$13),'Credit issuance TYA'!BD64-('Credit issuance TYA'!$AR$21*'Credit issuance TYA'!$B$2),IF('Hoja De Calculo'!BE$16&lt;'Hoja De Calculo'!BD$16,0,'Credit issuance TYA'!BD64-('Credit issuance TYA'!$AR$21*'Credit issuance TYA'!$B$2)))</f>
        <v>0</v>
      </c>
      <c r="BE64" s="281">
        <f>IF(ISBLANK('Hoja De Calculo'!BF$13),'Credit issuance TYA'!BE64-('Credit issuance TYA'!$AR$21*'Credit issuance TYA'!$B$2),IF('Hoja De Calculo'!BF$16&lt;'Hoja De Calculo'!BE$16,0,'Credit issuance TYA'!BE64-('Credit issuance TYA'!$AR$21*'Credit issuance TYA'!$B$2)))</f>
        <v>0</v>
      </c>
      <c r="BF64" s="281">
        <f>IF(ISBLANK('Hoja De Calculo'!BG$13),'Credit issuance TYA'!BF64-('Credit issuance TYA'!$AR$21*'Credit issuance TYA'!$B$2),IF('Hoja De Calculo'!BG$16&lt;'Hoja De Calculo'!BF$16,0,'Credit issuance TYA'!BF64-('Credit issuance TYA'!$AR$21*'Credit issuance TYA'!$B$2)))</f>
        <v>0</v>
      </c>
      <c r="BG64" s="281">
        <f>IF(ISBLANK('Hoja De Calculo'!BH$13),'Credit issuance TYA'!BG64-('Credit issuance TYA'!$AR$21*'Credit issuance TYA'!$B$2),IF('Hoja De Calculo'!BH$16&lt;'Hoja De Calculo'!BG$16,0,'Credit issuance TYA'!BG64-('Credit issuance TYA'!$AR$21*'Credit issuance TYA'!$B$2)))</f>
        <v>0</v>
      </c>
      <c r="BH64" s="281">
        <f>IF(ISBLANK('Hoja De Calculo'!BI$13),'Credit issuance TYA'!BH64-('Credit issuance TYA'!$AR$21*'Credit issuance TYA'!$B$2),IF('Hoja De Calculo'!BI$16&lt;'Hoja De Calculo'!BH$16,0,'Credit issuance TYA'!BH64-('Credit issuance TYA'!$AR$21*'Credit issuance TYA'!$B$2)))</f>
        <v>0</v>
      </c>
      <c r="BI64" s="281">
        <f>IF(ISBLANK('Hoja De Calculo'!BJ$13),'Credit issuance TYA'!BI64-('Credit issuance TYA'!$AR$21*'Credit issuance TYA'!$B$2),IF('Hoja De Calculo'!BJ$16&lt;'Hoja De Calculo'!BI$16,0,'Credit issuance TYA'!BI64-('Credit issuance TYA'!$AR$21*'Credit issuance TYA'!$B$2)))</f>
        <v>0</v>
      </c>
      <c r="BJ64" s="281">
        <f>IF(ISBLANK('Hoja De Calculo'!BK$13),'Credit issuance TYA'!BJ64-('Credit issuance TYA'!$AR$21*'Credit issuance TYA'!$B$2),IF('Hoja De Calculo'!BK$16&lt;'Hoja De Calculo'!BJ$16,0,'Credit issuance TYA'!BJ64-('Credit issuance TYA'!$AR$21*'Credit issuance TYA'!$B$2)))</f>
        <v>0</v>
      </c>
      <c r="BK64" s="281">
        <f>IF(ISBLANK('Hoja De Calculo'!BL$13),'Credit issuance TYA'!BK64-('Credit issuance TYA'!$AR$21*'Credit issuance TYA'!$B$2),IF('Hoja De Calculo'!BL$16&lt;'Hoja De Calculo'!BK$16,0,'Credit issuance TYA'!BK64-('Credit issuance TYA'!$AR$21*'Credit issuance TYA'!$B$2)))</f>
        <v>0</v>
      </c>
      <c r="BL64" s="281">
        <f>IF(ISBLANK('Hoja De Calculo'!BM$13),'Credit issuance TYA'!BL64-('Credit issuance TYA'!$AR$21*'Credit issuance TYA'!$B$2),IF('Hoja De Calculo'!BM$16&lt;'Hoja De Calculo'!BL$16,0,'Credit issuance TYA'!BL64-('Credit issuance TYA'!$AR$21*'Credit issuance TYA'!$B$2)))</f>
        <v>0</v>
      </c>
      <c r="BM64" s="281">
        <f>IF(ISBLANK('Hoja De Calculo'!BN$13),'Credit issuance TYA'!BM64-('Credit issuance TYA'!$AR$21*'Credit issuance TYA'!$B$2),IF('Hoja De Calculo'!BN$16&lt;'Hoja De Calculo'!BM$16,0,'Credit issuance TYA'!BM64-('Credit issuance TYA'!$AR$21*'Credit issuance TYA'!$B$2)))</f>
        <v>0</v>
      </c>
      <c r="BN64" s="281">
        <f>IF(ISBLANK('Hoja De Calculo'!BO$13),'Credit issuance TYA'!BN64-('Credit issuance TYA'!$AR$21*'Credit issuance TYA'!$B$2),IF('Hoja De Calculo'!BO$16&lt;'Hoja De Calculo'!BN$16,0,'Credit issuance TYA'!BN64-('Credit issuance TYA'!$AR$21*'Credit issuance TYA'!$B$2)))</f>
        <v>0</v>
      </c>
      <c r="BO64" s="281">
        <f>IF(ISBLANK('Hoja De Calculo'!BP$13),'Credit issuance TYA'!BO64-('Credit issuance TYA'!$AR$21*'Credit issuance TYA'!$B$2),IF('Hoja De Calculo'!BP$16&lt;'Hoja De Calculo'!BO$16,0,'Credit issuance TYA'!BO64-('Credit issuance TYA'!$AR$21*'Credit issuance TYA'!$B$2)))</f>
        <v>0</v>
      </c>
      <c r="BP64" s="281">
        <f>IF(ISBLANK('Hoja De Calculo'!BQ$13),'Credit issuance TYA'!BP64-('Credit issuance TYA'!$AR$21*'Credit issuance TYA'!$B$2),IF('Hoja De Calculo'!BQ$16&lt;'Hoja De Calculo'!BP$16,0,'Credit issuance TYA'!BP64-('Credit issuance TYA'!$AR$21*'Credit issuance TYA'!$B$2)))</f>
        <v>0</v>
      </c>
      <c r="BQ64" s="281">
        <f>IF(ISBLANK('Hoja De Calculo'!BR$13),'Credit issuance TYA'!BQ64-('Credit issuance TYA'!$AR$21*'Credit issuance TYA'!$B$2),IF('Hoja De Calculo'!BR$16&lt;'Hoja De Calculo'!BQ$16,0,'Credit issuance TYA'!BQ64-('Credit issuance TYA'!$AR$21*'Credit issuance TYA'!$B$2)))</f>
        <v>0</v>
      </c>
      <c r="BR64" s="281">
        <f>IF(ISBLANK('Hoja De Calculo'!BS$13),'Credit issuance TYA'!BR64-('Credit issuance TYA'!$AR$21*'Credit issuance TYA'!$B$2),IF('Hoja De Calculo'!BS$16&lt;'Hoja De Calculo'!BR$16,0,'Credit issuance TYA'!BR64-('Credit issuance TYA'!$AR$21*'Credit issuance TYA'!$B$2)))</f>
        <v>0</v>
      </c>
      <c r="BS64" s="281">
        <f>IF(ISBLANK('Hoja De Calculo'!BT$13),'Credit issuance TYA'!BS64-('Credit issuance TYA'!$AR$21*'Credit issuance TYA'!$B$2),IF('Hoja De Calculo'!BT$16&lt;'Hoja De Calculo'!BS$16,0,'Credit issuance TYA'!BS64-('Credit issuance TYA'!$AR$21*'Credit issuance TYA'!$B$2)))</f>
        <v>0</v>
      </c>
      <c r="BT64" s="281">
        <f>IF(ISBLANK('Hoja De Calculo'!BU$13),'Credit issuance TYA'!BT64-('Credit issuance TYA'!$AR$21*'Credit issuance TYA'!$B$2),IF('Hoja De Calculo'!BU$16&lt;'Hoja De Calculo'!BT$16,0,'Credit issuance TYA'!BT64-('Credit issuance TYA'!$AR$21*'Credit issuance TYA'!$B$2)))</f>
        <v>0</v>
      </c>
      <c r="BU64" s="281">
        <f>IF(ISBLANK('Hoja De Calculo'!BV$13),'Credit issuance TYA'!BU64-('Credit issuance TYA'!$AR$21*'Credit issuance TYA'!$B$2),IF('Hoja De Calculo'!BV$16&lt;'Hoja De Calculo'!BU$16,0,'Credit issuance TYA'!BU64-('Credit issuance TYA'!$AR$21*'Credit issuance TYA'!$B$2)))</f>
        <v>0</v>
      </c>
      <c r="BV64" s="281">
        <f>IF(ISBLANK('Hoja De Calculo'!BW$13),'Credit issuance TYA'!BV64-('Credit issuance TYA'!$AR$21*'Credit issuance TYA'!$B$2),IF('Hoja De Calculo'!BW$16&lt;'Hoja De Calculo'!BV$16,0,'Credit issuance TYA'!BV64-('Credit issuance TYA'!$AR$21*'Credit issuance TYA'!$B$2)))</f>
        <v>0</v>
      </c>
      <c r="BW64" s="281">
        <f>IF(ISBLANK('Hoja De Calculo'!BX$13),'Credit issuance TYA'!BW64-('Credit issuance TYA'!$AR$21*'Credit issuance TYA'!$B$2),IF('Hoja De Calculo'!BX$16&lt;'Hoja De Calculo'!BW$16,0,'Credit issuance TYA'!BW64-('Credit issuance TYA'!$AR$21*'Credit issuance TYA'!$B$2)))</f>
        <v>0</v>
      </c>
      <c r="BX64" s="281">
        <f>IF(ISBLANK('Hoja De Calculo'!BY$13),'Credit issuance TYA'!BX64-('Credit issuance TYA'!$AR$21*'Credit issuance TYA'!$B$2),IF('Hoja De Calculo'!BY$16&lt;'Hoja De Calculo'!BX$16,0,'Credit issuance TYA'!BX64-('Credit issuance TYA'!$AR$21*'Credit issuance TYA'!$B$2)))</f>
        <v>0</v>
      </c>
      <c r="BY64" s="281">
        <f>IF(ISBLANK('Hoja De Calculo'!BZ$13),'Credit issuance TYA'!BY64-('Credit issuance TYA'!$AR$21*'Credit issuance TYA'!$B$2),IF('Hoja De Calculo'!BZ$16&lt;'Hoja De Calculo'!BY$16,0,'Credit issuance TYA'!BY64-('Credit issuance TYA'!$AR$21*'Credit issuance TYA'!$B$2)))</f>
        <v>0</v>
      </c>
      <c r="BZ64" s="281">
        <f>IF(ISBLANK('Hoja De Calculo'!CA$13),'Credit issuance TYA'!BZ64-('Credit issuance TYA'!$AR$21*'Credit issuance TYA'!$B$2),IF('Hoja De Calculo'!CA$16&lt;'Hoja De Calculo'!BZ$16,0,'Credit issuance TYA'!BZ64-('Credit issuance TYA'!$AR$21*'Credit issuance TYA'!$B$2)))</f>
        <v>0</v>
      </c>
      <c r="CA64" s="281">
        <f>IF(ISBLANK('Hoja De Calculo'!CB$13),'Credit issuance TYA'!CA64-('Credit issuance TYA'!$AR$21*'Credit issuance TYA'!$B$2),IF('Hoja De Calculo'!CB$16&lt;'Hoja De Calculo'!CA$16,0,'Credit issuance TYA'!CA64-('Credit issuance TYA'!$AR$21*'Credit issuance TYA'!$B$2)))</f>
        <v>0</v>
      </c>
      <c r="CB64" s="281">
        <f>IF(ISBLANK('Hoja De Calculo'!CC$13),'Credit issuance TYA'!CB64-('Credit issuance TYA'!$AR$21*'Credit issuance TYA'!$B$2),IF('Hoja De Calculo'!CC$16&lt;'Hoja De Calculo'!CB$16,0,'Credit issuance TYA'!CB64-('Credit issuance TYA'!$AR$21*'Credit issuance TYA'!$B$2)))</f>
        <v>0</v>
      </c>
      <c r="CC64" s="281">
        <f>IF(ISBLANK('Hoja De Calculo'!CD$13),'Credit issuance TYA'!CC64-('Credit issuance TYA'!$AR$21*'Credit issuance TYA'!$B$2),IF('Hoja De Calculo'!CD$16&lt;'Hoja De Calculo'!CC$16,0,'Credit issuance TYA'!CC64-('Credit issuance TYA'!$AR$21*'Credit issuance TYA'!$B$2)))</f>
        <v>0</v>
      </c>
      <c r="CD64" s="281">
        <f>IF(ISBLANK('Hoja De Calculo'!CE$13),'Credit issuance TYA'!CD64-('Credit issuance TYA'!$AR$21*'Credit issuance TYA'!$B$2),IF('Hoja De Calculo'!CE$16&lt;'Hoja De Calculo'!CD$16,0,'Credit issuance TYA'!CD64-('Credit issuance TYA'!$AR$21*'Credit issuance TYA'!$B$2)))</f>
        <v>0</v>
      </c>
      <c r="CE64" s="281">
        <f>IF(ISBLANK('Hoja De Calculo'!CF$13),'Credit issuance TYA'!CE64-('Credit issuance TYA'!$AR$21*'Credit issuance TYA'!$B$2),IF('Hoja De Calculo'!CF$16&lt;'Hoja De Calculo'!CE$16,0,'Credit issuance TYA'!CE64-('Credit issuance TYA'!$AR$21*'Credit issuance TYA'!$B$2)))</f>
        <v>0</v>
      </c>
      <c r="CF64" s="281">
        <f>IF(ISBLANK('Hoja De Calculo'!CG$13),'Credit issuance TYA'!CF64-('Credit issuance TYA'!$AR$21*'Credit issuance TYA'!$B$2),IF('Hoja De Calculo'!CG$16&lt;'Hoja De Calculo'!CF$16,0,'Credit issuance TYA'!CF64-('Credit issuance TYA'!$AR$21*'Credit issuance TYA'!$B$2)))</f>
        <v>0</v>
      </c>
      <c r="CG64" s="281">
        <f>IF(ISBLANK('Hoja De Calculo'!CH$13),'Credit issuance TYA'!CG64-('Credit issuance TYA'!$AR$21*'Credit issuance TYA'!$B$2),IF('Hoja De Calculo'!CH$16&lt;'Hoja De Calculo'!CG$16,0,'Credit issuance TYA'!CG64-('Credit issuance TYA'!$AR$21*'Credit issuance TYA'!$B$2)))</f>
        <v>0</v>
      </c>
      <c r="CH64" s="281">
        <f>IF(ISBLANK('Hoja De Calculo'!CI$13),'Credit issuance TYA'!CH64-('Credit issuance TYA'!$AR$21*'Credit issuance TYA'!$B$2),IF('Hoja De Calculo'!CI$16&lt;'Hoja De Calculo'!CH$16,0,'Credit issuance TYA'!CH64-('Credit issuance TYA'!$AR$21*'Credit issuance TYA'!$B$2)))</f>
        <v>0</v>
      </c>
      <c r="CI64" s="281">
        <f>IF(ISBLANK('Hoja De Calculo'!CJ$13),'Credit issuance TYA'!CI64-('Credit issuance TYA'!$AR$21*'Credit issuance TYA'!$B$2),IF('Hoja De Calculo'!CJ$16&lt;'Hoja De Calculo'!CI$16,0,'Credit issuance TYA'!CI64-('Credit issuance TYA'!$AR$21*'Credit issuance TYA'!$B$2)))</f>
        <v>0</v>
      </c>
      <c r="CJ64" s="281">
        <f>IF(ISBLANK('Hoja De Calculo'!CK$13),'Credit issuance TYA'!CJ64-('Credit issuance TYA'!$AR$21*'Credit issuance TYA'!$B$2),IF('Hoja De Calculo'!CK$16&lt;'Hoja De Calculo'!CJ$16,0,'Credit issuance TYA'!CJ64-('Credit issuance TYA'!$AR$21*'Credit issuance TYA'!$B$2)))</f>
        <v>0</v>
      </c>
      <c r="CK64" s="281">
        <f>IF(ISBLANK('Hoja De Calculo'!CL$13),'Credit issuance TYA'!CK64-('Credit issuance TYA'!$AR$21*'Credit issuance TYA'!$B$2),IF('Hoja De Calculo'!CL$16&lt;'Hoja De Calculo'!CK$16,0,'Credit issuance TYA'!CK64-('Credit issuance TYA'!$AR$21*'Credit issuance TYA'!$B$2)))</f>
        <v>0</v>
      </c>
      <c r="CL64" s="281">
        <f>IF(ISBLANK('Hoja De Calculo'!CM$13),'Credit issuance TYA'!CL64-('Credit issuance TYA'!$AR$21*'Credit issuance TYA'!$B$2),IF('Hoja De Calculo'!CM$16&lt;'Hoja De Calculo'!CL$16,0,'Credit issuance TYA'!CL64-('Credit issuance TYA'!$AR$21*'Credit issuance TYA'!$B$2)))</f>
        <v>0</v>
      </c>
      <c r="CM64" s="281">
        <f>IF(ISBLANK('Hoja De Calculo'!CN$13),'Credit issuance TYA'!CM64-('Credit issuance TYA'!$AR$21*'Credit issuance TYA'!$B$2),IF('Hoja De Calculo'!CN$16&lt;'Hoja De Calculo'!CM$16,0,'Credit issuance TYA'!CM64-('Credit issuance TYA'!$AR$21*'Credit issuance TYA'!$B$2)))</f>
        <v>0</v>
      </c>
      <c r="CN64" s="281">
        <f>IF(ISBLANK('Hoja De Calculo'!CO$13),'Credit issuance TYA'!CN64-('Credit issuance TYA'!$AR$21*'Credit issuance TYA'!$B$2),IF('Hoja De Calculo'!CO$16&lt;'Hoja De Calculo'!CN$16,0,'Credit issuance TYA'!CN64-('Credit issuance TYA'!$AR$21*'Credit issuance TYA'!$B$2)))</f>
        <v>0</v>
      </c>
      <c r="CO64" s="281">
        <f>IF(ISBLANK('Hoja De Calculo'!CP$13),'Credit issuance TYA'!CO64-('Credit issuance TYA'!$AR$21*'Credit issuance TYA'!$B$2),IF('Hoja De Calculo'!CP$16&lt;'Hoja De Calculo'!CO$16,0,'Credit issuance TYA'!CO64-('Credit issuance TYA'!$AR$21*'Credit issuance TYA'!$B$2)))</f>
        <v>0</v>
      </c>
      <c r="CP64" s="281">
        <f>IF(ISBLANK('Hoja De Calculo'!CQ$13),'Credit issuance TYA'!CP64-('Credit issuance TYA'!$AR$21*'Credit issuance TYA'!$B$2),IF('Hoja De Calculo'!CQ$16&lt;'Hoja De Calculo'!CP$16,0,'Credit issuance TYA'!CP64-('Credit issuance TYA'!$AR$21*'Credit issuance TYA'!$B$2)))</f>
        <v>0</v>
      </c>
      <c r="CQ64" s="281">
        <f>IF(ISBLANK('Hoja De Calculo'!CR$13),'Credit issuance TYA'!CQ64-('Credit issuance TYA'!$AR$21*'Credit issuance TYA'!$B$2),IF('Hoja De Calculo'!CR$16&lt;'Hoja De Calculo'!CQ$16,0,'Credit issuance TYA'!CQ64-('Credit issuance TYA'!$AR$21*'Credit issuance TYA'!$B$2)))</f>
        <v>0</v>
      </c>
      <c r="CR64" s="281">
        <f>IF(ISBLANK('Hoja De Calculo'!CS$13),'Credit issuance TYA'!CR64-('Credit issuance TYA'!$AR$21*'Credit issuance TYA'!$B$2),IF('Hoja De Calculo'!CS$16&lt;'Hoja De Calculo'!CR$16,0,'Credit issuance TYA'!CR64-('Credit issuance TYA'!$AR$21*'Credit issuance TYA'!$B$2)))</f>
        <v>0</v>
      </c>
      <c r="CS64" s="281">
        <f>IF(ISBLANK('Hoja De Calculo'!CT$13),'Credit issuance TYA'!CS64-('Credit issuance TYA'!$AR$21*'Credit issuance TYA'!$B$2),IF('Hoja De Calculo'!CT$16&lt;'Hoja De Calculo'!CS$16,0,'Credit issuance TYA'!CS64-('Credit issuance TYA'!$AR$21*'Credit issuance TYA'!$B$2)))</f>
        <v>0</v>
      </c>
      <c r="CT64" s="281">
        <f>IF(ISBLANK('Hoja De Calculo'!CU$13),'Credit issuance TYA'!CT64-('Credit issuance TYA'!$AR$21*'Credit issuance TYA'!$B$2),IF('Hoja De Calculo'!CU$16&lt;'Hoja De Calculo'!CT$16,0,'Credit issuance TYA'!CT64-('Credit issuance TYA'!$AR$21*'Credit issuance TYA'!$B$2)))</f>
        <v>0</v>
      </c>
      <c r="CU64" s="281">
        <f>IF(ISBLANK('Hoja De Calculo'!CV$13),'Credit issuance TYA'!CU64-('Credit issuance TYA'!$AR$21*'Credit issuance TYA'!$B$2),IF('Hoja De Calculo'!CV$16&lt;'Hoja De Calculo'!CU$16,0,'Credit issuance TYA'!CU64-('Credit issuance TYA'!$AR$21*'Credit issuance TYA'!$B$2)))</f>
        <v>0</v>
      </c>
      <c r="CV64" s="281">
        <f>IF(ISBLANK('Hoja De Calculo'!CW$13),'Credit issuance TYA'!CV64-('Credit issuance TYA'!$AR$21*'Credit issuance TYA'!$B$2),IF('Hoja De Calculo'!CW$16&lt;'Hoja De Calculo'!CV$16,0,'Credit issuance TYA'!CV64-('Credit issuance TYA'!$AR$21*'Credit issuance TYA'!$B$2)))</f>
        <v>0</v>
      </c>
      <c r="CW64" s="281">
        <f>IF(ISBLANK('Hoja De Calculo'!CX$13),'Credit issuance TYA'!CW64-('Credit issuance TYA'!$AR$21*'Credit issuance TYA'!$B$2),IF('Hoja De Calculo'!CX$16&lt;'Hoja De Calculo'!CW$16,0,'Credit issuance TYA'!CW64-('Credit issuance TYA'!$AR$21*'Credit issuance TYA'!$B$2)))</f>
        <v>0</v>
      </c>
    </row>
    <row r="65" spans="1:101" x14ac:dyDescent="0.3">
      <c r="A65" t="s">
        <v>202</v>
      </c>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81">
        <f>'Credit issuance TYA'!AS65-('Credit issuance TYA'!$AS$21*'Credit issuance TYA'!$B$2)</f>
        <v>0</v>
      </c>
      <c r="AT65" s="281">
        <f>IF(ISBLANK('Hoja De Calculo'!AU$13),'Credit issuance TYA'!AT65-('Credit issuance TYA'!$AS$21*'Credit issuance TYA'!$B$2),IF('Hoja De Calculo'!AU$16&lt;'Hoja De Calculo'!AT$16,0,'Credit issuance TYA'!AT65-('Credit issuance TYA'!$AS$21*'Credit issuance TYA'!$B$2)))</f>
        <v>0</v>
      </c>
      <c r="AU65" s="281">
        <f>IF(ISBLANK('Hoja De Calculo'!AV$13),'Credit issuance TYA'!AU65-('Credit issuance TYA'!$AS$21*'Credit issuance TYA'!$B$2),IF('Hoja De Calculo'!AV$16&lt;'Hoja De Calculo'!AU$16,0,'Credit issuance TYA'!AU65-('Credit issuance TYA'!$AS$21*'Credit issuance TYA'!$B$2)))</f>
        <v>0</v>
      </c>
      <c r="AV65" s="281">
        <f>IF(ISBLANK('Hoja De Calculo'!AW$13),'Credit issuance TYA'!AV65-('Credit issuance TYA'!$AS$21*'Credit issuance TYA'!$B$2),IF('Hoja De Calculo'!AW$16&lt;'Hoja De Calculo'!AV$16,0,'Credit issuance TYA'!AV65-('Credit issuance TYA'!$AS$21*'Credit issuance TYA'!$B$2)))</f>
        <v>0</v>
      </c>
      <c r="AW65" s="281">
        <f>IF(ISBLANK('Hoja De Calculo'!AX$13),'Credit issuance TYA'!AW65-('Credit issuance TYA'!$AS$21*'Credit issuance TYA'!$B$2),IF('Hoja De Calculo'!AX$16&lt;'Hoja De Calculo'!AW$16,0,'Credit issuance TYA'!AW65-('Credit issuance TYA'!$AS$21*'Credit issuance TYA'!$B$2)))</f>
        <v>0</v>
      </c>
      <c r="AX65" s="281">
        <f>IF(ISBLANK('Hoja De Calculo'!AY$13),'Credit issuance TYA'!AX65-('Credit issuance TYA'!$AS$21*'Credit issuance TYA'!$B$2),IF('Hoja De Calculo'!AY$16&lt;'Hoja De Calculo'!AX$16,0,'Credit issuance TYA'!AX65-('Credit issuance TYA'!$AS$21*'Credit issuance TYA'!$B$2)))</f>
        <v>0</v>
      </c>
      <c r="AY65" s="281">
        <f>IF(ISBLANK('Hoja De Calculo'!AZ$13),'Credit issuance TYA'!AY65-('Credit issuance TYA'!$AS$21*'Credit issuance TYA'!$B$2),IF('Hoja De Calculo'!AZ$16&lt;'Hoja De Calculo'!AY$16,0,'Credit issuance TYA'!AY65-('Credit issuance TYA'!$AS$21*'Credit issuance TYA'!$B$2)))</f>
        <v>0</v>
      </c>
      <c r="AZ65" s="281">
        <f>IF(ISBLANK('Hoja De Calculo'!BA$13),'Credit issuance TYA'!AZ65-('Credit issuance TYA'!$AS$21*'Credit issuance TYA'!$B$2),IF('Hoja De Calculo'!BA$16&lt;'Hoja De Calculo'!AZ$16,0,'Credit issuance TYA'!AZ65-('Credit issuance TYA'!$AS$21*'Credit issuance TYA'!$B$2)))</f>
        <v>0</v>
      </c>
      <c r="BA65" s="281">
        <f>IF(ISBLANK('Hoja De Calculo'!BB$13),'Credit issuance TYA'!BA65-('Credit issuance TYA'!$AS$21*'Credit issuance TYA'!$B$2),IF('Hoja De Calculo'!BB$16&lt;'Hoja De Calculo'!BA$16,0,'Credit issuance TYA'!BA65-('Credit issuance TYA'!$AS$21*'Credit issuance TYA'!$B$2)))</f>
        <v>0</v>
      </c>
      <c r="BB65" s="281">
        <f>IF(ISBLANK('Hoja De Calculo'!BC$13),'Credit issuance TYA'!BB65-('Credit issuance TYA'!$AS$21*'Credit issuance TYA'!$B$2),IF('Hoja De Calculo'!BC$16&lt;'Hoja De Calculo'!BB$16,0,'Credit issuance TYA'!BB65-('Credit issuance TYA'!$AS$21*'Credit issuance TYA'!$B$2)))</f>
        <v>0</v>
      </c>
      <c r="BC65" s="281">
        <f>IF(ISBLANK('Hoja De Calculo'!BD$13),'Credit issuance TYA'!BC65-('Credit issuance TYA'!$AS$21*'Credit issuance TYA'!$B$2),IF('Hoja De Calculo'!BD$16&lt;'Hoja De Calculo'!BC$16,0,'Credit issuance TYA'!BC65-('Credit issuance TYA'!$AS$21*'Credit issuance TYA'!$B$2)))</f>
        <v>0</v>
      </c>
      <c r="BD65" s="281">
        <f>IF(ISBLANK('Hoja De Calculo'!BE$13),'Credit issuance TYA'!BD65-('Credit issuance TYA'!$AS$21*'Credit issuance TYA'!$B$2),IF('Hoja De Calculo'!BE$16&lt;'Hoja De Calculo'!BD$16,0,'Credit issuance TYA'!BD65-('Credit issuance TYA'!$AS$21*'Credit issuance TYA'!$B$2)))</f>
        <v>0</v>
      </c>
      <c r="BE65" s="281">
        <f>IF(ISBLANK('Hoja De Calculo'!BF$13),'Credit issuance TYA'!BE65-('Credit issuance TYA'!$AS$21*'Credit issuance TYA'!$B$2),IF('Hoja De Calculo'!BF$16&lt;'Hoja De Calculo'!BE$16,0,'Credit issuance TYA'!BE65-('Credit issuance TYA'!$AS$21*'Credit issuance TYA'!$B$2)))</f>
        <v>0</v>
      </c>
      <c r="BF65" s="281">
        <f>IF(ISBLANK('Hoja De Calculo'!BG$13),'Credit issuance TYA'!BF65-('Credit issuance TYA'!$AS$21*'Credit issuance TYA'!$B$2),IF('Hoja De Calculo'!BG$16&lt;'Hoja De Calculo'!BF$16,0,'Credit issuance TYA'!BF65-('Credit issuance TYA'!$AS$21*'Credit issuance TYA'!$B$2)))</f>
        <v>0</v>
      </c>
      <c r="BG65" s="281">
        <f>IF(ISBLANK('Hoja De Calculo'!BH$13),'Credit issuance TYA'!BG65-('Credit issuance TYA'!$AS$21*'Credit issuance TYA'!$B$2),IF('Hoja De Calculo'!BH$16&lt;'Hoja De Calculo'!BG$16,0,'Credit issuance TYA'!BG65-('Credit issuance TYA'!$AS$21*'Credit issuance TYA'!$B$2)))</f>
        <v>0</v>
      </c>
      <c r="BH65" s="281">
        <f>IF(ISBLANK('Hoja De Calculo'!BI$13),'Credit issuance TYA'!BH65-('Credit issuance TYA'!$AS$21*'Credit issuance TYA'!$B$2),IF('Hoja De Calculo'!BI$16&lt;'Hoja De Calculo'!BH$16,0,'Credit issuance TYA'!BH65-('Credit issuance TYA'!$AS$21*'Credit issuance TYA'!$B$2)))</f>
        <v>0</v>
      </c>
      <c r="BI65" s="281">
        <f>IF(ISBLANK('Hoja De Calculo'!BJ$13),'Credit issuance TYA'!BI65-('Credit issuance TYA'!$AS$21*'Credit issuance TYA'!$B$2),IF('Hoja De Calculo'!BJ$16&lt;'Hoja De Calculo'!BI$16,0,'Credit issuance TYA'!BI65-('Credit issuance TYA'!$AS$21*'Credit issuance TYA'!$B$2)))</f>
        <v>0</v>
      </c>
      <c r="BJ65" s="281">
        <f>IF(ISBLANK('Hoja De Calculo'!BK$13),'Credit issuance TYA'!BJ65-('Credit issuance TYA'!$AS$21*'Credit issuance TYA'!$B$2),IF('Hoja De Calculo'!BK$16&lt;'Hoja De Calculo'!BJ$16,0,'Credit issuance TYA'!BJ65-('Credit issuance TYA'!$AS$21*'Credit issuance TYA'!$B$2)))</f>
        <v>0</v>
      </c>
      <c r="BK65" s="281">
        <f>IF(ISBLANK('Hoja De Calculo'!BL$13),'Credit issuance TYA'!BK65-('Credit issuance TYA'!$AS$21*'Credit issuance TYA'!$B$2),IF('Hoja De Calculo'!BL$16&lt;'Hoja De Calculo'!BK$16,0,'Credit issuance TYA'!BK65-('Credit issuance TYA'!$AS$21*'Credit issuance TYA'!$B$2)))</f>
        <v>0</v>
      </c>
      <c r="BL65" s="281">
        <f>IF(ISBLANK('Hoja De Calculo'!BM$13),'Credit issuance TYA'!BL65-('Credit issuance TYA'!$AS$21*'Credit issuance TYA'!$B$2),IF('Hoja De Calculo'!BM$16&lt;'Hoja De Calculo'!BL$16,0,'Credit issuance TYA'!BL65-('Credit issuance TYA'!$AS$21*'Credit issuance TYA'!$B$2)))</f>
        <v>0</v>
      </c>
      <c r="BM65" s="281">
        <f>IF(ISBLANK('Hoja De Calculo'!BN$13),'Credit issuance TYA'!BM65-('Credit issuance TYA'!$AS$21*'Credit issuance TYA'!$B$2),IF('Hoja De Calculo'!BN$16&lt;'Hoja De Calculo'!BM$16,0,'Credit issuance TYA'!BM65-('Credit issuance TYA'!$AS$21*'Credit issuance TYA'!$B$2)))</f>
        <v>0</v>
      </c>
      <c r="BN65" s="281">
        <f>IF(ISBLANK('Hoja De Calculo'!BO$13),'Credit issuance TYA'!BN65-('Credit issuance TYA'!$AS$21*'Credit issuance TYA'!$B$2),IF('Hoja De Calculo'!BO$16&lt;'Hoja De Calculo'!BN$16,0,'Credit issuance TYA'!BN65-('Credit issuance TYA'!$AS$21*'Credit issuance TYA'!$B$2)))</f>
        <v>0</v>
      </c>
      <c r="BO65" s="281">
        <f>IF(ISBLANK('Hoja De Calculo'!BP$13),'Credit issuance TYA'!BO65-('Credit issuance TYA'!$AS$21*'Credit issuance TYA'!$B$2),IF('Hoja De Calculo'!BP$16&lt;'Hoja De Calculo'!BO$16,0,'Credit issuance TYA'!BO65-('Credit issuance TYA'!$AS$21*'Credit issuance TYA'!$B$2)))</f>
        <v>0</v>
      </c>
      <c r="BP65" s="281">
        <f>IF(ISBLANK('Hoja De Calculo'!BQ$13),'Credit issuance TYA'!BP65-('Credit issuance TYA'!$AS$21*'Credit issuance TYA'!$B$2),IF('Hoja De Calculo'!BQ$16&lt;'Hoja De Calculo'!BP$16,0,'Credit issuance TYA'!BP65-('Credit issuance TYA'!$AS$21*'Credit issuance TYA'!$B$2)))</f>
        <v>0</v>
      </c>
      <c r="BQ65" s="281">
        <f>IF(ISBLANK('Hoja De Calculo'!BR$13),'Credit issuance TYA'!BQ65-('Credit issuance TYA'!$AS$21*'Credit issuance TYA'!$B$2),IF('Hoja De Calculo'!BR$16&lt;'Hoja De Calculo'!BQ$16,0,'Credit issuance TYA'!BQ65-('Credit issuance TYA'!$AS$21*'Credit issuance TYA'!$B$2)))</f>
        <v>0</v>
      </c>
      <c r="BR65" s="281">
        <f>IF(ISBLANK('Hoja De Calculo'!BS$13),'Credit issuance TYA'!BR65-('Credit issuance TYA'!$AS$21*'Credit issuance TYA'!$B$2),IF('Hoja De Calculo'!BS$16&lt;'Hoja De Calculo'!BR$16,0,'Credit issuance TYA'!BR65-('Credit issuance TYA'!$AS$21*'Credit issuance TYA'!$B$2)))</f>
        <v>0</v>
      </c>
      <c r="BS65" s="281">
        <f>IF(ISBLANK('Hoja De Calculo'!BT$13),'Credit issuance TYA'!BS65-('Credit issuance TYA'!$AS$21*'Credit issuance TYA'!$B$2),IF('Hoja De Calculo'!BT$16&lt;'Hoja De Calculo'!BS$16,0,'Credit issuance TYA'!BS65-('Credit issuance TYA'!$AS$21*'Credit issuance TYA'!$B$2)))</f>
        <v>0</v>
      </c>
      <c r="BT65" s="281">
        <f>IF(ISBLANK('Hoja De Calculo'!BU$13),'Credit issuance TYA'!BT65-('Credit issuance TYA'!$AS$21*'Credit issuance TYA'!$B$2),IF('Hoja De Calculo'!BU$16&lt;'Hoja De Calculo'!BT$16,0,'Credit issuance TYA'!BT65-('Credit issuance TYA'!$AS$21*'Credit issuance TYA'!$B$2)))</f>
        <v>0</v>
      </c>
      <c r="BU65" s="281">
        <f>IF(ISBLANK('Hoja De Calculo'!BV$13),'Credit issuance TYA'!BU65-('Credit issuance TYA'!$AS$21*'Credit issuance TYA'!$B$2),IF('Hoja De Calculo'!BV$16&lt;'Hoja De Calculo'!BU$16,0,'Credit issuance TYA'!BU65-('Credit issuance TYA'!$AS$21*'Credit issuance TYA'!$B$2)))</f>
        <v>0</v>
      </c>
      <c r="BV65" s="281">
        <f>IF(ISBLANK('Hoja De Calculo'!BW$13),'Credit issuance TYA'!BV65-('Credit issuance TYA'!$AS$21*'Credit issuance TYA'!$B$2),IF('Hoja De Calculo'!BW$16&lt;'Hoja De Calculo'!BV$16,0,'Credit issuance TYA'!BV65-('Credit issuance TYA'!$AS$21*'Credit issuance TYA'!$B$2)))</f>
        <v>0</v>
      </c>
      <c r="BW65" s="281">
        <f>IF(ISBLANK('Hoja De Calculo'!BX$13),'Credit issuance TYA'!BW65-('Credit issuance TYA'!$AS$21*'Credit issuance TYA'!$B$2),IF('Hoja De Calculo'!BX$16&lt;'Hoja De Calculo'!BW$16,0,'Credit issuance TYA'!BW65-('Credit issuance TYA'!$AS$21*'Credit issuance TYA'!$B$2)))</f>
        <v>0</v>
      </c>
      <c r="BX65" s="281">
        <f>IF(ISBLANK('Hoja De Calculo'!BY$13),'Credit issuance TYA'!BX65-('Credit issuance TYA'!$AS$21*'Credit issuance TYA'!$B$2),IF('Hoja De Calculo'!BY$16&lt;'Hoja De Calculo'!BX$16,0,'Credit issuance TYA'!BX65-('Credit issuance TYA'!$AS$21*'Credit issuance TYA'!$B$2)))</f>
        <v>0</v>
      </c>
      <c r="BY65" s="281">
        <f>IF(ISBLANK('Hoja De Calculo'!BZ$13),'Credit issuance TYA'!BY65-('Credit issuance TYA'!$AS$21*'Credit issuance TYA'!$B$2),IF('Hoja De Calculo'!BZ$16&lt;'Hoja De Calculo'!BY$16,0,'Credit issuance TYA'!BY65-('Credit issuance TYA'!$AS$21*'Credit issuance TYA'!$B$2)))</f>
        <v>0</v>
      </c>
      <c r="BZ65" s="281">
        <f>IF(ISBLANK('Hoja De Calculo'!CA$13),'Credit issuance TYA'!BZ65-('Credit issuance TYA'!$AS$21*'Credit issuance TYA'!$B$2),IF('Hoja De Calculo'!CA$16&lt;'Hoja De Calculo'!BZ$16,0,'Credit issuance TYA'!BZ65-('Credit issuance TYA'!$AS$21*'Credit issuance TYA'!$B$2)))</f>
        <v>0</v>
      </c>
      <c r="CA65" s="281">
        <f>IF(ISBLANK('Hoja De Calculo'!CB$13),'Credit issuance TYA'!CA65-('Credit issuance TYA'!$AS$21*'Credit issuance TYA'!$B$2),IF('Hoja De Calculo'!CB$16&lt;'Hoja De Calculo'!CA$16,0,'Credit issuance TYA'!CA65-('Credit issuance TYA'!$AS$21*'Credit issuance TYA'!$B$2)))</f>
        <v>0</v>
      </c>
      <c r="CB65" s="281">
        <f>IF(ISBLANK('Hoja De Calculo'!CC$13),'Credit issuance TYA'!CB65-('Credit issuance TYA'!$AS$21*'Credit issuance TYA'!$B$2),IF('Hoja De Calculo'!CC$16&lt;'Hoja De Calculo'!CB$16,0,'Credit issuance TYA'!CB65-('Credit issuance TYA'!$AS$21*'Credit issuance TYA'!$B$2)))</f>
        <v>0</v>
      </c>
      <c r="CC65" s="281">
        <f>IF(ISBLANK('Hoja De Calculo'!CD$13),'Credit issuance TYA'!CC65-('Credit issuance TYA'!$AS$21*'Credit issuance TYA'!$B$2),IF('Hoja De Calculo'!CD$16&lt;'Hoja De Calculo'!CC$16,0,'Credit issuance TYA'!CC65-('Credit issuance TYA'!$AS$21*'Credit issuance TYA'!$B$2)))</f>
        <v>0</v>
      </c>
      <c r="CD65" s="281">
        <f>IF(ISBLANK('Hoja De Calculo'!CE$13),'Credit issuance TYA'!CD65-('Credit issuance TYA'!$AS$21*'Credit issuance TYA'!$B$2),IF('Hoja De Calculo'!CE$16&lt;'Hoja De Calculo'!CD$16,0,'Credit issuance TYA'!CD65-('Credit issuance TYA'!$AS$21*'Credit issuance TYA'!$B$2)))</f>
        <v>0</v>
      </c>
      <c r="CE65" s="281">
        <f>IF(ISBLANK('Hoja De Calculo'!CF$13),'Credit issuance TYA'!CE65-('Credit issuance TYA'!$AS$21*'Credit issuance TYA'!$B$2),IF('Hoja De Calculo'!CF$16&lt;'Hoja De Calculo'!CE$16,0,'Credit issuance TYA'!CE65-('Credit issuance TYA'!$AS$21*'Credit issuance TYA'!$B$2)))</f>
        <v>0</v>
      </c>
      <c r="CF65" s="281">
        <f>IF(ISBLANK('Hoja De Calculo'!CG$13),'Credit issuance TYA'!CF65-('Credit issuance TYA'!$AS$21*'Credit issuance TYA'!$B$2),IF('Hoja De Calculo'!CG$16&lt;'Hoja De Calculo'!CF$16,0,'Credit issuance TYA'!CF65-('Credit issuance TYA'!$AS$21*'Credit issuance TYA'!$B$2)))</f>
        <v>0</v>
      </c>
      <c r="CG65" s="281">
        <f>IF(ISBLANK('Hoja De Calculo'!CH$13),'Credit issuance TYA'!CG65-('Credit issuance TYA'!$AS$21*'Credit issuance TYA'!$B$2),IF('Hoja De Calculo'!CH$16&lt;'Hoja De Calculo'!CG$16,0,'Credit issuance TYA'!CG65-('Credit issuance TYA'!$AS$21*'Credit issuance TYA'!$B$2)))</f>
        <v>0</v>
      </c>
      <c r="CH65" s="281">
        <f>IF(ISBLANK('Hoja De Calculo'!CI$13),'Credit issuance TYA'!CH65-('Credit issuance TYA'!$AS$21*'Credit issuance TYA'!$B$2),IF('Hoja De Calculo'!CI$16&lt;'Hoja De Calculo'!CH$16,0,'Credit issuance TYA'!CH65-('Credit issuance TYA'!$AS$21*'Credit issuance TYA'!$B$2)))</f>
        <v>0</v>
      </c>
      <c r="CI65" s="281">
        <f>IF(ISBLANK('Hoja De Calculo'!CJ$13),'Credit issuance TYA'!CI65-('Credit issuance TYA'!$AS$21*'Credit issuance TYA'!$B$2),IF('Hoja De Calculo'!CJ$16&lt;'Hoja De Calculo'!CI$16,0,'Credit issuance TYA'!CI65-('Credit issuance TYA'!$AS$21*'Credit issuance TYA'!$B$2)))</f>
        <v>0</v>
      </c>
      <c r="CJ65" s="281">
        <f>IF(ISBLANK('Hoja De Calculo'!CK$13),'Credit issuance TYA'!CJ65-('Credit issuance TYA'!$AS$21*'Credit issuance TYA'!$B$2),IF('Hoja De Calculo'!CK$16&lt;'Hoja De Calculo'!CJ$16,0,'Credit issuance TYA'!CJ65-('Credit issuance TYA'!$AS$21*'Credit issuance TYA'!$B$2)))</f>
        <v>0</v>
      </c>
      <c r="CK65" s="281">
        <f>IF(ISBLANK('Hoja De Calculo'!CL$13),'Credit issuance TYA'!CK65-('Credit issuance TYA'!$AS$21*'Credit issuance TYA'!$B$2),IF('Hoja De Calculo'!CL$16&lt;'Hoja De Calculo'!CK$16,0,'Credit issuance TYA'!CK65-('Credit issuance TYA'!$AS$21*'Credit issuance TYA'!$B$2)))</f>
        <v>0</v>
      </c>
      <c r="CL65" s="281">
        <f>IF(ISBLANK('Hoja De Calculo'!CM$13),'Credit issuance TYA'!CL65-('Credit issuance TYA'!$AS$21*'Credit issuance TYA'!$B$2),IF('Hoja De Calculo'!CM$16&lt;'Hoja De Calculo'!CL$16,0,'Credit issuance TYA'!CL65-('Credit issuance TYA'!$AS$21*'Credit issuance TYA'!$B$2)))</f>
        <v>0</v>
      </c>
      <c r="CM65" s="281">
        <f>IF(ISBLANK('Hoja De Calculo'!CN$13),'Credit issuance TYA'!CM65-('Credit issuance TYA'!$AS$21*'Credit issuance TYA'!$B$2),IF('Hoja De Calculo'!CN$16&lt;'Hoja De Calculo'!CM$16,0,'Credit issuance TYA'!CM65-('Credit issuance TYA'!$AS$21*'Credit issuance TYA'!$B$2)))</f>
        <v>0</v>
      </c>
      <c r="CN65" s="281">
        <f>IF(ISBLANK('Hoja De Calculo'!CO$13),'Credit issuance TYA'!CN65-('Credit issuance TYA'!$AS$21*'Credit issuance TYA'!$B$2),IF('Hoja De Calculo'!CO$16&lt;'Hoja De Calculo'!CN$16,0,'Credit issuance TYA'!CN65-('Credit issuance TYA'!$AS$21*'Credit issuance TYA'!$B$2)))</f>
        <v>0</v>
      </c>
      <c r="CO65" s="281">
        <f>IF(ISBLANK('Hoja De Calculo'!CP$13),'Credit issuance TYA'!CO65-('Credit issuance TYA'!$AS$21*'Credit issuance TYA'!$B$2),IF('Hoja De Calculo'!CP$16&lt;'Hoja De Calculo'!CO$16,0,'Credit issuance TYA'!CO65-('Credit issuance TYA'!$AS$21*'Credit issuance TYA'!$B$2)))</f>
        <v>0</v>
      </c>
      <c r="CP65" s="281">
        <f>IF(ISBLANK('Hoja De Calculo'!CQ$13),'Credit issuance TYA'!CP65-('Credit issuance TYA'!$AS$21*'Credit issuance TYA'!$B$2),IF('Hoja De Calculo'!CQ$16&lt;'Hoja De Calculo'!CP$16,0,'Credit issuance TYA'!CP65-('Credit issuance TYA'!$AS$21*'Credit issuance TYA'!$B$2)))</f>
        <v>0</v>
      </c>
      <c r="CQ65" s="281">
        <f>IF(ISBLANK('Hoja De Calculo'!CR$13),'Credit issuance TYA'!CQ65-('Credit issuance TYA'!$AS$21*'Credit issuance TYA'!$B$2),IF('Hoja De Calculo'!CR$16&lt;'Hoja De Calculo'!CQ$16,0,'Credit issuance TYA'!CQ65-('Credit issuance TYA'!$AS$21*'Credit issuance TYA'!$B$2)))</f>
        <v>0</v>
      </c>
      <c r="CR65" s="281">
        <f>IF(ISBLANK('Hoja De Calculo'!CS$13),'Credit issuance TYA'!CR65-('Credit issuance TYA'!$AS$21*'Credit issuance TYA'!$B$2),IF('Hoja De Calculo'!CS$16&lt;'Hoja De Calculo'!CR$16,0,'Credit issuance TYA'!CR65-('Credit issuance TYA'!$AS$21*'Credit issuance TYA'!$B$2)))</f>
        <v>0</v>
      </c>
      <c r="CS65" s="281">
        <f>IF(ISBLANK('Hoja De Calculo'!CT$13),'Credit issuance TYA'!CS65-('Credit issuance TYA'!$AS$21*'Credit issuance TYA'!$B$2),IF('Hoja De Calculo'!CT$16&lt;'Hoja De Calculo'!CS$16,0,'Credit issuance TYA'!CS65-('Credit issuance TYA'!$AS$21*'Credit issuance TYA'!$B$2)))</f>
        <v>0</v>
      </c>
      <c r="CT65" s="281">
        <f>IF(ISBLANK('Hoja De Calculo'!CU$13),'Credit issuance TYA'!CT65-('Credit issuance TYA'!$AS$21*'Credit issuance TYA'!$B$2),IF('Hoja De Calculo'!CU$16&lt;'Hoja De Calculo'!CT$16,0,'Credit issuance TYA'!CT65-('Credit issuance TYA'!$AS$21*'Credit issuance TYA'!$B$2)))</f>
        <v>0</v>
      </c>
      <c r="CU65" s="281">
        <f>IF(ISBLANK('Hoja De Calculo'!CV$13),'Credit issuance TYA'!CU65-('Credit issuance TYA'!$AS$21*'Credit issuance TYA'!$B$2),IF('Hoja De Calculo'!CV$16&lt;'Hoja De Calculo'!CU$16,0,'Credit issuance TYA'!CU65-('Credit issuance TYA'!$AS$21*'Credit issuance TYA'!$B$2)))</f>
        <v>0</v>
      </c>
      <c r="CV65" s="281">
        <f>IF(ISBLANK('Hoja De Calculo'!CW$13),'Credit issuance TYA'!CV65-('Credit issuance TYA'!$AS$21*'Credit issuance TYA'!$B$2),IF('Hoja De Calculo'!CW$16&lt;'Hoja De Calculo'!CV$16,0,'Credit issuance TYA'!CV65-('Credit issuance TYA'!$AS$21*'Credit issuance TYA'!$B$2)))</f>
        <v>0</v>
      </c>
      <c r="CW65" s="281">
        <f>IF(ISBLANK('Hoja De Calculo'!CX$13),'Credit issuance TYA'!CW65-('Credit issuance TYA'!$AS$21*'Credit issuance TYA'!$B$2),IF('Hoja De Calculo'!CX$16&lt;'Hoja De Calculo'!CW$16,0,'Credit issuance TYA'!CW65-('Credit issuance TYA'!$AS$21*'Credit issuance TYA'!$B$2)))</f>
        <v>0</v>
      </c>
    </row>
    <row r="66" spans="1:101" x14ac:dyDescent="0.3">
      <c r="A66" t="s">
        <v>203</v>
      </c>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81">
        <f>'Credit issuance TYA'!AT66-('Credit issuance TYA'!$AT$21*'Credit issuance TYA'!$B$2)</f>
        <v>0</v>
      </c>
      <c r="AU66" s="281">
        <f>IF(ISBLANK('Hoja De Calculo'!AV$13),'Credit issuance TYA'!AU66-('Credit issuance TYA'!$AT$21*'Credit issuance TYA'!$B$2),IF('Hoja De Calculo'!AV$16&lt;'Hoja De Calculo'!AU$16,0,'Credit issuance TYA'!AU66-('Credit issuance TYA'!$AT$21*'Credit issuance TYA'!$B$2)))</f>
        <v>0</v>
      </c>
      <c r="AV66" s="281">
        <f>IF(ISBLANK('Hoja De Calculo'!AW$13),'Credit issuance TYA'!AV66-('Credit issuance TYA'!$AT$21*'Credit issuance TYA'!$B$2),IF('Hoja De Calculo'!AW$16&lt;'Hoja De Calculo'!AV$16,0,'Credit issuance TYA'!AV66-('Credit issuance TYA'!$AT$21*'Credit issuance TYA'!$B$2)))</f>
        <v>0</v>
      </c>
      <c r="AW66" s="281">
        <f>IF(ISBLANK('Hoja De Calculo'!AX$13),'Credit issuance TYA'!AW66-('Credit issuance TYA'!$AT$21*'Credit issuance TYA'!$B$2),IF('Hoja De Calculo'!AX$16&lt;'Hoja De Calculo'!AW$16,0,'Credit issuance TYA'!AW66-('Credit issuance TYA'!$AT$21*'Credit issuance TYA'!$B$2)))</f>
        <v>0</v>
      </c>
      <c r="AX66" s="281">
        <f>IF(ISBLANK('Hoja De Calculo'!AY$13),'Credit issuance TYA'!AX66-('Credit issuance TYA'!$AT$21*'Credit issuance TYA'!$B$2),IF('Hoja De Calculo'!AY$16&lt;'Hoja De Calculo'!AX$16,0,'Credit issuance TYA'!AX66-('Credit issuance TYA'!$AT$21*'Credit issuance TYA'!$B$2)))</f>
        <v>0</v>
      </c>
      <c r="AY66" s="281">
        <f>IF(ISBLANK('Hoja De Calculo'!AZ$13),'Credit issuance TYA'!AY66-('Credit issuance TYA'!$AT$21*'Credit issuance TYA'!$B$2),IF('Hoja De Calculo'!AZ$16&lt;'Hoja De Calculo'!AY$16,0,'Credit issuance TYA'!AY66-('Credit issuance TYA'!$AT$21*'Credit issuance TYA'!$B$2)))</f>
        <v>0</v>
      </c>
      <c r="AZ66" s="281">
        <f>IF(ISBLANK('Hoja De Calculo'!BA$13),'Credit issuance TYA'!AZ66-('Credit issuance TYA'!$AT$21*'Credit issuance TYA'!$B$2),IF('Hoja De Calculo'!BA$16&lt;'Hoja De Calculo'!AZ$16,0,'Credit issuance TYA'!AZ66-('Credit issuance TYA'!$AT$21*'Credit issuance TYA'!$B$2)))</f>
        <v>0</v>
      </c>
      <c r="BA66" s="281">
        <f>IF(ISBLANK('Hoja De Calculo'!BB$13),'Credit issuance TYA'!BA66-('Credit issuance TYA'!$AT$21*'Credit issuance TYA'!$B$2),IF('Hoja De Calculo'!BB$16&lt;'Hoja De Calculo'!BA$16,0,'Credit issuance TYA'!BA66-('Credit issuance TYA'!$AT$21*'Credit issuance TYA'!$B$2)))</f>
        <v>0</v>
      </c>
      <c r="BB66" s="281">
        <f>IF(ISBLANK('Hoja De Calculo'!BC$13),'Credit issuance TYA'!BB66-('Credit issuance TYA'!$AT$21*'Credit issuance TYA'!$B$2),IF('Hoja De Calculo'!BC$16&lt;'Hoja De Calculo'!BB$16,0,'Credit issuance TYA'!BB66-('Credit issuance TYA'!$AT$21*'Credit issuance TYA'!$B$2)))</f>
        <v>0</v>
      </c>
      <c r="BC66" s="281">
        <f>IF(ISBLANK('Hoja De Calculo'!BD$13),'Credit issuance TYA'!BC66-('Credit issuance TYA'!$AT$21*'Credit issuance TYA'!$B$2),IF('Hoja De Calculo'!BD$16&lt;'Hoja De Calculo'!BC$16,0,'Credit issuance TYA'!BC66-('Credit issuance TYA'!$AT$21*'Credit issuance TYA'!$B$2)))</f>
        <v>0</v>
      </c>
      <c r="BD66" s="281">
        <f>IF(ISBLANK('Hoja De Calculo'!BE$13),'Credit issuance TYA'!BD66-('Credit issuance TYA'!$AT$21*'Credit issuance TYA'!$B$2),IF('Hoja De Calculo'!BE$16&lt;'Hoja De Calculo'!BD$16,0,'Credit issuance TYA'!BD66-('Credit issuance TYA'!$AT$21*'Credit issuance TYA'!$B$2)))</f>
        <v>0</v>
      </c>
      <c r="BE66" s="281">
        <f>IF(ISBLANK('Hoja De Calculo'!BF$13),'Credit issuance TYA'!BE66-('Credit issuance TYA'!$AT$21*'Credit issuance TYA'!$B$2),IF('Hoja De Calculo'!BF$16&lt;'Hoja De Calculo'!BE$16,0,'Credit issuance TYA'!BE66-('Credit issuance TYA'!$AT$21*'Credit issuance TYA'!$B$2)))</f>
        <v>0</v>
      </c>
      <c r="BF66" s="281">
        <f>IF(ISBLANK('Hoja De Calculo'!BG$13),'Credit issuance TYA'!BF66-('Credit issuance TYA'!$AT$21*'Credit issuance TYA'!$B$2),IF('Hoja De Calculo'!BG$16&lt;'Hoja De Calculo'!BF$16,0,'Credit issuance TYA'!BF66-('Credit issuance TYA'!$AT$21*'Credit issuance TYA'!$B$2)))</f>
        <v>0</v>
      </c>
      <c r="BG66" s="281">
        <f>IF(ISBLANK('Hoja De Calculo'!BH$13),'Credit issuance TYA'!BG66-('Credit issuance TYA'!$AT$21*'Credit issuance TYA'!$B$2),IF('Hoja De Calculo'!BH$16&lt;'Hoja De Calculo'!BG$16,0,'Credit issuance TYA'!BG66-('Credit issuance TYA'!$AT$21*'Credit issuance TYA'!$B$2)))</f>
        <v>0</v>
      </c>
      <c r="BH66" s="281">
        <f>IF(ISBLANK('Hoja De Calculo'!BI$13),'Credit issuance TYA'!BH66-('Credit issuance TYA'!$AT$21*'Credit issuance TYA'!$B$2),IF('Hoja De Calculo'!BI$16&lt;'Hoja De Calculo'!BH$16,0,'Credit issuance TYA'!BH66-('Credit issuance TYA'!$AT$21*'Credit issuance TYA'!$B$2)))</f>
        <v>0</v>
      </c>
      <c r="BI66" s="281">
        <f>IF(ISBLANK('Hoja De Calculo'!BJ$13),'Credit issuance TYA'!BI66-('Credit issuance TYA'!$AT$21*'Credit issuance TYA'!$B$2),IF('Hoja De Calculo'!BJ$16&lt;'Hoja De Calculo'!BI$16,0,'Credit issuance TYA'!BI66-('Credit issuance TYA'!$AT$21*'Credit issuance TYA'!$B$2)))</f>
        <v>0</v>
      </c>
      <c r="BJ66" s="281">
        <f>IF(ISBLANK('Hoja De Calculo'!BK$13),'Credit issuance TYA'!BJ66-('Credit issuance TYA'!$AT$21*'Credit issuance TYA'!$B$2),IF('Hoja De Calculo'!BK$16&lt;'Hoja De Calculo'!BJ$16,0,'Credit issuance TYA'!BJ66-('Credit issuance TYA'!$AT$21*'Credit issuance TYA'!$B$2)))</f>
        <v>0</v>
      </c>
      <c r="BK66" s="281">
        <f>IF(ISBLANK('Hoja De Calculo'!BL$13),'Credit issuance TYA'!BK66-('Credit issuance TYA'!$AT$21*'Credit issuance TYA'!$B$2),IF('Hoja De Calculo'!BL$16&lt;'Hoja De Calculo'!BK$16,0,'Credit issuance TYA'!BK66-('Credit issuance TYA'!$AT$21*'Credit issuance TYA'!$B$2)))</f>
        <v>0</v>
      </c>
      <c r="BL66" s="281">
        <f>IF(ISBLANK('Hoja De Calculo'!BM$13),'Credit issuance TYA'!BL66-('Credit issuance TYA'!$AT$21*'Credit issuance TYA'!$B$2),IF('Hoja De Calculo'!BM$16&lt;'Hoja De Calculo'!BL$16,0,'Credit issuance TYA'!BL66-('Credit issuance TYA'!$AT$21*'Credit issuance TYA'!$B$2)))</f>
        <v>0</v>
      </c>
      <c r="BM66" s="281">
        <f>IF(ISBLANK('Hoja De Calculo'!BN$13),'Credit issuance TYA'!BM66-('Credit issuance TYA'!$AT$21*'Credit issuance TYA'!$B$2),IF('Hoja De Calculo'!BN$16&lt;'Hoja De Calculo'!BM$16,0,'Credit issuance TYA'!BM66-('Credit issuance TYA'!$AT$21*'Credit issuance TYA'!$B$2)))</f>
        <v>0</v>
      </c>
      <c r="BN66" s="281">
        <f>IF(ISBLANK('Hoja De Calculo'!BO$13),'Credit issuance TYA'!BN66-('Credit issuance TYA'!$AT$21*'Credit issuance TYA'!$B$2),IF('Hoja De Calculo'!BO$16&lt;'Hoja De Calculo'!BN$16,0,'Credit issuance TYA'!BN66-('Credit issuance TYA'!$AT$21*'Credit issuance TYA'!$B$2)))</f>
        <v>0</v>
      </c>
      <c r="BO66" s="281">
        <f>IF(ISBLANK('Hoja De Calculo'!BP$13),'Credit issuance TYA'!BO66-('Credit issuance TYA'!$AT$21*'Credit issuance TYA'!$B$2),IF('Hoja De Calculo'!BP$16&lt;'Hoja De Calculo'!BO$16,0,'Credit issuance TYA'!BO66-('Credit issuance TYA'!$AT$21*'Credit issuance TYA'!$B$2)))</f>
        <v>0</v>
      </c>
      <c r="BP66" s="281">
        <f>IF(ISBLANK('Hoja De Calculo'!BQ$13),'Credit issuance TYA'!BP66-('Credit issuance TYA'!$AT$21*'Credit issuance TYA'!$B$2),IF('Hoja De Calculo'!BQ$16&lt;'Hoja De Calculo'!BP$16,0,'Credit issuance TYA'!BP66-('Credit issuance TYA'!$AT$21*'Credit issuance TYA'!$B$2)))</f>
        <v>0</v>
      </c>
      <c r="BQ66" s="281">
        <f>IF(ISBLANK('Hoja De Calculo'!BR$13),'Credit issuance TYA'!BQ66-('Credit issuance TYA'!$AT$21*'Credit issuance TYA'!$B$2),IF('Hoja De Calculo'!BR$16&lt;'Hoja De Calculo'!BQ$16,0,'Credit issuance TYA'!BQ66-('Credit issuance TYA'!$AT$21*'Credit issuance TYA'!$B$2)))</f>
        <v>0</v>
      </c>
      <c r="BR66" s="281">
        <f>IF(ISBLANK('Hoja De Calculo'!BS$13),'Credit issuance TYA'!BR66-('Credit issuance TYA'!$AT$21*'Credit issuance TYA'!$B$2),IF('Hoja De Calculo'!BS$16&lt;'Hoja De Calculo'!BR$16,0,'Credit issuance TYA'!BR66-('Credit issuance TYA'!$AT$21*'Credit issuance TYA'!$B$2)))</f>
        <v>0</v>
      </c>
      <c r="BS66" s="281">
        <f>IF(ISBLANK('Hoja De Calculo'!BT$13),'Credit issuance TYA'!BS66-('Credit issuance TYA'!$AT$21*'Credit issuance TYA'!$B$2),IF('Hoja De Calculo'!BT$16&lt;'Hoja De Calculo'!BS$16,0,'Credit issuance TYA'!BS66-('Credit issuance TYA'!$AT$21*'Credit issuance TYA'!$B$2)))</f>
        <v>0</v>
      </c>
      <c r="BT66" s="281">
        <f>IF(ISBLANK('Hoja De Calculo'!BU$13),'Credit issuance TYA'!BT66-('Credit issuance TYA'!$AT$21*'Credit issuance TYA'!$B$2),IF('Hoja De Calculo'!BU$16&lt;'Hoja De Calculo'!BT$16,0,'Credit issuance TYA'!BT66-('Credit issuance TYA'!$AT$21*'Credit issuance TYA'!$B$2)))</f>
        <v>0</v>
      </c>
      <c r="BU66" s="281">
        <f>IF(ISBLANK('Hoja De Calculo'!BV$13),'Credit issuance TYA'!BU66-('Credit issuance TYA'!$AT$21*'Credit issuance TYA'!$B$2),IF('Hoja De Calculo'!BV$16&lt;'Hoja De Calculo'!BU$16,0,'Credit issuance TYA'!BU66-('Credit issuance TYA'!$AT$21*'Credit issuance TYA'!$B$2)))</f>
        <v>0</v>
      </c>
      <c r="BV66" s="281">
        <f>IF(ISBLANK('Hoja De Calculo'!BW$13),'Credit issuance TYA'!BV66-('Credit issuance TYA'!$AT$21*'Credit issuance TYA'!$B$2),IF('Hoja De Calculo'!BW$16&lt;'Hoja De Calculo'!BV$16,0,'Credit issuance TYA'!BV66-('Credit issuance TYA'!$AT$21*'Credit issuance TYA'!$B$2)))</f>
        <v>0</v>
      </c>
      <c r="BW66" s="281">
        <f>IF(ISBLANK('Hoja De Calculo'!BX$13),'Credit issuance TYA'!BW66-('Credit issuance TYA'!$AT$21*'Credit issuance TYA'!$B$2),IF('Hoja De Calculo'!BX$16&lt;'Hoja De Calculo'!BW$16,0,'Credit issuance TYA'!BW66-('Credit issuance TYA'!$AT$21*'Credit issuance TYA'!$B$2)))</f>
        <v>0</v>
      </c>
      <c r="BX66" s="281">
        <f>IF(ISBLANK('Hoja De Calculo'!BY$13),'Credit issuance TYA'!BX66-('Credit issuance TYA'!$AT$21*'Credit issuance TYA'!$B$2),IF('Hoja De Calculo'!BY$16&lt;'Hoja De Calculo'!BX$16,0,'Credit issuance TYA'!BX66-('Credit issuance TYA'!$AT$21*'Credit issuance TYA'!$B$2)))</f>
        <v>0</v>
      </c>
      <c r="BY66" s="281">
        <f>IF(ISBLANK('Hoja De Calculo'!BZ$13),'Credit issuance TYA'!BY66-('Credit issuance TYA'!$AT$21*'Credit issuance TYA'!$B$2),IF('Hoja De Calculo'!BZ$16&lt;'Hoja De Calculo'!BY$16,0,'Credit issuance TYA'!BY66-('Credit issuance TYA'!$AT$21*'Credit issuance TYA'!$B$2)))</f>
        <v>0</v>
      </c>
      <c r="BZ66" s="281">
        <f>IF(ISBLANK('Hoja De Calculo'!CA$13),'Credit issuance TYA'!BZ66-('Credit issuance TYA'!$AT$21*'Credit issuance TYA'!$B$2),IF('Hoja De Calculo'!CA$16&lt;'Hoja De Calculo'!BZ$16,0,'Credit issuance TYA'!BZ66-('Credit issuance TYA'!$AT$21*'Credit issuance TYA'!$B$2)))</f>
        <v>0</v>
      </c>
      <c r="CA66" s="281">
        <f>IF(ISBLANK('Hoja De Calculo'!CB$13),'Credit issuance TYA'!CA66-('Credit issuance TYA'!$AT$21*'Credit issuance TYA'!$B$2),IF('Hoja De Calculo'!CB$16&lt;'Hoja De Calculo'!CA$16,0,'Credit issuance TYA'!CA66-('Credit issuance TYA'!$AT$21*'Credit issuance TYA'!$B$2)))</f>
        <v>0</v>
      </c>
      <c r="CB66" s="281">
        <f>IF(ISBLANK('Hoja De Calculo'!CC$13),'Credit issuance TYA'!CB66-('Credit issuance TYA'!$AT$21*'Credit issuance TYA'!$B$2),IF('Hoja De Calculo'!CC$16&lt;'Hoja De Calculo'!CB$16,0,'Credit issuance TYA'!CB66-('Credit issuance TYA'!$AT$21*'Credit issuance TYA'!$B$2)))</f>
        <v>0</v>
      </c>
      <c r="CC66" s="281">
        <f>IF(ISBLANK('Hoja De Calculo'!CD$13),'Credit issuance TYA'!CC66-('Credit issuance TYA'!$AT$21*'Credit issuance TYA'!$B$2),IF('Hoja De Calculo'!CD$16&lt;'Hoja De Calculo'!CC$16,0,'Credit issuance TYA'!CC66-('Credit issuance TYA'!$AT$21*'Credit issuance TYA'!$B$2)))</f>
        <v>0</v>
      </c>
      <c r="CD66" s="281">
        <f>IF(ISBLANK('Hoja De Calculo'!CE$13),'Credit issuance TYA'!CD66-('Credit issuance TYA'!$AT$21*'Credit issuance TYA'!$B$2),IF('Hoja De Calculo'!CE$16&lt;'Hoja De Calculo'!CD$16,0,'Credit issuance TYA'!CD66-('Credit issuance TYA'!$AT$21*'Credit issuance TYA'!$B$2)))</f>
        <v>0</v>
      </c>
      <c r="CE66" s="281">
        <f>IF(ISBLANK('Hoja De Calculo'!CF$13),'Credit issuance TYA'!CE66-('Credit issuance TYA'!$AT$21*'Credit issuance TYA'!$B$2),IF('Hoja De Calculo'!CF$16&lt;'Hoja De Calculo'!CE$16,0,'Credit issuance TYA'!CE66-('Credit issuance TYA'!$AT$21*'Credit issuance TYA'!$B$2)))</f>
        <v>0</v>
      </c>
      <c r="CF66" s="281">
        <f>IF(ISBLANK('Hoja De Calculo'!CG$13),'Credit issuance TYA'!CF66-('Credit issuance TYA'!$AT$21*'Credit issuance TYA'!$B$2),IF('Hoja De Calculo'!CG$16&lt;'Hoja De Calculo'!CF$16,0,'Credit issuance TYA'!CF66-('Credit issuance TYA'!$AT$21*'Credit issuance TYA'!$B$2)))</f>
        <v>0</v>
      </c>
      <c r="CG66" s="281">
        <f>IF(ISBLANK('Hoja De Calculo'!CH$13),'Credit issuance TYA'!CG66-('Credit issuance TYA'!$AT$21*'Credit issuance TYA'!$B$2),IF('Hoja De Calculo'!CH$16&lt;'Hoja De Calculo'!CG$16,0,'Credit issuance TYA'!CG66-('Credit issuance TYA'!$AT$21*'Credit issuance TYA'!$B$2)))</f>
        <v>0</v>
      </c>
      <c r="CH66" s="281">
        <f>IF(ISBLANK('Hoja De Calculo'!CI$13),'Credit issuance TYA'!CH66-('Credit issuance TYA'!$AT$21*'Credit issuance TYA'!$B$2),IF('Hoja De Calculo'!CI$16&lt;'Hoja De Calculo'!CH$16,0,'Credit issuance TYA'!CH66-('Credit issuance TYA'!$AT$21*'Credit issuance TYA'!$B$2)))</f>
        <v>0</v>
      </c>
      <c r="CI66" s="281">
        <f>IF(ISBLANK('Hoja De Calculo'!CJ$13),'Credit issuance TYA'!CI66-('Credit issuance TYA'!$AT$21*'Credit issuance TYA'!$B$2),IF('Hoja De Calculo'!CJ$16&lt;'Hoja De Calculo'!CI$16,0,'Credit issuance TYA'!CI66-('Credit issuance TYA'!$AT$21*'Credit issuance TYA'!$B$2)))</f>
        <v>0</v>
      </c>
      <c r="CJ66" s="281">
        <f>IF(ISBLANK('Hoja De Calculo'!CK$13),'Credit issuance TYA'!CJ66-('Credit issuance TYA'!$AT$21*'Credit issuance TYA'!$B$2),IF('Hoja De Calculo'!CK$16&lt;'Hoja De Calculo'!CJ$16,0,'Credit issuance TYA'!CJ66-('Credit issuance TYA'!$AT$21*'Credit issuance TYA'!$B$2)))</f>
        <v>0</v>
      </c>
      <c r="CK66" s="281">
        <f>IF(ISBLANK('Hoja De Calculo'!CL$13),'Credit issuance TYA'!CK66-('Credit issuance TYA'!$AT$21*'Credit issuance TYA'!$B$2),IF('Hoja De Calculo'!CL$16&lt;'Hoja De Calculo'!CK$16,0,'Credit issuance TYA'!CK66-('Credit issuance TYA'!$AT$21*'Credit issuance TYA'!$B$2)))</f>
        <v>0</v>
      </c>
      <c r="CL66" s="281">
        <f>IF(ISBLANK('Hoja De Calculo'!CM$13),'Credit issuance TYA'!CL66-('Credit issuance TYA'!$AT$21*'Credit issuance TYA'!$B$2),IF('Hoja De Calculo'!CM$16&lt;'Hoja De Calculo'!CL$16,0,'Credit issuance TYA'!CL66-('Credit issuance TYA'!$AT$21*'Credit issuance TYA'!$B$2)))</f>
        <v>0</v>
      </c>
      <c r="CM66" s="281">
        <f>IF(ISBLANK('Hoja De Calculo'!CN$13),'Credit issuance TYA'!CM66-('Credit issuance TYA'!$AT$21*'Credit issuance TYA'!$B$2),IF('Hoja De Calculo'!CN$16&lt;'Hoja De Calculo'!CM$16,0,'Credit issuance TYA'!CM66-('Credit issuance TYA'!$AT$21*'Credit issuance TYA'!$B$2)))</f>
        <v>0</v>
      </c>
      <c r="CN66" s="281">
        <f>IF(ISBLANK('Hoja De Calculo'!CO$13),'Credit issuance TYA'!CN66-('Credit issuance TYA'!$AT$21*'Credit issuance TYA'!$B$2),IF('Hoja De Calculo'!CO$16&lt;'Hoja De Calculo'!CN$16,0,'Credit issuance TYA'!CN66-('Credit issuance TYA'!$AT$21*'Credit issuance TYA'!$B$2)))</f>
        <v>0</v>
      </c>
      <c r="CO66" s="281">
        <f>IF(ISBLANK('Hoja De Calculo'!CP$13),'Credit issuance TYA'!CO66-('Credit issuance TYA'!$AT$21*'Credit issuance TYA'!$B$2),IF('Hoja De Calculo'!CP$16&lt;'Hoja De Calculo'!CO$16,0,'Credit issuance TYA'!CO66-('Credit issuance TYA'!$AT$21*'Credit issuance TYA'!$B$2)))</f>
        <v>0</v>
      </c>
      <c r="CP66" s="281">
        <f>IF(ISBLANK('Hoja De Calculo'!CQ$13),'Credit issuance TYA'!CP66-('Credit issuance TYA'!$AT$21*'Credit issuance TYA'!$B$2),IF('Hoja De Calculo'!CQ$16&lt;'Hoja De Calculo'!CP$16,0,'Credit issuance TYA'!CP66-('Credit issuance TYA'!$AT$21*'Credit issuance TYA'!$B$2)))</f>
        <v>0</v>
      </c>
      <c r="CQ66" s="281">
        <f>IF(ISBLANK('Hoja De Calculo'!CR$13),'Credit issuance TYA'!CQ66-('Credit issuance TYA'!$AT$21*'Credit issuance TYA'!$B$2),IF('Hoja De Calculo'!CR$16&lt;'Hoja De Calculo'!CQ$16,0,'Credit issuance TYA'!CQ66-('Credit issuance TYA'!$AT$21*'Credit issuance TYA'!$B$2)))</f>
        <v>0</v>
      </c>
      <c r="CR66" s="281">
        <f>IF(ISBLANK('Hoja De Calculo'!CS$13),'Credit issuance TYA'!CR66-('Credit issuance TYA'!$AT$21*'Credit issuance TYA'!$B$2),IF('Hoja De Calculo'!CS$16&lt;'Hoja De Calculo'!CR$16,0,'Credit issuance TYA'!CR66-('Credit issuance TYA'!$AT$21*'Credit issuance TYA'!$B$2)))</f>
        <v>0</v>
      </c>
      <c r="CS66" s="281">
        <f>IF(ISBLANK('Hoja De Calculo'!CT$13),'Credit issuance TYA'!CS66-('Credit issuance TYA'!$AT$21*'Credit issuance TYA'!$B$2),IF('Hoja De Calculo'!CT$16&lt;'Hoja De Calculo'!CS$16,0,'Credit issuance TYA'!CS66-('Credit issuance TYA'!$AT$21*'Credit issuance TYA'!$B$2)))</f>
        <v>0</v>
      </c>
      <c r="CT66" s="281">
        <f>IF(ISBLANK('Hoja De Calculo'!CU$13),'Credit issuance TYA'!CT66-('Credit issuance TYA'!$AT$21*'Credit issuance TYA'!$B$2),IF('Hoja De Calculo'!CU$16&lt;'Hoja De Calculo'!CT$16,0,'Credit issuance TYA'!CT66-('Credit issuance TYA'!$AT$21*'Credit issuance TYA'!$B$2)))</f>
        <v>0</v>
      </c>
      <c r="CU66" s="281">
        <f>IF(ISBLANK('Hoja De Calculo'!CV$13),'Credit issuance TYA'!CU66-('Credit issuance TYA'!$AT$21*'Credit issuance TYA'!$B$2),IF('Hoja De Calculo'!CV$16&lt;'Hoja De Calculo'!CU$16,0,'Credit issuance TYA'!CU66-('Credit issuance TYA'!$AT$21*'Credit issuance TYA'!$B$2)))</f>
        <v>0</v>
      </c>
      <c r="CV66" s="281">
        <f>IF(ISBLANK('Hoja De Calculo'!CW$13),'Credit issuance TYA'!CV66-('Credit issuance TYA'!$AT$21*'Credit issuance TYA'!$B$2),IF('Hoja De Calculo'!CW$16&lt;'Hoja De Calculo'!CV$16,0,'Credit issuance TYA'!CV66-('Credit issuance TYA'!$AT$21*'Credit issuance TYA'!$B$2)))</f>
        <v>0</v>
      </c>
      <c r="CW66" s="281">
        <f>IF(ISBLANK('Hoja De Calculo'!CX$13),'Credit issuance TYA'!CW66-('Credit issuance TYA'!$AT$21*'Credit issuance TYA'!$B$2),IF('Hoja De Calculo'!CX$16&lt;'Hoja De Calculo'!CW$16,0,'Credit issuance TYA'!CW66-('Credit issuance TYA'!$AT$21*'Credit issuance TYA'!$B$2)))</f>
        <v>0</v>
      </c>
    </row>
    <row r="67" spans="1:101" x14ac:dyDescent="0.3">
      <c r="A67" t="s">
        <v>204</v>
      </c>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c r="AP67" s="259"/>
      <c r="AQ67" s="259"/>
      <c r="AR67" s="259"/>
      <c r="AS67" s="259"/>
      <c r="AT67" s="259"/>
      <c r="AU67" s="281">
        <f>'Credit issuance TYA'!AU67-('Credit issuance TYA'!$AU$21*'Credit issuance TYA'!$B$2)</f>
        <v>0</v>
      </c>
      <c r="AV67" s="281">
        <f>IF(ISBLANK('Hoja De Calculo'!AW$13),'Credit issuance TYA'!AV67-('Credit issuance TYA'!$AU$21*'Credit issuance TYA'!$B$2),IF('Hoja De Calculo'!AW$16&lt;'Hoja De Calculo'!AV$16,0,'Credit issuance TYA'!AV67-('Credit issuance TYA'!$AU$21*'Credit issuance TYA'!$B$2)))</f>
        <v>0</v>
      </c>
      <c r="AW67" s="281">
        <f>IF(ISBLANK('Hoja De Calculo'!AX$13),'Credit issuance TYA'!AW67-('Credit issuance TYA'!$AU$21*'Credit issuance TYA'!$B$2),IF('Hoja De Calculo'!AX$16&lt;'Hoja De Calculo'!AW$16,0,'Credit issuance TYA'!AW67-('Credit issuance TYA'!$AU$21*'Credit issuance TYA'!$B$2)))</f>
        <v>0</v>
      </c>
      <c r="AX67" s="281">
        <f>IF(ISBLANK('Hoja De Calculo'!AY$13),'Credit issuance TYA'!AX67-('Credit issuance TYA'!$AU$21*'Credit issuance TYA'!$B$2),IF('Hoja De Calculo'!AY$16&lt;'Hoja De Calculo'!AX$16,0,'Credit issuance TYA'!AX67-('Credit issuance TYA'!$AU$21*'Credit issuance TYA'!$B$2)))</f>
        <v>0</v>
      </c>
      <c r="AY67" s="281">
        <f>IF(ISBLANK('Hoja De Calculo'!AZ$13),'Credit issuance TYA'!AY67-('Credit issuance TYA'!$AU$21*'Credit issuance TYA'!$B$2),IF('Hoja De Calculo'!AZ$16&lt;'Hoja De Calculo'!AY$16,0,'Credit issuance TYA'!AY67-('Credit issuance TYA'!$AU$21*'Credit issuance TYA'!$B$2)))</f>
        <v>0</v>
      </c>
      <c r="AZ67" s="281">
        <f>IF(ISBLANK('Hoja De Calculo'!BA$13),'Credit issuance TYA'!AZ67-('Credit issuance TYA'!$AU$21*'Credit issuance TYA'!$B$2),IF('Hoja De Calculo'!BA$16&lt;'Hoja De Calculo'!AZ$16,0,'Credit issuance TYA'!AZ67-('Credit issuance TYA'!$AU$21*'Credit issuance TYA'!$B$2)))</f>
        <v>0</v>
      </c>
      <c r="BA67" s="281">
        <f>IF(ISBLANK('Hoja De Calculo'!BB$13),'Credit issuance TYA'!BA67-('Credit issuance TYA'!$AU$21*'Credit issuance TYA'!$B$2),IF('Hoja De Calculo'!BB$16&lt;'Hoja De Calculo'!BA$16,0,'Credit issuance TYA'!BA67-('Credit issuance TYA'!$AU$21*'Credit issuance TYA'!$B$2)))</f>
        <v>0</v>
      </c>
      <c r="BB67" s="281">
        <f>IF(ISBLANK('Hoja De Calculo'!BC$13),'Credit issuance TYA'!BB67-('Credit issuance TYA'!$AU$21*'Credit issuance TYA'!$B$2),IF('Hoja De Calculo'!BC$16&lt;'Hoja De Calculo'!BB$16,0,'Credit issuance TYA'!BB67-('Credit issuance TYA'!$AU$21*'Credit issuance TYA'!$B$2)))</f>
        <v>0</v>
      </c>
      <c r="BC67" s="281">
        <f>IF(ISBLANK('Hoja De Calculo'!BD$13),'Credit issuance TYA'!BC67-('Credit issuance TYA'!$AU$21*'Credit issuance TYA'!$B$2),IF('Hoja De Calculo'!BD$16&lt;'Hoja De Calculo'!BC$16,0,'Credit issuance TYA'!BC67-('Credit issuance TYA'!$AU$21*'Credit issuance TYA'!$B$2)))</f>
        <v>0</v>
      </c>
      <c r="BD67" s="281">
        <f>IF(ISBLANK('Hoja De Calculo'!BE$13),'Credit issuance TYA'!BD67-('Credit issuance TYA'!$AU$21*'Credit issuance TYA'!$B$2),IF('Hoja De Calculo'!BE$16&lt;'Hoja De Calculo'!BD$16,0,'Credit issuance TYA'!BD67-('Credit issuance TYA'!$AU$21*'Credit issuance TYA'!$B$2)))</f>
        <v>0</v>
      </c>
      <c r="BE67" s="281">
        <f>IF(ISBLANK('Hoja De Calculo'!BF$13),'Credit issuance TYA'!BE67-('Credit issuance TYA'!$AU$21*'Credit issuance TYA'!$B$2),IF('Hoja De Calculo'!BF$16&lt;'Hoja De Calculo'!BE$16,0,'Credit issuance TYA'!BE67-('Credit issuance TYA'!$AU$21*'Credit issuance TYA'!$B$2)))</f>
        <v>0</v>
      </c>
      <c r="BF67" s="281">
        <f>IF(ISBLANK('Hoja De Calculo'!BG$13),'Credit issuance TYA'!BF67-('Credit issuance TYA'!$AU$21*'Credit issuance TYA'!$B$2),IF('Hoja De Calculo'!BG$16&lt;'Hoja De Calculo'!BF$16,0,'Credit issuance TYA'!BF67-('Credit issuance TYA'!$AU$21*'Credit issuance TYA'!$B$2)))</f>
        <v>0</v>
      </c>
      <c r="BG67" s="281">
        <f>IF(ISBLANK('Hoja De Calculo'!BH$13),'Credit issuance TYA'!BG67-('Credit issuance TYA'!$AU$21*'Credit issuance TYA'!$B$2),IF('Hoja De Calculo'!BH$16&lt;'Hoja De Calculo'!BG$16,0,'Credit issuance TYA'!BG67-('Credit issuance TYA'!$AU$21*'Credit issuance TYA'!$B$2)))</f>
        <v>0</v>
      </c>
      <c r="BH67" s="281">
        <f>IF(ISBLANK('Hoja De Calculo'!BI$13),'Credit issuance TYA'!BH67-('Credit issuance TYA'!$AU$21*'Credit issuance TYA'!$B$2),IF('Hoja De Calculo'!BI$16&lt;'Hoja De Calculo'!BH$16,0,'Credit issuance TYA'!BH67-('Credit issuance TYA'!$AU$21*'Credit issuance TYA'!$B$2)))</f>
        <v>0</v>
      </c>
      <c r="BI67" s="281">
        <f>IF(ISBLANK('Hoja De Calculo'!BJ$13),'Credit issuance TYA'!BI67-('Credit issuance TYA'!$AU$21*'Credit issuance TYA'!$B$2),IF('Hoja De Calculo'!BJ$16&lt;'Hoja De Calculo'!BI$16,0,'Credit issuance TYA'!BI67-('Credit issuance TYA'!$AU$21*'Credit issuance TYA'!$B$2)))</f>
        <v>0</v>
      </c>
      <c r="BJ67" s="281">
        <f>IF(ISBLANK('Hoja De Calculo'!BK$13),'Credit issuance TYA'!BJ67-('Credit issuance TYA'!$AU$21*'Credit issuance TYA'!$B$2),IF('Hoja De Calculo'!BK$16&lt;'Hoja De Calculo'!BJ$16,0,'Credit issuance TYA'!BJ67-('Credit issuance TYA'!$AU$21*'Credit issuance TYA'!$B$2)))</f>
        <v>0</v>
      </c>
      <c r="BK67" s="281">
        <f>IF(ISBLANK('Hoja De Calculo'!BL$13),'Credit issuance TYA'!BK67-('Credit issuance TYA'!$AU$21*'Credit issuance TYA'!$B$2),IF('Hoja De Calculo'!BL$16&lt;'Hoja De Calculo'!BK$16,0,'Credit issuance TYA'!BK67-('Credit issuance TYA'!$AU$21*'Credit issuance TYA'!$B$2)))</f>
        <v>0</v>
      </c>
      <c r="BL67" s="281">
        <f>IF(ISBLANK('Hoja De Calculo'!BM$13),'Credit issuance TYA'!BL67-('Credit issuance TYA'!$AU$21*'Credit issuance TYA'!$B$2),IF('Hoja De Calculo'!BM$16&lt;'Hoja De Calculo'!BL$16,0,'Credit issuance TYA'!BL67-('Credit issuance TYA'!$AU$21*'Credit issuance TYA'!$B$2)))</f>
        <v>0</v>
      </c>
      <c r="BM67" s="281">
        <f>IF(ISBLANK('Hoja De Calculo'!BN$13),'Credit issuance TYA'!BM67-('Credit issuance TYA'!$AU$21*'Credit issuance TYA'!$B$2),IF('Hoja De Calculo'!BN$16&lt;'Hoja De Calculo'!BM$16,0,'Credit issuance TYA'!BM67-('Credit issuance TYA'!$AU$21*'Credit issuance TYA'!$B$2)))</f>
        <v>0</v>
      </c>
      <c r="BN67" s="281">
        <f>IF(ISBLANK('Hoja De Calculo'!BO$13),'Credit issuance TYA'!BN67-('Credit issuance TYA'!$AU$21*'Credit issuance TYA'!$B$2),IF('Hoja De Calculo'!BO$16&lt;'Hoja De Calculo'!BN$16,0,'Credit issuance TYA'!BN67-('Credit issuance TYA'!$AU$21*'Credit issuance TYA'!$B$2)))</f>
        <v>0</v>
      </c>
      <c r="BO67" s="281">
        <f>IF(ISBLANK('Hoja De Calculo'!BP$13),'Credit issuance TYA'!BO67-('Credit issuance TYA'!$AU$21*'Credit issuance TYA'!$B$2),IF('Hoja De Calculo'!BP$16&lt;'Hoja De Calculo'!BO$16,0,'Credit issuance TYA'!BO67-('Credit issuance TYA'!$AU$21*'Credit issuance TYA'!$B$2)))</f>
        <v>0</v>
      </c>
      <c r="BP67" s="281">
        <f>IF(ISBLANK('Hoja De Calculo'!BQ$13),'Credit issuance TYA'!BP67-('Credit issuance TYA'!$AU$21*'Credit issuance TYA'!$B$2),IF('Hoja De Calculo'!BQ$16&lt;'Hoja De Calculo'!BP$16,0,'Credit issuance TYA'!BP67-('Credit issuance TYA'!$AU$21*'Credit issuance TYA'!$B$2)))</f>
        <v>0</v>
      </c>
      <c r="BQ67" s="281">
        <f>IF(ISBLANK('Hoja De Calculo'!BR$13),'Credit issuance TYA'!BQ67-('Credit issuance TYA'!$AU$21*'Credit issuance TYA'!$B$2),IF('Hoja De Calculo'!BR$16&lt;'Hoja De Calculo'!BQ$16,0,'Credit issuance TYA'!BQ67-('Credit issuance TYA'!$AU$21*'Credit issuance TYA'!$B$2)))</f>
        <v>0</v>
      </c>
      <c r="BR67" s="281">
        <f>IF(ISBLANK('Hoja De Calculo'!BS$13),'Credit issuance TYA'!BR67-('Credit issuance TYA'!$AU$21*'Credit issuance TYA'!$B$2),IF('Hoja De Calculo'!BS$16&lt;'Hoja De Calculo'!BR$16,0,'Credit issuance TYA'!BR67-('Credit issuance TYA'!$AU$21*'Credit issuance TYA'!$B$2)))</f>
        <v>0</v>
      </c>
      <c r="BS67" s="281">
        <f>IF(ISBLANK('Hoja De Calculo'!BT$13),'Credit issuance TYA'!BS67-('Credit issuance TYA'!$AU$21*'Credit issuance TYA'!$B$2),IF('Hoja De Calculo'!BT$16&lt;'Hoja De Calculo'!BS$16,0,'Credit issuance TYA'!BS67-('Credit issuance TYA'!$AU$21*'Credit issuance TYA'!$B$2)))</f>
        <v>0</v>
      </c>
      <c r="BT67" s="281">
        <f>IF(ISBLANK('Hoja De Calculo'!BU$13),'Credit issuance TYA'!BT67-('Credit issuance TYA'!$AU$21*'Credit issuance TYA'!$B$2),IF('Hoja De Calculo'!BU$16&lt;'Hoja De Calculo'!BT$16,0,'Credit issuance TYA'!BT67-('Credit issuance TYA'!$AU$21*'Credit issuance TYA'!$B$2)))</f>
        <v>0</v>
      </c>
      <c r="BU67" s="281">
        <f>IF(ISBLANK('Hoja De Calculo'!BV$13),'Credit issuance TYA'!BU67-('Credit issuance TYA'!$AU$21*'Credit issuance TYA'!$B$2),IF('Hoja De Calculo'!BV$16&lt;'Hoja De Calculo'!BU$16,0,'Credit issuance TYA'!BU67-('Credit issuance TYA'!$AU$21*'Credit issuance TYA'!$B$2)))</f>
        <v>0</v>
      </c>
      <c r="BV67" s="281">
        <f>IF(ISBLANK('Hoja De Calculo'!BW$13),'Credit issuance TYA'!BV67-('Credit issuance TYA'!$AU$21*'Credit issuance TYA'!$B$2),IF('Hoja De Calculo'!BW$16&lt;'Hoja De Calculo'!BV$16,0,'Credit issuance TYA'!BV67-('Credit issuance TYA'!$AU$21*'Credit issuance TYA'!$B$2)))</f>
        <v>0</v>
      </c>
      <c r="BW67" s="281">
        <f>IF(ISBLANK('Hoja De Calculo'!BX$13),'Credit issuance TYA'!BW67-('Credit issuance TYA'!$AU$21*'Credit issuance TYA'!$B$2),IF('Hoja De Calculo'!BX$16&lt;'Hoja De Calculo'!BW$16,0,'Credit issuance TYA'!BW67-('Credit issuance TYA'!$AU$21*'Credit issuance TYA'!$B$2)))</f>
        <v>0</v>
      </c>
      <c r="BX67" s="281">
        <f>IF(ISBLANK('Hoja De Calculo'!BY$13),'Credit issuance TYA'!BX67-('Credit issuance TYA'!$AU$21*'Credit issuance TYA'!$B$2),IF('Hoja De Calculo'!BY$16&lt;'Hoja De Calculo'!BX$16,0,'Credit issuance TYA'!BX67-('Credit issuance TYA'!$AU$21*'Credit issuance TYA'!$B$2)))</f>
        <v>0</v>
      </c>
      <c r="BY67" s="281">
        <f>IF(ISBLANK('Hoja De Calculo'!BZ$13),'Credit issuance TYA'!BY67-('Credit issuance TYA'!$AU$21*'Credit issuance TYA'!$B$2),IF('Hoja De Calculo'!BZ$16&lt;'Hoja De Calculo'!BY$16,0,'Credit issuance TYA'!BY67-('Credit issuance TYA'!$AU$21*'Credit issuance TYA'!$B$2)))</f>
        <v>0</v>
      </c>
      <c r="BZ67" s="281">
        <f>IF(ISBLANK('Hoja De Calculo'!CA$13),'Credit issuance TYA'!BZ67-('Credit issuance TYA'!$AU$21*'Credit issuance TYA'!$B$2),IF('Hoja De Calculo'!CA$16&lt;'Hoja De Calculo'!BZ$16,0,'Credit issuance TYA'!BZ67-('Credit issuance TYA'!$AU$21*'Credit issuance TYA'!$B$2)))</f>
        <v>0</v>
      </c>
      <c r="CA67" s="281">
        <f>IF(ISBLANK('Hoja De Calculo'!CB$13),'Credit issuance TYA'!CA67-('Credit issuance TYA'!$AU$21*'Credit issuance TYA'!$B$2),IF('Hoja De Calculo'!CB$16&lt;'Hoja De Calculo'!CA$16,0,'Credit issuance TYA'!CA67-('Credit issuance TYA'!$AU$21*'Credit issuance TYA'!$B$2)))</f>
        <v>0</v>
      </c>
      <c r="CB67" s="281">
        <f>IF(ISBLANK('Hoja De Calculo'!CC$13),'Credit issuance TYA'!CB67-('Credit issuance TYA'!$AU$21*'Credit issuance TYA'!$B$2),IF('Hoja De Calculo'!CC$16&lt;'Hoja De Calculo'!CB$16,0,'Credit issuance TYA'!CB67-('Credit issuance TYA'!$AU$21*'Credit issuance TYA'!$B$2)))</f>
        <v>0</v>
      </c>
      <c r="CC67" s="281">
        <f>IF(ISBLANK('Hoja De Calculo'!CD$13),'Credit issuance TYA'!CC67-('Credit issuance TYA'!$AU$21*'Credit issuance TYA'!$B$2),IF('Hoja De Calculo'!CD$16&lt;'Hoja De Calculo'!CC$16,0,'Credit issuance TYA'!CC67-('Credit issuance TYA'!$AU$21*'Credit issuance TYA'!$B$2)))</f>
        <v>0</v>
      </c>
      <c r="CD67" s="281">
        <f>IF(ISBLANK('Hoja De Calculo'!CE$13),'Credit issuance TYA'!CD67-('Credit issuance TYA'!$AU$21*'Credit issuance TYA'!$B$2),IF('Hoja De Calculo'!CE$16&lt;'Hoja De Calculo'!CD$16,0,'Credit issuance TYA'!CD67-('Credit issuance TYA'!$AU$21*'Credit issuance TYA'!$B$2)))</f>
        <v>0</v>
      </c>
      <c r="CE67" s="281">
        <f>IF(ISBLANK('Hoja De Calculo'!CF$13),'Credit issuance TYA'!CE67-('Credit issuance TYA'!$AU$21*'Credit issuance TYA'!$B$2),IF('Hoja De Calculo'!CF$16&lt;'Hoja De Calculo'!CE$16,0,'Credit issuance TYA'!CE67-('Credit issuance TYA'!$AU$21*'Credit issuance TYA'!$B$2)))</f>
        <v>0</v>
      </c>
      <c r="CF67" s="281">
        <f>IF(ISBLANK('Hoja De Calculo'!CG$13),'Credit issuance TYA'!CF67-('Credit issuance TYA'!$AU$21*'Credit issuance TYA'!$B$2),IF('Hoja De Calculo'!CG$16&lt;'Hoja De Calculo'!CF$16,0,'Credit issuance TYA'!CF67-('Credit issuance TYA'!$AU$21*'Credit issuance TYA'!$B$2)))</f>
        <v>0</v>
      </c>
      <c r="CG67" s="281">
        <f>IF(ISBLANK('Hoja De Calculo'!CH$13),'Credit issuance TYA'!CG67-('Credit issuance TYA'!$AU$21*'Credit issuance TYA'!$B$2),IF('Hoja De Calculo'!CH$16&lt;'Hoja De Calculo'!CG$16,0,'Credit issuance TYA'!CG67-('Credit issuance TYA'!$AU$21*'Credit issuance TYA'!$B$2)))</f>
        <v>0</v>
      </c>
      <c r="CH67" s="281">
        <f>IF(ISBLANK('Hoja De Calculo'!CI$13),'Credit issuance TYA'!CH67-('Credit issuance TYA'!$AU$21*'Credit issuance TYA'!$B$2),IF('Hoja De Calculo'!CI$16&lt;'Hoja De Calculo'!CH$16,0,'Credit issuance TYA'!CH67-('Credit issuance TYA'!$AU$21*'Credit issuance TYA'!$B$2)))</f>
        <v>0</v>
      </c>
      <c r="CI67" s="281">
        <f>IF(ISBLANK('Hoja De Calculo'!CJ$13),'Credit issuance TYA'!CI67-('Credit issuance TYA'!$AU$21*'Credit issuance TYA'!$B$2),IF('Hoja De Calculo'!CJ$16&lt;'Hoja De Calculo'!CI$16,0,'Credit issuance TYA'!CI67-('Credit issuance TYA'!$AU$21*'Credit issuance TYA'!$B$2)))</f>
        <v>0</v>
      </c>
      <c r="CJ67" s="281">
        <f>IF(ISBLANK('Hoja De Calculo'!CK$13),'Credit issuance TYA'!CJ67-('Credit issuance TYA'!$AU$21*'Credit issuance TYA'!$B$2),IF('Hoja De Calculo'!CK$16&lt;'Hoja De Calculo'!CJ$16,0,'Credit issuance TYA'!CJ67-('Credit issuance TYA'!$AU$21*'Credit issuance TYA'!$B$2)))</f>
        <v>0</v>
      </c>
      <c r="CK67" s="281">
        <f>IF(ISBLANK('Hoja De Calculo'!CL$13),'Credit issuance TYA'!CK67-('Credit issuance TYA'!$AU$21*'Credit issuance TYA'!$B$2),IF('Hoja De Calculo'!CL$16&lt;'Hoja De Calculo'!CK$16,0,'Credit issuance TYA'!CK67-('Credit issuance TYA'!$AU$21*'Credit issuance TYA'!$B$2)))</f>
        <v>0</v>
      </c>
      <c r="CL67" s="281">
        <f>IF(ISBLANK('Hoja De Calculo'!CM$13),'Credit issuance TYA'!CL67-('Credit issuance TYA'!$AU$21*'Credit issuance TYA'!$B$2),IF('Hoja De Calculo'!CM$16&lt;'Hoja De Calculo'!CL$16,0,'Credit issuance TYA'!CL67-('Credit issuance TYA'!$AU$21*'Credit issuance TYA'!$B$2)))</f>
        <v>0</v>
      </c>
      <c r="CM67" s="281">
        <f>IF(ISBLANK('Hoja De Calculo'!CN$13),'Credit issuance TYA'!CM67-('Credit issuance TYA'!$AU$21*'Credit issuance TYA'!$B$2),IF('Hoja De Calculo'!CN$16&lt;'Hoja De Calculo'!CM$16,0,'Credit issuance TYA'!CM67-('Credit issuance TYA'!$AU$21*'Credit issuance TYA'!$B$2)))</f>
        <v>0</v>
      </c>
      <c r="CN67" s="281">
        <f>IF(ISBLANK('Hoja De Calculo'!CO$13),'Credit issuance TYA'!CN67-('Credit issuance TYA'!$AU$21*'Credit issuance TYA'!$B$2),IF('Hoja De Calculo'!CO$16&lt;'Hoja De Calculo'!CN$16,0,'Credit issuance TYA'!CN67-('Credit issuance TYA'!$AU$21*'Credit issuance TYA'!$B$2)))</f>
        <v>0</v>
      </c>
      <c r="CO67" s="281">
        <f>IF(ISBLANK('Hoja De Calculo'!CP$13),'Credit issuance TYA'!CO67-('Credit issuance TYA'!$AU$21*'Credit issuance TYA'!$B$2),IF('Hoja De Calculo'!CP$16&lt;'Hoja De Calculo'!CO$16,0,'Credit issuance TYA'!CO67-('Credit issuance TYA'!$AU$21*'Credit issuance TYA'!$B$2)))</f>
        <v>0</v>
      </c>
      <c r="CP67" s="281">
        <f>IF(ISBLANK('Hoja De Calculo'!CQ$13),'Credit issuance TYA'!CP67-('Credit issuance TYA'!$AU$21*'Credit issuance TYA'!$B$2),IF('Hoja De Calculo'!CQ$16&lt;'Hoja De Calculo'!CP$16,0,'Credit issuance TYA'!CP67-('Credit issuance TYA'!$AU$21*'Credit issuance TYA'!$B$2)))</f>
        <v>0</v>
      </c>
      <c r="CQ67" s="281">
        <f>IF(ISBLANK('Hoja De Calculo'!CR$13),'Credit issuance TYA'!CQ67-('Credit issuance TYA'!$AU$21*'Credit issuance TYA'!$B$2),IF('Hoja De Calculo'!CR$16&lt;'Hoja De Calculo'!CQ$16,0,'Credit issuance TYA'!CQ67-('Credit issuance TYA'!$AU$21*'Credit issuance TYA'!$B$2)))</f>
        <v>0</v>
      </c>
      <c r="CR67" s="281">
        <f>IF(ISBLANK('Hoja De Calculo'!CS$13),'Credit issuance TYA'!CR67-('Credit issuance TYA'!$AU$21*'Credit issuance TYA'!$B$2),IF('Hoja De Calculo'!CS$16&lt;'Hoja De Calculo'!CR$16,0,'Credit issuance TYA'!CR67-('Credit issuance TYA'!$AU$21*'Credit issuance TYA'!$B$2)))</f>
        <v>0</v>
      </c>
      <c r="CS67" s="281">
        <f>IF(ISBLANK('Hoja De Calculo'!CT$13),'Credit issuance TYA'!CS67-('Credit issuance TYA'!$AU$21*'Credit issuance TYA'!$B$2),IF('Hoja De Calculo'!CT$16&lt;'Hoja De Calculo'!CS$16,0,'Credit issuance TYA'!CS67-('Credit issuance TYA'!$AU$21*'Credit issuance TYA'!$B$2)))</f>
        <v>0</v>
      </c>
      <c r="CT67" s="281">
        <f>IF(ISBLANK('Hoja De Calculo'!CU$13),'Credit issuance TYA'!CT67-('Credit issuance TYA'!$AU$21*'Credit issuance TYA'!$B$2),IF('Hoja De Calculo'!CU$16&lt;'Hoja De Calculo'!CT$16,0,'Credit issuance TYA'!CT67-('Credit issuance TYA'!$AU$21*'Credit issuance TYA'!$B$2)))</f>
        <v>0</v>
      </c>
      <c r="CU67" s="281">
        <f>IF(ISBLANK('Hoja De Calculo'!CV$13),'Credit issuance TYA'!CU67-('Credit issuance TYA'!$AU$21*'Credit issuance TYA'!$B$2),IF('Hoja De Calculo'!CV$16&lt;'Hoja De Calculo'!CU$16,0,'Credit issuance TYA'!CU67-('Credit issuance TYA'!$AU$21*'Credit issuance TYA'!$B$2)))</f>
        <v>0</v>
      </c>
      <c r="CV67" s="281">
        <f>IF(ISBLANK('Hoja De Calculo'!CW$13),'Credit issuance TYA'!CV67-('Credit issuance TYA'!$AU$21*'Credit issuance TYA'!$B$2),IF('Hoja De Calculo'!CW$16&lt;'Hoja De Calculo'!CV$16,0,'Credit issuance TYA'!CV67-('Credit issuance TYA'!$AU$21*'Credit issuance TYA'!$B$2)))</f>
        <v>0</v>
      </c>
      <c r="CW67" s="281">
        <f>IF(ISBLANK('Hoja De Calculo'!CX$13),'Credit issuance TYA'!CW67-('Credit issuance TYA'!$AU$21*'Credit issuance TYA'!$B$2),IF('Hoja De Calculo'!CX$16&lt;'Hoja De Calculo'!CW$16,0,'Credit issuance TYA'!CW67-('Credit issuance TYA'!$AU$21*'Credit issuance TYA'!$B$2)))</f>
        <v>0</v>
      </c>
    </row>
    <row r="68" spans="1:101" x14ac:dyDescent="0.3">
      <c r="A68" t="s">
        <v>205</v>
      </c>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81">
        <f>'Credit issuance TYA'!AV68-('Credit issuance TYA'!$AV$21*'Credit issuance TYA'!$B$2)</f>
        <v>0</v>
      </c>
      <c r="AW68" s="281">
        <f>IF(ISBLANK('Hoja De Calculo'!AX$13),'Credit issuance TYA'!AW68-('Credit issuance TYA'!$AV$21*'Credit issuance TYA'!$B$2),IF('Hoja De Calculo'!AX$16&lt;'Hoja De Calculo'!AW$16,0,'Credit issuance TYA'!AW68-('Credit issuance TYA'!$AV$21*'Credit issuance TYA'!$B$2)))</f>
        <v>0</v>
      </c>
      <c r="AX68" s="281">
        <f>IF(ISBLANK('Hoja De Calculo'!AY$13),'Credit issuance TYA'!AX68-('Credit issuance TYA'!$AV$21*'Credit issuance TYA'!$B$2),IF('Hoja De Calculo'!AY$16&lt;'Hoja De Calculo'!AX$16,0,'Credit issuance TYA'!AX68-('Credit issuance TYA'!$AV$21*'Credit issuance TYA'!$B$2)))</f>
        <v>0</v>
      </c>
      <c r="AY68" s="281">
        <f>IF(ISBLANK('Hoja De Calculo'!AZ$13),'Credit issuance TYA'!AY68-('Credit issuance TYA'!$AV$21*'Credit issuance TYA'!$B$2),IF('Hoja De Calculo'!AZ$16&lt;'Hoja De Calculo'!AY$16,0,'Credit issuance TYA'!AY68-('Credit issuance TYA'!$AV$21*'Credit issuance TYA'!$B$2)))</f>
        <v>0</v>
      </c>
      <c r="AZ68" s="281">
        <f>IF(ISBLANK('Hoja De Calculo'!BA$13),'Credit issuance TYA'!AZ68-('Credit issuance TYA'!$AV$21*'Credit issuance TYA'!$B$2),IF('Hoja De Calculo'!BA$16&lt;'Hoja De Calculo'!AZ$16,0,'Credit issuance TYA'!AZ68-('Credit issuance TYA'!$AV$21*'Credit issuance TYA'!$B$2)))</f>
        <v>0</v>
      </c>
      <c r="BA68" s="281">
        <f>IF(ISBLANK('Hoja De Calculo'!BB$13),'Credit issuance TYA'!BA68-('Credit issuance TYA'!$AV$21*'Credit issuance TYA'!$B$2),IF('Hoja De Calculo'!BB$16&lt;'Hoja De Calculo'!BA$16,0,'Credit issuance TYA'!BA68-('Credit issuance TYA'!$AV$21*'Credit issuance TYA'!$B$2)))</f>
        <v>0</v>
      </c>
      <c r="BB68" s="281">
        <f>IF(ISBLANK('Hoja De Calculo'!BC$13),'Credit issuance TYA'!BB68-('Credit issuance TYA'!$AV$21*'Credit issuance TYA'!$B$2),IF('Hoja De Calculo'!BC$16&lt;'Hoja De Calculo'!BB$16,0,'Credit issuance TYA'!BB68-('Credit issuance TYA'!$AV$21*'Credit issuance TYA'!$B$2)))</f>
        <v>0</v>
      </c>
      <c r="BC68" s="281">
        <f>IF(ISBLANK('Hoja De Calculo'!BD$13),'Credit issuance TYA'!BC68-('Credit issuance TYA'!$AV$21*'Credit issuance TYA'!$B$2),IF('Hoja De Calculo'!BD$16&lt;'Hoja De Calculo'!BC$16,0,'Credit issuance TYA'!BC68-('Credit issuance TYA'!$AV$21*'Credit issuance TYA'!$B$2)))</f>
        <v>0</v>
      </c>
      <c r="BD68" s="281">
        <f>IF(ISBLANK('Hoja De Calculo'!BE$13),'Credit issuance TYA'!BD68-('Credit issuance TYA'!$AV$21*'Credit issuance TYA'!$B$2),IF('Hoja De Calculo'!BE$16&lt;'Hoja De Calculo'!BD$16,0,'Credit issuance TYA'!BD68-('Credit issuance TYA'!$AV$21*'Credit issuance TYA'!$B$2)))</f>
        <v>0</v>
      </c>
      <c r="BE68" s="281">
        <f>IF(ISBLANK('Hoja De Calculo'!BF$13),'Credit issuance TYA'!BE68-('Credit issuance TYA'!$AV$21*'Credit issuance TYA'!$B$2),IF('Hoja De Calculo'!BF$16&lt;'Hoja De Calculo'!BE$16,0,'Credit issuance TYA'!BE68-('Credit issuance TYA'!$AV$21*'Credit issuance TYA'!$B$2)))</f>
        <v>0</v>
      </c>
      <c r="BF68" s="281">
        <f>IF(ISBLANK('Hoja De Calculo'!BG$13),'Credit issuance TYA'!BF68-('Credit issuance TYA'!$AV$21*'Credit issuance TYA'!$B$2),IF('Hoja De Calculo'!BG$16&lt;'Hoja De Calculo'!BF$16,0,'Credit issuance TYA'!BF68-('Credit issuance TYA'!$AV$21*'Credit issuance TYA'!$B$2)))</f>
        <v>0</v>
      </c>
      <c r="BG68" s="281">
        <f>IF(ISBLANK('Hoja De Calculo'!BH$13),'Credit issuance TYA'!BG68-('Credit issuance TYA'!$AV$21*'Credit issuance TYA'!$B$2),IF('Hoja De Calculo'!BH$16&lt;'Hoja De Calculo'!BG$16,0,'Credit issuance TYA'!BG68-('Credit issuance TYA'!$AV$21*'Credit issuance TYA'!$B$2)))</f>
        <v>0</v>
      </c>
      <c r="BH68" s="281">
        <f>IF(ISBLANK('Hoja De Calculo'!BI$13),'Credit issuance TYA'!BH68-('Credit issuance TYA'!$AV$21*'Credit issuance TYA'!$B$2),IF('Hoja De Calculo'!BI$16&lt;'Hoja De Calculo'!BH$16,0,'Credit issuance TYA'!BH68-('Credit issuance TYA'!$AV$21*'Credit issuance TYA'!$B$2)))</f>
        <v>0</v>
      </c>
      <c r="BI68" s="281">
        <f>IF(ISBLANK('Hoja De Calculo'!BJ$13),'Credit issuance TYA'!BI68-('Credit issuance TYA'!$AV$21*'Credit issuance TYA'!$B$2),IF('Hoja De Calculo'!BJ$16&lt;'Hoja De Calculo'!BI$16,0,'Credit issuance TYA'!BI68-('Credit issuance TYA'!$AV$21*'Credit issuance TYA'!$B$2)))</f>
        <v>0</v>
      </c>
      <c r="BJ68" s="281">
        <f>IF(ISBLANK('Hoja De Calculo'!BK$13),'Credit issuance TYA'!BJ68-('Credit issuance TYA'!$AV$21*'Credit issuance TYA'!$B$2),IF('Hoja De Calculo'!BK$16&lt;'Hoja De Calculo'!BJ$16,0,'Credit issuance TYA'!BJ68-('Credit issuance TYA'!$AV$21*'Credit issuance TYA'!$B$2)))</f>
        <v>0</v>
      </c>
      <c r="BK68" s="281">
        <f>IF(ISBLANK('Hoja De Calculo'!BL$13),'Credit issuance TYA'!BK68-('Credit issuance TYA'!$AV$21*'Credit issuance TYA'!$B$2),IF('Hoja De Calculo'!BL$16&lt;'Hoja De Calculo'!BK$16,0,'Credit issuance TYA'!BK68-('Credit issuance TYA'!$AV$21*'Credit issuance TYA'!$B$2)))</f>
        <v>0</v>
      </c>
      <c r="BL68" s="281">
        <f>IF(ISBLANK('Hoja De Calculo'!BM$13),'Credit issuance TYA'!BL68-('Credit issuance TYA'!$AV$21*'Credit issuance TYA'!$B$2),IF('Hoja De Calculo'!BM$16&lt;'Hoja De Calculo'!BL$16,0,'Credit issuance TYA'!BL68-('Credit issuance TYA'!$AV$21*'Credit issuance TYA'!$B$2)))</f>
        <v>0</v>
      </c>
      <c r="BM68" s="281">
        <f>IF(ISBLANK('Hoja De Calculo'!BN$13),'Credit issuance TYA'!BM68-('Credit issuance TYA'!$AV$21*'Credit issuance TYA'!$B$2),IF('Hoja De Calculo'!BN$16&lt;'Hoja De Calculo'!BM$16,0,'Credit issuance TYA'!BM68-('Credit issuance TYA'!$AV$21*'Credit issuance TYA'!$B$2)))</f>
        <v>0</v>
      </c>
      <c r="BN68" s="281">
        <f>IF(ISBLANK('Hoja De Calculo'!BO$13),'Credit issuance TYA'!BN68-('Credit issuance TYA'!$AV$21*'Credit issuance TYA'!$B$2),IF('Hoja De Calculo'!BO$16&lt;'Hoja De Calculo'!BN$16,0,'Credit issuance TYA'!BN68-('Credit issuance TYA'!$AV$21*'Credit issuance TYA'!$B$2)))</f>
        <v>0</v>
      </c>
      <c r="BO68" s="281">
        <f>IF(ISBLANK('Hoja De Calculo'!BP$13),'Credit issuance TYA'!BO68-('Credit issuance TYA'!$AV$21*'Credit issuance TYA'!$B$2),IF('Hoja De Calculo'!BP$16&lt;'Hoja De Calculo'!BO$16,0,'Credit issuance TYA'!BO68-('Credit issuance TYA'!$AV$21*'Credit issuance TYA'!$B$2)))</f>
        <v>0</v>
      </c>
      <c r="BP68" s="281">
        <f>IF(ISBLANK('Hoja De Calculo'!BQ$13),'Credit issuance TYA'!BP68-('Credit issuance TYA'!$AV$21*'Credit issuance TYA'!$B$2),IF('Hoja De Calculo'!BQ$16&lt;'Hoja De Calculo'!BP$16,0,'Credit issuance TYA'!BP68-('Credit issuance TYA'!$AV$21*'Credit issuance TYA'!$B$2)))</f>
        <v>0</v>
      </c>
      <c r="BQ68" s="281">
        <f>IF(ISBLANK('Hoja De Calculo'!BR$13),'Credit issuance TYA'!BQ68-('Credit issuance TYA'!$AV$21*'Credit issuance TYA'!$B$2),IF('Hoja De Calculo'!BR$16&lt;'Hoja De Calculo'!BQ$16,0,'Credit issuance TYA'!BQ68-('Credit issuance TYA'!$AV$21*'Credit issuance TYA'!$B$2)))</f>
        <v>0</v>
      </c>
      <c r="BR68" s="281">
        <f>IF(ISBLANK('Hoja De Calculo'!BS$13),'Credit issuance TYA'!BR68-('Credit issuance TYA'!$AV$21*'Credit issuance TYA'!$B$2),IF('Hoja De Calculo'!BS$16&lt;'Hoja De Calculo'!BR$16,0,'Credit issuance TYA'!BR68-('Credit issuance TYA'!$AV$21*'Credit issuance TYA'!$B$2)))</f>
        <v>0</v>
      </c>
      <c r="BS68" s="281">
        <f>IF(ISBLANK('Hoja De Calculo'!BT$13),'Credit issuance TYA'!BS68-('Credit issuance TYA'!$AV$21*'Credit issuance TYA'!$B$2),IF('Hoja De Calculo'!BT$16&lt;'Hoja De Calculo'!BS$16,0,'Credit issuance TYA'!BS68-('Credit issuance TYA'!$AV$21*'Credit issuance TYA'!$B$2)))</f>
        <v>0</v>
      </c>
      <c r="BT68" s="281">
        <f>IF(ISBLANK('Hoja De Calculo'!BU$13),'Credit issuance TYA'!BT68-('Credit issuance TYA'!$AV$21*'Credit issuance TYA'!$B$2),IF('Hoja De Calculo'!BU$16&lt;'Hoja De Calculo'!BT$16,0,'Credit issuance TYA'!BT68-('Credit issuance TYA'!$AV$21*'Credit issuance TYA'!$B$2)))</f>
        <v>0</v>
      </c>
      <c r="BU68" s="281">
        <f>IF(ISBLANK('Hoja De Calculo'!BV$13),'Credit issuance TYA'!BU68-('Credit issuance TYA'!$AV$21*'Credit issuance TYA'!$B$2),IF('Hoja De Calculo'!BV$16&lt;'Hoja De Calculo'!BU$16,0,'Credit issuance TYA'!BU68-('Credit issuance TYA'!$AV$21*'Credit issuance TYA'!$B$2)))</f>
        <v>0</v>
      </c>
      <c r="BV68" s="281">
        <f>IF(ISBLANK('Hoja De Calculo'!BW$13),'Credit issuance TYA'!BV68-('Credit issuance TYA'!$AV$21*'Credit issuance TYA'!$B$2),IF('Hoja De Calculo'!BW$16&lt;'Hoja De Calculo'!BV$16,0,'Credit issuance TYA'!BV68-('Credit issuance TYA'!$AV$21*'Credit issuance TYA'!$B$2)))</f>
        <v>0</v>
      </c>
      <c r="BW68" s="281">
        <f>IF(ISBLANK('Hoja De Calculo'!BX$13),'Credit issuance TYA'!BW68-('Credit issuance TYA'!$AV$21*'Credit issuance TYA'!$B$2),IF('Hoja De Calculo'!BX$16&lt;'Hoja De Calculo'!BW$16,0,'Credit issuance TYA'!BW68-('Credit issuance TYA'!$AV$21*'Credit issuance TYA'!$B$2)))</f>
        <v>0</v>
      </c>
      <c r="BX68" s="281">
        <f>IF(ISBLANK('Hoja De Calculo'!BY$13),'Credit issuance TYA'!BX68-('Credit issuance TYA'!$AV$21*'Credit issuance TYA'!$B$2),IF('Hoja De Calculo'!BY$16&lt;'Hoja De Calculo'!BX$16,0,'Credit issuance TYA'!BX68-('Credit issuance TYA'!$AV$21*'Credit issuance TYA'!$B$2)))</f>
        <v>0</v>
      </c>
      <c r="BY68" s="281">
        <f>IF(ISBLANK('Hoja De Calculo'!BZ$13),'Credit issuance TYA'!BY68-('Credit issuance TYA'!$AV$21*'Credit issuance TYA'!$B$2),IF('Hoja De Calculo'!BZ$16&lt;'Hoja De Calculo'!BY$16,0,'Credit issuance TYA'!BY68-('Credit issuance TYA'!$AV$21*'Credit issuance TYA'!$B$2)))</f>
        <v>0</v>
      </c>
      <c r="BZ68" s="281">
        <f>IF(ISBLANK('Hoja De Calculo'!CA$13),'Credit issuance TYA'!BZ68-('Credit issuance TYA'!$AV$21*'Credit issuance TYA'!$B$2),IF('Hoja De Calculo'!CA$16&lt;'Hoja De Calculo'!BZ$16,0,'Credit issuance TYA'!BZ68-('Credit issuance TYA'!$AV$21*'Credit issuance TYA'!$B$2)))</f>
        <v>0</v>
      </c>
      <c r="CA68" s="281">
        <f>IF(ISBLANK('Hoja De Calculo'!CB$13),'Credit issuance TYA'!CA68-('Credit issuance TYA'!$AV$21*'Credit issuance TYA'!$B$2),IF('Hoja De Calculo'!CB$16&lt;'Hoja De Calculo'!CA$16,0,'Credit issuance TYA'!CA68-('Credit issuance TYA'!$AV$21*'Credit issuance TYA'!$B$2)))</f>
        <v>0</v>
      </c>
      <c r="CB68" s="281">
        <f>IF(ISBLANK('Hoja De Calculo'!CC$13),'Credit issuance TYA'!CB68-('Credit issuance TYA'!$AV$21*'Credit issuance TYA'!$B$2),IF('Hoja De Calculo'!CC$16&lt;'Hoja De Calculo'!CB$16,0,'Credit issuance TYA'!CB68-('Credit issuance TYA'!$AV$21*'Credit issuance TYA'!$B$2)))</f>
        <v>0</v>
      </c>
      <c r="CC68" s="281">
        <f>IF(ISBLANK('Hoja De Calculo'!CD$13),'Credit issuance TYA'!CC68-('Credit issuance TYA'!$AV$21*'Credit issuance TYA'!$B$2),IF('Hoja De Calculo'!CD$16&lt;'Hoja De Calculo'!CC$16,0,'Credit issuance TYA'!CC68-('Credit issuance TYA'!$AV$21*'Credit issuance TYA'!$B$2)))</f>
        <v>0</v>
      </c>
      <c r="CD68" s="281">
        <f>IF(ISBLANK('Hoja De Calculo'!CE$13),'Credit issuance TYA'!CD68-('Credit issuance TYA'!$AV$21*'Credit issuance TYA'!$B$2),IF('Hoja De Calculo'!CE$16&lt;'Hoja De Calculo'!CD$16,0,'Credit issuance TYA'!CD68-('Credit issuance TYA'!$AV$21*'Credit issuance TYA'!$B$2)))</f>
        <v>0</v>
      </c>
      <c r="CE68" s="281">
        <f>IF(ISBLANK('Hoja De Calculo'!CF$13),'Credit issuance TYA'!CE68-('Credit issuance TYA'!$AV$21*'Credit issuance TYA'!$B$2),IF('Hoja De Calculo'!CF$16&lt;'Hoja De Calculo'!CE$16,0,'Credit issuance TYA'!CE68-('Credit issuance TYA'!$AV$21*'Credit issuance TYA'!$B$2)))</f>
        <v>0</v>
      </c>
      <c r="CF68" s="281">
        <f>IF(ISBLANK('Hoja De Calculo'!CG$13),'Credit issuance TYA'!CF68-('Credit issuance TYA'!$AV$21*'Credit issuance TYA'!$B$2),IF('Hoja De Calculo'!CG$16&lt;'Hoja De Calculo'!CF$16,0,'Credit issuance TYA'!CF68-('Credit issuance TYA'!$AV$21*'Credit issuance TYA'!$B$2)))</f>
        <v>0</v>
      </c>
      <c r="CG68" s="281">
        <f>IF(ISBLANK('Hoja De Calculo'!CH$13),'Credit issuance TYA'!CG68-('Credit issuance TYA'!$AV$21*'Credit issuance TYA'!$B$2),IF('Hoja De Calculo'!CH$16&lt;'Hoja De Calculo'!CG$16,0,'Credit issuance TYA'!CG68-('Credit issuance TYA'!$AV$21*'Credit issuance TYA'!$B$2)))</f>
        <v>0</v>
      </c>
      <c r="CH68" s="281">
        <f>IF(ISBLANK('Hoja De Calculo'!CI$13),'Credit issuance TYA'!CH68-('Credit issuance TYA'!$AV$21*'Credit issuance TYA'!$B$2),IF('Hoja De Calculo'!CI$16&lt;'Hoja De Calculo'!CH$16,0,'Credit issuance TYA'!CH68-('Credit issuance TYA'!$AV$21*'Credit issuance TYA'!$B$2)))</f>
        <v>0</v>
      </c>
      <c r="CI68" s="281">
        <f>IF(ISBLANK('Hoja De Calculo'!CJ$13),'Credit issuance TYA'!CI68-('Credit issuance TYA'!$AV$21*'Credit issuance TYA'!$B$2),IF('Hoja De Calculo'!CJ$16&lt;'Hoja De Calculo'!CI$16,0,'Credit issuance TYA'!CI68-('Credit issuance TYA'!$AV$21*'Credit issuance TYA'!$B$2)))</f>
        <v>0</v>
      </c>
      <c r="CJ68" s="281">
        <f>IF(ISBLANK('Hoja De Calculo'!CK$13),'Credit issuance TYA'!CJ68-('Credit issuance TYA'!$AV$21*'Credit issuance TYA'!$B$2),IF('Hoja De Calculo'!CK$16&lt;'Hoja De Calculo'!CJ$16,0,'Credit issuance TYA'!CJ68-('Credit issuance TYA'!$AV$21*'Credit issuance TYA'!$B$2)))</f>
        <v>0</v>
      </c>
      <c r="CK68" s="281">
        <f>IF(ISBLANK('Hoja De Calculo'!CL$13),'Credit issuance TYA'!CK68-('Credit issuance TYA'!$AV$21*'Credit issuance TYA'!$B$2),IF('Hoja De Calculo'!CL$16&lt;'Hoja De Calculo'!CK$16,0,'Credit issuance TYA'!CK68-('Credit issuance TYA'!$AV$21*'Credit issuance TYA'!$B$2)))</f>
        <v>0</v>
      </c>
      <c r="CL68" s="281">
        <f>IF(ISBLANK('Hoja De Calculo'!CM$13),'Credit issuance TYA'!CL68-('Credit issuance TYA'!$AV$21*'Credit issuance TYA'!$B$2),IF('Hoja De Calculo'!CM$16&lt;'Hoja De Calculo'!CL$16,0,'Credit issuance TYA'!CL68-('Credit issuance TYA'!$AV$21*'Credit issuance TYA'!$B$2)))</f>
        <v>0</v>
      </c>
      <c r="CM68" s="281">
        <f>IF(ISBLANK('Hoja De Calculo'!CN$13),'Credit issuance TYA'!CM68-('Credit issuance TYA'!$AV$21*'Credit issuance TYA'!$B$2),IF('Hoja De Calculo'!CN$16&lt;'Hoja De Calculo'!CM$16,0,'Credit issuance TYA'!CM68-('Credit issuance TYA'!$AV$21*'Credit issuance TYA'!$B$2)))</f>
        <v>0</v>
      </c>
      <c r="CN68" s="281">
        <f>IF(ISBLANK('Hoja De Calculo'!CO$13),'Credit issuance TYA'!CN68-('Credit issuance TYA'!$AV$21*'Credit issuance TYA'!$B$2),IF('Hoja De Calculo'!CO$16&lt;'Hoja De Calculo'!CN$16,0,'Credit issuance TYA'!CN68-('Credit issuance TYA'!$AV$21*'Credit issuance TYA'!$B$2)))</f>
        <v>0</v>
      </c>
      <c r="CO68" s="281">
        <f>IF(ISBLANK('Hoja De Calculo'!CP$13),'Credit issuance TYA'!CO68-('Credit issuance TYA'!$AV$21*'Credit issuance TYA'!$B$2),IF('Hoja De Calculo'!CP$16&lt;'Hoja De Calculo'!CO$16,0,'Credit issuance TYA'!CO68-('Credit issuance TYA'!$AV$21*'Credit issuance TYA'!$B$2)))</f>
        <v>0</v>
      </c>
      <c r="CP68" s="281">
        <f>IF(ISBLANK('Hoja De Calculo'!CQ$13),'Credit issuance TYA'!CP68-('Credit issuance TYA'!$AV$21*'Credit issuance TYA'!$B$2),IF('Hoja De Calculo'!CQ$16&lt;'Hoja De Calculo'!CP$16,0,'Credit issuance TYA'!CP68-('Credit issuance TYA'!$AV$21*'Credit issuance TYA'!$B$2)))</f>
        <v>0</v>
      </c>
      <c r="CQ68" s="281">
        <f>IF(ISBLANK('Hoja De Calculo'!CR$13),'Credit issuance TYA'!CQ68-('Credit issuance TYA'!$AV$21*'Credit issuance TYA'!$B$2),IF('Hoja De Calculo'!CR$16&lt;'Hoja De Calculo'!CQ$16,0,'Credit issuance TYA'!CQ68-('Credit issuance TYA'!$AV$21*'Credit issuance TYA'!$B$2)))</f>
        <v>0</v>
      </c>
      <c r="CR68" s="281">
        <f>IF(ISBLANK('Hoja De Calculo'!CS$13),'Credit issuance TYA'!CR68-('Credit issuance TYA'!$AV$21*'Credit issuance TYA'!$B$2),IF('Hoja De Calculo'!CS$16&lt;'Hoja De Calculo'!CR$16,0,'Credit issuance TYA'!CR68-('Credit issuance TYA'!$AV$21*'Credit issuance TYA'!$B$2)))</f>
        <v>0</v>
      </c>
      <c r="CS68" s="281">
        <f>IF(ISBLANK('Hoja De Calculo'!CT$13),'Credit issuance TYA'!CS68-('Credit issuance TYA'!$AV$21*'Credit issuance TYA'!$B$2),IF('Hoja De Calculo'!CT$16&lt;'Hoja De Calculo'!CS$16,0,'Credit issuance TYA'!CS68-('Credit issuance TYA'!$AV$21*'Credit issuance TYA'!$B$2)))</f>
        <v>0</v>
      </c>
      <c r="CT68" s="281">
        <f>IF(ISBLANK('Hoja De Calculo'!CU$13),'Credit issuance TYA'!CT68-('Credit issuance TYA'!$AV$21*'Credit issuance TYA'!$B$2),IF('Hoja De Calculo'!CU$16&lt;'Hoja De Calculo'!CT$16,0,'Credit issuance TYA'!CT68-('Credit issuance TYA'!$AV$21*'Credit issuance TYA'!$B$2)))</f>
        <v>0</v>
      </c>
      <c r="CU68" s="281">
        <f>IF(ISBLANK('Hoja De Calculo'!CV$13),'Credit issuance TYA'!CU68-('Credit issuance TYA'!$AV$21*'Credit issuance TYA'!$B$2),IF('Hoja De Calculo'!CV$16&lt;'Hoja De Calculo'!CU$16,0,'Credit issuance TYA'!CU68-('Credit issuance TYA'!$AV$21*'Credit issuance TYA'!$B$2)))</f>
        <v>0</v>
      </c>
      <c r="CV68" s="281">
        <f>IF(ISBLANK('Hoja De Calculo'!CW$13),'Credit issuance TYA'!CV68-('Credit issuance TYA'!$AV$21*'Credit issuance TYA'!$B$2),IF('Hoja De Calculo'!CW$16&lt;'Hoja De Calculo'!CV$16,0,'Credit issuance TYA'!CV68-('Credit issuance TYA'!$AV$21*'Credit issuance TYA'!$B$2)))</f>
        <v>0</v>
      </c>
      <c r="CW68" s="281">
        <f>IF(ISBLANK('Hoja De Calculo'!CX$13),'Credit issuance TYA'!CW68-('Credit issuance TYA'!$AV$21*'Credit issuance TYA'!$B$2),IF('Hoja De Calculo'!CX$16&lt;'Hoja De Calculo'!CW$16,0,'Credit issuance TYA'!CW68-('Credit issuance TYA'!$AV$21*'Credit issuance TYA'!$B$2)))</f>
        <v>0</v>
      </c>
    </row>
    <row r="69" spans="1:101" x14ac:dyDescent="0.3">
      <c r="A69" t="s">
        <v>206</v>
      </c>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81">
        <f>'Credit issuance TYA'!AW69-('Credit issuance TYA'!$AW$21*'Credit issuance TYA'!$B$2)</f>
        <v>0</v>
      </c>
      <c r="AX69" s="281">
        <f>IF(ISBLANK('Hoja De Calculo'!AY$13),'Credit issuance TYA'!AX69-('Credit issuance TYA'!$AW$21*'Credit issuance TYA'!$B$2),IF('Hoja De Calculo'!AY$16&lt;'Hoja De Calculo'!AX$16,0,'Credit issuance TYA'!AX69-('Credit issuance TYA'!$AW$21*'Credit issuance TYA'!$B$2)))</f>
        <v>0</v>
      </c>
      <c r="AY69" s="281">
        <f>IF(ISBLANK('Hoja De Calculo'!AZ$13),'Credit issuance TYA'!AY69-('Credit issuance TYA'!$AW$21*'Credit issuance TYA'!$B$2),IF('Hoja De Calculo'!AZ$16&lt;'Hoja De Calculo'!AY$16,0,'Credit issuance TYA'!AY69-('Credit issuance TYA'!$AW$21*'Credit issuance TYA'!$B$2)))</f>
        <v>0</v>
      </c>
      <c r="AZ69" s="281">
        <f>IF(ISBLANK('Hoja De Calculo'!BA$13),'Credit issuance TYA'!AZ69-('Credit issuance TYA'!$AW$21*'Credit issuance TYA'!$B$2),IF('Hoja De Calculo'!BA$16&lt;'Hoja De Calculo'!AZ$16,0,'Credit issuance TYA'!AZ69-('Credit issuance TYA'!$AW$21*'Credit issuance TYA'!$B$2)))</f>
        <v>0</v>
      </c>
      <c r="BA69" s="281">
        <f>IF(ISBLANK('Hoja De Calculo'!BB$13),'Credit issuance TYA'!BA69-('Credit issuance TYA'!$AW$21*'Credit issuance TYA'!$B$2),IF('Hoja De Calculo'!BB$16&lt;'Hoja De Calculo'!BA$16,0,'Credit issuance TYA'!BA69-('Credit issuance TYA'!$AW$21*'Credit issuance TYA'!$B$2)))</f>
        <v>0</v>
      </c>
      <c r="BB69" s="281">
        <f>IF(ISBLANK('Hoja De Calculo'!BC$13),'Credit issuance TYA'!BB69-('Credit issuance TYA'!$AW$21*'Credit issuance TYA'!$B$2),IF('Hoja De Calculo'!BC$16&lt;'Hoja De Calculo'!BB$16,0,'Credit issuance TYA'!BB69-('Credit issuance TYA'!$AW$21*'Credit issuance TYA'!$B$2)))</f>
        <v>0</v>
      </c>
      <c r="BC69" s="281">
        <f>IF(ISBLANK('Hoja De Calculo'!BD$13),'Credit issuance TYA'!BC69-('Credit issuance TYA'!$AW$21*'Credit issuance TYA'!$B$2),IF('Hoja De Calculo'!BD$16&lt;'Hoja De Calculo'!BC$16,0,'Credit issuance TYA'!BC69-('Credit issuance TYA'!$AW$21*'Credit issuance TYA'!$B$2)))</f>
        <v>0</v>
      </c>
      <c r="BD69" s="281">
        <f>IF(ISBLANK('Hoja De Calculo'!BE$13),'Credit issuance TYA'!BD69-('Credit issuance TYA'!$AW$21*'Credit issuance TYA'!$B$2),IF('Hoja De Calculo'!BE$16&lt;'Hoja De Calculo'!BD$16,0,'Credit issuance TYA'!BD69-('Credit issuance TYA'!$AW$21*'Credit issuance TYA'!$B$2)))</f>
        <v>0</v>
      </c>
      <c r="BE69" s="281">
        <f>IF(ISBLANK('Hoja De Calculo'!BF$13),'Credit issuance TYA'!BE69-('Credit issuance TYA'!$AW$21*'Credit issuance TYA'!$B$2),IF('Hoja De Calculo'!BF$16&lt;'Hoja De Calculo'!BE$16,0,'Credit issuance TYA'!BE69-('Credit issuance TYA'!$AW$21*'Credit issuance TYA'!$B$2)))</f>
        <v>0</v>
      </c>
      <c r="BF69" s="281">
        <f>IF(ISBLANK('Hoja De Calculo'!BG$13),'Credit issuance TYA'!BF69-('Credit issuance TYA'!$AW$21*'Credit issuance TYA'!$B$2),IF('Hoja De Calculo'!BG$16&lt;'Hoja De Calculo'!BF$16,0,'Credit issuance TYA'!BF69-('Credit issuance TYA'!$AW$21*'Credit issuance TYA'!$B$2)))</f>
        <v>0</v>
      </c>
      <c r="BG69" s="281">
        <f>IF(ISBLANK('Hoja De Calculo'!BH$13),'Credit issuance TYA'!BG69-('Credit issuance TYA'!$AW$21*'Credit issuance TYA'!$B$2),IF('Hoja De Calculo'!BH$16&lt;'Hoja De Calculo'!BG$16,0,'Credit issuance TYA'!BG69-('Credit issuance TYA'!$AW$21*'Credit issuance TYA'!$B$2)))</f>
        <v>0</v>
      </c>
      <c r="BH69" s="281">
        <f>IF(ISBLANK('Hoja De Calculo'!BI$13),'Credit issuance TYA'!BH69-('Credit issuance TYA'!$AW$21*'Credit issuance TYA'!$B$2),IF('Hoja De Calculo'!BI$16&lt;'Hoja De Calculo'!BH$16,0,'Credit issuance TYA'!BH69-('Credit issuance TYA'!$AW$21*'Credit issuance TYA'!$B$2)))</f>
        <v>0</v>
      </c>
      <c r="BI69" s="281">
        <f>IF(ISBLANK('Hoja De Calculo'!BJ$13),'Credit issuance TYA'!BI69-('Credit issuance TYA'!$AW$21*'Credit issuance TYA'!$B$2),IF('Hoja De Calculo'!BJ$16&lt;'Hoja De Calculo'!BI$16,0,'Credit issuance TYA'!BI69-('Credit issuance TYA'!$AW$21*'Credit issuance TYA'!$B$2)))</f>
        <v>0</v>
      </c>
      <c r="BJ69" s="281">
        <f>IF(ISBLANK('Hoja De Calculo'!BK$13),'Credit issuance TYA'!BJ69-('Credit issuance TYA'!$AW$21*'Credit issuance TYA'!$B$2),IF('Hoja De Calculo'!BK$16&lt;'Hoja De Calculo'!BJ$16,0,'Credit issuance TYA'!BJ69-('Credit issuance TYA'!$AW$21*'Credit issuance TYA'!$B$2)))</f>
        <v>0</v>
      </c>
      <c r="BK69" s="281">
        <f>IF(ISBLANK('Hoja De Calculo'!BL$13),'Credit issuance TYA'!BK69-('Credit issuance TYA'!$AW$21*'Credit issuance TYA'!$B$2),IF('Hoja De Calculo'!BL$16&lt;'Hoja De Calculo'!BK$16,0,'Credit issuance TYA'!BK69-('Credit issuance TYA'!$AW$21*'Credit issuance TYA'!$B$2)))</f>
        <v>0</v>
      </c>
      <c r="BL69" s="281">
        <f>IF(ISBLANK('Hoja De Calculo'!BM$13),'Credit issuance TYA'!BL69-('Credit issuance TYA'!$AW$21*'Credit issuance TYA'!$B$2),IF('Hoja De Calculo'!BM$16&lt;'Hoja De Calculo'!BL$16,0,'Credit issuance TYA'!BL69-('Credit issuance TYA'!$AW$21*'Credit issuance TYA'!$B$2)))</f>
        <v>0</v>
      </c>
      <c r="BM69" s="281">
        <f>IF(ISBLANK('Hoja De Calculo'!BN$13),'Credit issuance TYA'!BM69-('Credit issuance TYA'!$AW$21*'Credit issuance TYA'!$B$2),IF('Hoja De Calculo'!BN$16&lt;'Hoja De Calculo'!BM$16,0,'Credit issuance TYA'!BM69-('Credit issuance TYA'!$AW$21*'Credit issuance TYA'!$B$2)))</f>
        <v>0</v>
      </c>
      <c r="BN69" s="281">
        <f>IF(ISBLANK('Hoja De Calculo'!BO$13),'Credit issuance TYA'!BN69-('Credit issuance TYA'!$AW$21*'Credit issuance TYA'!$B$2),IF('Hoja De Calculo'!BO$16&lt;'Hoja De Calculo'!BN$16,0,'Credit issuance TYA'!BN69-('Credit issuance TYA'!$AW$21*'Credit issuance TYA'!$B$2)))</f>
        <v>0</v>
      </c>
      <c r="BO69" s="281">
        <f>IF(ISBLANK('Hoja De Calculo'!BP$13),'Credit issuance TYA'!BO69-('Credit issuance TYA'!$AW$21*'Credit issuance TYA'!$B$2),IF('Hoja De Calculo'!BP$16&lt;'Hoja De Calculo'!BO$16,0,'Credit issuance TYA'!BO69-('Credit issuance TYA'!$AW$21*'Credit issuance TYA'!$B$2)))</f>
        <v>0</v>
      </c>
      <c r="BP69" s="281">
        <f>IF(ISBLANK('Hoja De Calculo'!BQ$13),'Credit issuance TYA'!BP69-('Credit issuance TYA'!$AW$21*'Credit issuance TYA'!$B$2),IF('Hoja De Calculo'!BQ$16&lt;'Hoja De Calculo'!BP$16,0,'Credit issuance TYA'!BP69-('Credit issuance TYA'!$AW$21*'Credit issuance TYA'!$B$2)))</f>
        <v>0</v>
      </c>
      <c r="BQ69" s="281">
        <f>IF(ISBLANK('Hoja De Calculo'!BR$13),'Credit issuance TYA'!BQ69-('Credit issuance TYA'!$AW$21*'Credit issuance TYA'!$B$2),IF('Hoja De Calculo'!BR$16&lt;'Hoja De Calculo'!BQ$16,0,'Credit issuance TYA'!BQ69-('Credit issuance TYA'!$AW$21*'Credit issuance TYA'!$B$2)))</f>
        <v>0</v>
      </c>
      <c r="BR69" s="281">
        <f>IF(ISBLANK('Hoja De Calculo'!BS$13),'Credit issuance TYA'!BR69-('Credit issuance TYA'!$AW$21*'Credit issuance TYA'!$B$2),IF('Hoja De Calculo'!BS$16&lt;'Hoja De Calculo'!BR$16,0,'Credit issuance TYA'!BR69-('Credit issuance TYA'!$AW$21*'Credit issuance TYA'!$B$2)))</f>
        <v>0</v>
      </c>
      <c r="BS69" s="281">
        <f>IF(ISBLANK('Hoja De Calculo'!BT$13),'Credit issuance TYA'!BS69-('Credit issuance TYA'!$AW$21*'Credit issuance TYA'!$B$2),IF('Hoja De Calculo'!BT$16&lt;'Hoja De Calculo'!BS$16,0,'Credit issuance TYA'!BS69-('Credit issuance TYA'!$AW$21*'Credit issuance TYA'!$B$2)))</f>
        <v>0</v>
      </c>
      <c r="BT69" s="281">
        <f>IF(ISBLANK('Hoja De Calculo'!BU$13),'Credit issuance TYA'!BT69-('Credit issuance TYA'!$AW$21*'Credit issuance TYA'!$B$2),IF('Hoja De Calculo'!BU$16&lt;'Hoja De Calculo'!BT$16,0,'Credit issuance TYA'!BT69-('Credit issuance TYA'!$AW$21*'Credit issuance TYA'!$B$2)))</f>
        <v>0</v>
      </c>
      <c r="BU69" s="281">
        <f>IF(ISBLANK('Hoja De Calculo'!BV$13),'Credit issuance TYA'!BU69-('Credit issuance TYA'!$AW$21*'Credit issuance TYA'!$B$2),IF('Hoja De Calculo'!BV$16&lt;'Hoja De Calculo'!BU$16,0,'Credit issuance TYA'!BU69-('Credit issuance TYA'!$AW$21*'Credit issuance TYA'!$B$2)))</f>
        <v>0</v>
      </c>
      <c r="BV69" s="281">
        <f>IF(ISBLANK('Hoja De Calculo'!BW$13),'Credit issuance TYA'!BV69-('Credit issuance TYA'!$AW$21*'Credit issuance TYA'!$B$2),IF('Hoja De Calculo'!BW$16&lt;'Hoja De Calculo'!BV$16,0,'Credit issuance TYA'!BV69-('Credit issuance TYA'!$AW$21*'Credit issuance TYA'!$B$2)))</f>
        <v>0</v>
      </c>
      <c r="BW69" s="281">
        <f>IF(ISBLANK('Hoja De Calculo'!BX$13),'Credit issuance TYA'!BW69-('Credit issuance TYA'!$AW$21*'Credit issuance TYA'!$B$2),IF('Hoja De Calculo'!BX$16&lt;'Hoja De Calculo'!BW$16,0,'Credit issuance TYA'!BW69-('Credit issuance TYA'!$AW$21*'Credit issuance TYA'!$B$2)))</f>
        <v>0</v>
      </c>
      <c r="BX69" s="281">
        <f>IF(ISBLANK('Hoja De Calculo'!BY$13),'Credit issuance TYA'!BX69-('Credit issuance TYA'!$AW$21*'Credit issuance TYA'!$B$2),IF('Hoja De Calculo'!BY$16&lt;'Hoja De Calculo'!BX$16,0,'Credit issuance TYA'!BX69-('Credit issuance TYA'!$AW$21*'Credit issuance TYA'!$B$2)))</f>
        <v>0</v>
      </c>
      <c r="BY69" s="281">
        <f>IF(ISBLANK('Hoja De Calculo'!BZ$13),'Credit issuance TYA'!BY69-('Credit issuance TYA'!$AW$21*'Credit issuance TYA'!$B$2),IF('Hoja De Calculo'!BZ$16&lt;'Hoja De Calculo'!BY$16,0,'Credit issuance TYA'!BY69-('Credit issuance TYA'!$AW$21*'Credit issuance TYA'!$B$2)))</f>
        <v>0</v>
      </c>
      <c r="BZ69" s="281">
        <f>IF(ISBLANK('Hoja De Calculo'!CA$13),'Credit issuance TYA'!BZ69-('Credit issuance TYA'!$AW$21*'Credit issuance TYA'!$B$2),IF('Hoja De Calculo'!CA$16&lt;'Hoja De Calculo'!BZ$16,0,'Credit issuance TYA'!BZ69-('Credit issuance TYA'!$AW$21*'Credit issuance TYA'!$B$2)))</f>
        <v>0</v>
      </c>
      <c r="CA69" s="281">
        <f>IF(ISBLANK('Hoja De Calculo'!CB$13),'Credit issuance TYA'!CA69-('Credit issuance TYA'!$AW$21*'Credit issuance TYA'!$B$2),IF('Hoja De Calculo'!CB$16&lt;'Hoja De Calculo'!CA$16,0,'Credit issuance TYA'!CA69-('Credit issuance TYA'!$AW$21*'Credit issuance TYA'!$B$2)))</f>
        <v>0</v>
      </c>
      <c r="CB69" s="281">
        <f>IF(ISBLANK('Hoja De Calculo'!CC$13),'Credit issuance TYA'!CB69-('Credit issuance TYA'!$AW$21*'Credit issuance TYA'!$B$2),IF('Hoja De Calculo'!CC$16&lt;'Hoja De Calculo'!CB$16,0,'Credit issuance TYA'!CB69-('Credit issuance TYA'!$AW$21*'Credit issuance TYA'!$B$2)))</f>
        <v>0</v>
      </c>
      <c r="CC69" s="281">
        <f>IF(ISBLANK('Hoja De Calculo'!CD$13),'Credit issuance TYA'!CC69-('Credit issuance TYA'!$AW$21*'Credit issuance TYA'!$B$2),IF('Hoja De Calculo'!CD$16&lt;'Hoja De Calculo'!CC$16,0,'Credit issuance TYA'!CC69-('Credit issuance TYA'!$AW$21*'Credit issuance TYA'!$B$2)))</f>
        <v>0</v>
      </c>
      <c r="CD69" s="281">
        <f>IF(ISBLANK('Hoja De Calculo'!CE$13),'Credit issuance TYA'!CD69-('Credit issuance TYA'!$AW$21*'Credit issuance TYA'!$B$2),IF('Hoja De Calculo'!CE$16&lt;'Hoja De Calculo'!CD$16,0,'Credit issuance TYA'!CD69-('Credit issuance TYA'!$AW$21*'Credit issuance TYA'!$B$2)))</f>
        <v>0</v>
      </c>
      <c r="CE69" s="281">
        <f>IF(ISBLANK('Hoja De Calculo'!CF$13),'Credit issuance TYA'!CE69-('Credit issuance TYA'!$AW$21*'Credit issuance TYA'!$B$2),IF('Hoja De Calculo'!CF$16&lt;'Hoja De Calculo'!CE$16,0,'Credit issuance TYA'!CE69-('Credit issuance TYA'!$AW$21*'Credit issuance TYA'!$B$2)))</f>
        <v>0</v>
      </c>
      <c r="CF69" s="281">
        <f>IF(ISBLANK('Hoja De Calculo'!CG$13),'Credit issuance TYA'!CF69-('Credit issuance TYA'!$AW$21*'Credit issuance TYA'!$B$2),IF('Hoja De Calculo'!CG$16&lt;'Hoja De Calculo'!CF$16,0,'Credit issuance TYA'!CF69-('Credit issuance TYA'!$AW$21*'Credit issuance TYA'!$B$2)))</f>
        <v>0</v>
      </c>
      <c r="CG69" s="281">
        <f>IF(ISBLANK('Hoja De Calculo'!CH$13),'Credit issuance TYA'!CG69-('Credit issuance TYA'!$AW$21*'Credit issuance TYA'!$B$2),IF('Hoja De Calculo'!CH$16&lt;'Hoja De Calculo'!CG$16,0,'Credit issuance TYA'!CG69-('Credit issuance TYA'!$AW$21*'Credit issuance TYA'!$B$2)))</f>
        <v>0</v>
      </c>
      <c r="CH69" s="281">
        <f>IF(ISBLANK('Hoja De Calculo'!CI$13),'Credit issuance TYA'!CH69-('Credit issuance TYA'!$AW$21*'Credit issuance TYA'!$B$2),IF('Hoja De Calculo'!CI$16&lt;'Hoja De Calculo'!CH$16,0,'Credit issuance TYA'!CH69-('Credit issuance TYA'!$AW$21*'Credit issuance TYA'!$B$2)))</f>
        <v>0</v>
      </c>
      <c r="CI69" s="281">
        <f>IF(ISBLANK('Hoja De Calculo'!CJ$13),'Credit issuance TYA'!CI69-('Credit issuance TYA'!$AW$21*'Credit issuance TYA'!$B$2),IF('Hoja De Calculo'!CJ$16&lt;'Hoja De Calculo'!CI$16,0,'Credit issuance TYA'!CI69-('Credit issuance TYA'!$AW$21*'Credit issuance TYA'!$B$2)))</f>
        <v>0</v>
      </c>
      <c r="CJ69" s="281">
        <f>IF(ISBLANK('Hoja De Calculo'!CK$13),'Credit issuance TYA'!CJ69-('Credit issuance TYA'!$AW$21*'Credit issuance TYA'!$B$2),IF('Hoja De Calculo'!CK$16&lt;'Hoja De Calculo'!CJ$16,0,'Credit issuance TYA'!CJ69-('Credit issuance TYA'!$AW$21*'Credit issuance TYA'!$B$2)))</f>
        <v>0</v>
      </c>
      <c r="CK69" s="281">
        <f>IF(ISBLANK('Hoja De Calculo'!CL$13),'Credit issuance TYA'!CK69-('Credit issuance TYA'!$AW$21*'Credit issuance TYA'!$B$2),IF('Hoja De Calculo'!CL$16&lt;'Hoja De Calculo'!CK$16,0,'Credit issuance TYA'!CK69-('Credit issuance TYA'!$AW$21*'Credit issuance TYA'!$B$2)))</f>
        <v>0</v>
      </c>
      <c r="CL69" s="281">
        <f>IF(ISBLANK('Hoja De Calculo'!CM$13),'Credit issuance TYA'!CL69-('Credit issuance TYA'!$AW$21*'Credit issuance TYA'!$B$2),IF('Hoja De Calculo'!CM$16&lt;'Hoja De Calculo'!CL$16,0,'Credit issuance TYA'!CL69-('Credit issuance TYA'!$AW$21*'Credit issuance TYA'!$B$2)))</f>
        <v>0</v>
      </c>
      <c r="CM69" s="281">
        <f>IF(ISBLANK('Hoja De Calculo'!CN$13),'Credit issuance TYA'!CM69-('Credit issuance TYA'!$AW$21*'Credit issuance TYA'!$B$2),IF('Hoja De Calculo'!CN$16&lt;'Hoja De Calculo'!CM$16,0,'Credit issuance TYA'!CM69-('Credit issuance TYA'!$AW$21*'Credit issuance TYA'!$B$2)))</f>
        <v>0</v>
      </c>
      <c r="CN69" s="281">
        <f>IF(ISBLANK('Hoja De Calculo'!CO$13),'Credit issuance TYA'!CN69-('Credit issuance TYA'!$AW$21*'Credit issuance TYA'!$B$2),IF('Hoja De Calculo'!CO$16&lt;'Hoja De Calculo'!CN$16,0,'Credit issuance TYA'!CN69-('Credit issuance TYA'!$AW$21*'Credit issuance TYA'!$B$2)))</f>
        <v>0</v>
      </c>
      <c r="CO69" s="281">
        <f>IF(ISBLANK('Hoja De Calculo'!CP$13),'Credit issuance TYA'!CO69-('Credit issuance TYA'!$AW$21*'Credit issuance TYA'!$B$2),IF('Hoja De Calculo'!CP$16&lt;'Hoja De Calculo'!CO$16,0,'Credit issuance TYA'!CO69-('Credit issuance TYA'!$AW$21*'Credit issuance TYA'!$B$2)))</f>
        <v>0</v>
      </c>
      <c r="CP69" s="281">
        <f>IF(ISBLANK('Hoja De Calculo'!CQ$13),'Credit issuance TYA'!CP69-('Credit issuance TYA'!$AW$21*'Credit issuance TYA'!$B$2),IF('Hoja De Calculo'!CQ$16&lt;'Hoja De Calculo'!CP$16,0,'Credit issuance TYA'!CP69-('Credit issuance TYA'!$AW$21*'Credit issuance TYA'!$B$2)))</f>
        <v>0</v>
      </c>
      <c r="CQ69" s="281">
        <f>IF(ISBLANK('Hoja De Calculo'!CR$13),'Credit issuance TYA'!CQ69-('Credit issuance TYA'!$AW$21*'Credit issuance TYA'!$B$2),IF('Hoja De Calculo'!CR$16&lt;'Hoja De Calculo'!CQ$16,0,'Credit issuance TYA'!CQ69-('Credit issuance TYA'!$AW$21*'Credit issuance TYA'!$B$2)))</f>
        <v>0</v>
      </c>
      <c r="CR69" s="281">
        <f>IF(ISBLANK('Hoja De Calculo'!CS$13),'Credit issuance TYA'!CR69-('Credit issuance TYA'!$AW$21*'Credit issuance TYA'!$B$2),IF('Hoja De Calculo'!CS$16&lt;'Hoja De Calculo'!CR$16,0,'Credit issuance TYA'!CR69-('Credit issuance TYA'!$AW$21*'Credit issuance TYA'!$B$2)))</f>
        <v>0</v>
      </c>
      <c r="CS69" s="281">
        <f>IF(ISBLANK('Hoja De Calculo'!CT$13),'Credit issuance TYA'!CS69-('Credit issuance TYA'!$AW$21*'Credit issuance TYA'!$B$2),IF('Hoja De Calculo'!CT$16&lt;'Hoja De Calculo'!CS$16,0,'Credit issuance TYA'!CS69-('Credit issuance TYA'!$AW$21*'Credit issuance TYA'!$B$2)))</f>
        <v>0</v>
      </c>
      <c r="CT69" s="281">
        <f>IF(ISBLANK('Hoja De Calculo'!CU$13),'Credit issuance TYA'!CT69-('Credit issuance TYA'!$AW$21*'Credit issuance TYA'!$B$2),IF('Hoja De Calculo'!CU$16&lt;'Hoja De Calculo'!CT$16,0,'Credit issuance TYA'!CT69-('Credit issuance TYA'!$AW$21*'Credit issuance TYA'!$B$2)))</f>
        <v>0</v>
      </c>
      <c r="CU69" s="281">
        <f>IF(ISBLANK('Hoja De Calculo'!CV$13),'Credit issuance TYA'!CU69-('Credit issuance TYA'!$AW$21*'Credit issuance TYA'!$B$2),IF('Hoja De Calculo'!CV$16&lt;'Hoja De Calculo'!CU$16,0,'Credit issuance TYA'!CU69-('Credit issuance TYA'!$AW$21*'Credit issuance TYA'!$B$2)))</f>
        <v>0</v>
      </c>
      <c r="CV69" s="281">
        <f>IF(ISBLANK('Hoja De Calculo'!CW$13),'Credit issuance TYA'!CV69-('Credit issuance TYA'!$AW$21*'Credit issuance TYA'!$B$2),IF('Hoja De Calculo'!CW$16&lt;'Hoja De Calculo'!CV$16,0,'Credit issuance TYA'!CV69-('Credit issuance TYA'!$AW$21*'Credit issuance TYA'!$B$2)))</f>
        <v>0</v>
      </c>
      <c r="CW69" s="281">
        <f>IF(ISBLANK('Hoja De Calculo'!CX$13),'Credit issuance TYA'!CW69-('Credit issuance TYA'!$AW$21*'Credit issuance TYA'!$B$2),IF('Hoja De Calculo'!CX$16&lt;'Hoja De Calculo'!CW$16,0,'Credit issuance TYA'!CW69-('Credit issuance TYA'!$AW$21*'Credit issuance TYA'!$B$2)))</f>
        <v>0</v>
      </c>
    </row>
    <row r="70" spans="1:101" x14ac:dyDescent="0.3">
      <c r="A70" t="s">
        <v>207</v>
      </c>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259"/>
      <c r="AH70" s="259"/>
      <c r="AI70" s="259"/>
      <c r="AJ70" s="259"/>
      <c r="AK70" s="259"/>
      <c r="AL70" s="259"/>
      <c r="AM70" s="259"/>
      <c r="AN70" s="259"/>
      <c r="AO70" s="259"/>
      <c r="AP70" s="259"/>
      <c r="AQ70" s="259"/>
      <c r="AR70" s="259"/>
      <c r="AS70" s="259"/>
      <c r="AT70" s="259"/>
      <c r="AU70" s="259"/>
      <c r="AV70" s="259"/>
      <c r="AW70" s="259"/>
      <c r="AX70" s="281">
        <f>'Credit issuance TYA'!AX70-('Credit issuance TYA'!$AX$21*'Credit issuance TYA'!$B$2)</f>
        <v>0</v>
      </c>
      <c r="AY70" s="281">
        <f>IF(ISBLANK('Hoja De Calculo'!AZ$13),'Credit issuance TYA'!AY70-('Credit issuance TYA'!$AX$21*'Credit issuance TYA'!$B$2),IF('Hoja De Calculo'!AZ$16&lt;'Hoja De Calculo'!AY$16,0,'Credit issuance TYA'!AY70-('Credit issuance TYA'!$AX$21*'Credit issuance TYA'!$B$2)))</f>
        <v>0</v>
      </c>
      <c r="AZ70" s="281">
        <f>IF(ISBLANK('Hoja De Calculo'!BA$13),'Credit issuance TYA'!AZ70-('Credit issuance TYA'!$AX$21*'Credit issuance TYA'!$B$2),IF('Hoja De Calculo'!BA$16&lt;'Hoja De Calculo'!AZ$16,0,'Credit issuance TYA'!AZ70-('Credit issuance TYA'!$AX$21*'Credit issuance TYA'!$B$2)))</f>
        <v>0</v>
      </c>
      <c r="BA70" s="281">
        <f>IF(ISBLANK('Hoja De Calculo'!BB$13),'Credit issuance TYA'!BA70-('Credit issuance TYA'!$AX$21*'Credit issuance TYA'!$B$2),IF('Hoja De Calculo'!BB$16&lt;'Hoja De Calculo'!BA$16,0,'Credit issuance TYA'!BA70-('Credit issuance TYA'!$AX$21*'Credit issuance TYA'!$B$2)))</f>
        <v>0</v>
      </c>
      <c r="BB70" s="281">
        <f>IF(ISBLANK('Hoja De Calculo'!BC$13),'Credit issuance TYA'!BB70-('Credit issuance TYA'!$AX$21*'Credit issuance TYA'!$B$2),IF('Hoja De Calculo'!BC$16&lt;'Hoja De Calculo'!BB$16,0,'Credit issuance TYA'!BB70-('Credit issuance TYA'!$AX$21*'Credit issuance TYA'!$B$2)))</f>
        <v>0</v>
      </c>
      <c r="BC70" s="281">
        <f>IF(ISBLANK('Hoja De Calculo'!BD$13),'Credit issuance TYA'!BC70-('Credit issuance TYA'!$AX$21*'Credit issuance TYA'!$B$2),IF('Hoja De Calculo'!BD$16&lt;'Hoja De Calculo'!BC$16,0,'Credit issuance TYA'!BC70-('Credit issuance TYA'!$AX$21*'Credit issuance TYA'!$B$2)))</f>
        <v>0</v>
      </c>
      <c r="BD70" s="281">
        <f>IF(ISBLANK('Hoja De Calculo'!BE$13),'Credit issuance TYA'!BD70-('Credit issuance TYA'!$AX$21*'Credit issuance TYA'!$B$2),IF('Hoja De Calculo'!BE$16&lt;'Hoja De Calculo'!BD$16,0,'Credit issuance TYA'!BD70-('Credit issuance TYA'!$AX$21*'Credit issuance TYA'!$B$2)))</f>
        <v>0</v>
      </c>
      <c r="BE70" s="281">
        <f>IF(ISBLANK('Hoja De Calculo'!BF$13),'Credit issuance TYA'!BE70-('Credit issuance TYA'!$AX$21*'Credit issuance TYA'!$B$2),IF('Hoja De Calculo'!BF$16&lt;'Hoja De Calculo'!BE$16,0,'Credit issuance TYA'!BE70-('Credit issuance TYA'!$AX$21*'Credit issuance TYA'!$B$2)))</f>
        <v>0</v>
      </c>
      <c r="BF70" s="281">
        <f>IF(ISBLANK('Hoja De Calculo'!BG$13),'Credit issuance TYA'!BF70-('Credit issuance TYA'!$AX$21*'Credit issuance TYA'!$B$2),IF('Hoja De Calculo'!BG$16&lt;'Hoja De Calculo'!BF$16,0,'Credit issuance TYA'!BF70-('Credit issuance TYA'!$AX$21*'Credit issuance TYA'!$B$2)))</f>
        <v>0</v>
      </c>
      <c r="BG70" s="281">
        <f>IF(ISBLANK('Hoja De Calculo'!BH$13),'Credit issuance TYA'!BG70-('Credit issuance TYA'!$AX$21*'Credit issuance TYA'!$B$2),IF('Hoja De Calculo'!BH$16&lt;'Hoja De Calculo'!BG$16,0,'Credit issuance TYA'!BG70-('Credit issuance TYA'!$AX$21*'Credit issuance TYA'!$B$2)))</f>
        <v>0</v>
      </c>
      <c r="BH70" s="281">
        <f>IF(ISBLANK('Hoja De Calculo'!BI$13),'Credit issuance TYA'!BH70-('Credit issuance TYA'!$AX$21*'Credit issuance TYA'!$B$2),IF('Hoja De Calculo'!BI$16&lt;'Hoja De Calculo'!BH$16,0,'Credit issuance TYA'!BH70-('Credit issuance TYA'!$AX$21*'Credit issuance TYA'!$B$2)))</f>
        <v>0</v>
      </c>
      <c r="BI70" s="281">
        <f>IF(ISBLANK('Hoja De Calculo'!BJ$13),'Credit issuance TYA'!BI70-('Credit issuance TYA'!$AX$21*'Credit issuance TYA'!$B$2),IF('Hoja De Calculo'!BJ$16&lt;'Hoja De Calculo'!BI$16,0,'Credit issuance TYA'!BI70-('Credit issuance TYA'!$AX$21*'Credit issuance TYA'!$B$2)))</f>
        <v>0</v>
      </c>
      <c r="BJ70" s="281">
        <f>IF(ISBLANK('Hoja De Calculo'!BK$13),'Credit issuance TYA'!BJ70-('Credit issuance TYA'!$AX$21*'Credit issuance TYA'!$B$2),IF('Hoja De Calculo'!BK$16&lt;'Hoja De Calculo'!BJ$16,0,'Credit issuance TYA'!BJ70-('Credit issuance TYA'!$AX$21*'Credit issuance TYA'!$B$2)))</f>
        <v>0</v>
      </c>
      <c r="BK70" s="281">
        <f>IF(ISBLANK('Hoja De Calculo'!BL$13),'Credit issuance TYA'!BK70-('Credit issuance TYA'!$AX$21*'Credit issuance TYA'!$B$2),IF('Hoja De Calculo'!BL$16&lt;'Hoja De Calculo'!BK$16,0,'Credit issuance TYA'!BK70-('Credit issuance TYA'!$AX$21*'Credit issuance TYA'!$B$2)))</f>
        <v>0</v>
      </c>
      <c r="BL70" s="281">
        <f>IF(ISBLANK('Hoja De Calculo'!BM$13),'Credit issuance TYA'!BL70-('Credit issuance TYA'!$AX$21*'Credit issuance TYA'!$B$2),IF('Hoja De Calculo'!BM$16&lt;'Hoja De Calculo'!BL$16,0,'Credit issuance TYA'!BL70-('Credit issuance TYA'!$AX$21*'Credit issuance TYA'!$B$2)))</f>
        <v>0</v>
      </c>
      <c r="BM70" s="281">
        <f>IF(ISBLANK('Hoja De Calculo'!BN$13),'Credit issuance TYA'!BM70-('Credit issuance TYA'!$AX$21*'Credit issuance TYA'!$B$2),IF('Hoja De Calculo'!BN$16&lt;'Hoja De Calculo'!BM$16,0,'Credit issuance TYA'!BM70-('Credit issuance TYA'!$AX$21*'Credit issuance TYA'!$B$2)))</f>
        <v>0</v>
      </c>
      <c r="BN70" s="281">
        <f>IF(ISBLANK('Hoja De Calculo'!BO$13),'Credit issuance TYA'!BN70-('Credit issuance TYA'!$AX$21*'Credit issuance TYA'!$B$2),IF('Hoja De Calculo'!BO$16&lt;'Hoja De Calculo'!BN$16,0,'Credit issuance TYA'!BN70-('Credit issuance TYA'!$AX$21*'Credit issuance TYA'!$B$2)))</f>
        <v>0</v>
      </c>
      <c r="BO70" s="281">
        <f>IF(ISBLANK('Hoja De Calculo'!BP$13),'Credit issuance TYA'!BO70-('Credit issuance TYA'!$AX$21*'Credit issuance TYA'!$B$2),IF('Hoja De Calculo'!BP$16&lt;'Hoja De Calculo'!BO$16,0,'Credit issuance TYA'!BO70-('Credit issuance TYA'!$AX$21*'Credit issuance TYA'!$B$2)))</f>
        <v>0</v>
      </c>
      <c r="BP70" s="281">
        <f>IF(ISBLANK('Hoja De Calculo'!BQ$13),'Credit issuance TYA'!BP70-('Credit issuance TYA'!$AX$21*'Credit issuance TYA'!$B$2),IF('Hoja De Calculo'!BQ$16&lt;'Hoja De Calculo'!BP$16,0,'Credit issuance TYA'!BP70-('Credit issuance TYA'!$AX$21*'Credit issuance TYA'!$B$2)))</f>
        <v>0</v>
      </c>
      <c r="BQ70" s="281">
        <f>IF(ISBLANK('Hoja De Calculo'!BR$13),'Credit issuance TYA'!BQ70-('Credit issuance TYA'!$AX$21*'Credit issuance TYA'!$B$2),IF('Hoja De Calculo'!BR$16&lt;'Hoja De Calculo'!BQ$16,0,'Credit issuance TYA'!BQ70-('Credit issuance TYA'!$AX$21*'Credit issuance TYA'!$B$2)))</f>
        <v>0</v>
      </c>
      <c r="BR70" s="281">
        <f>IF(ISBLANK('Hoja De Calculo'!BS$13),'Credit issuance TYA'!BR70-('Credit issuance TYA'!$AX$21*'Credit issuance TYA'!$B$2),IF('Hoja De Calculo'!BS$16&lt;'Hoja De Calculo'!BR$16,0,'Credit issuance TYA'!BR70-('Credit issuance TYA'!$AX$21*'Credit issuance TYA'!$B$2)))</f>
        <v>0</v>
      </c>
      <c r="BS70" s="281">
        <f>IF(ISBLANK('Hoja De Calculo'!BT$13),'Credit issuance TYA'!BS70-('Credit issuance TYA'!$AX$21*'Credit issuance TYA'!$B$2),IF('Hoja De Calculo'!BT$16&lt;'Hoja De Calculo'!BS$16,0,'Credit issuance TYA'!BS70-('Credit issuance TYA'!$AX$21*'Credit issuance TYA'!$B$2)))</f>
        <v>0</v>
      </c>
      <c r="BT70" s="281">
        <f>IF(ISBLANK('Hoja De Calculo'!BU$13),'Credit issuance TYA'!BT70-('Credit issuance TYA'!$AX$21*'Credit issuance TYA'!$B$2),IF('Hoja De Calculo'!BU$16&lt;'Hoja De Calculo'!BT$16,0,'Credit issuance TYA'!BT70-('Credit issuance TYA'!$AX$21*'Credit issuance TYA'!$B$2)))</f>
        <v>0</v>
      </c>
      <c r="BU70" s="281">
        <f>IF(ISBLANK('Hoja De Calculo'!BV$13),'Credit issuance TYA'!BU70-('Credit issuance TYA'!$AX$21*'Credit issuance TYA'!$B$2),IF('Hoja De Calculo'!BV$16&lt;'Hoja De Calculo'!BU$16,0,'Credit issuance TYA'!BU70-('Credit issuance TYA'!$AX$21*'Credit issuance TYA'!$B$2)))</f>
        <v>0</v>
      </c>
      <c r="BV70" s="281">
        <f>IF(ISBLANK('Hoja De Calculo'!BW$13),'Credit issuance TYA'!BV70-('Credit issuance TYA'!$AX$21*'Credit issuance TYA'!$B$2),IF('Hoja De Calculo'!BW$16&lt;'Hoja De Calculo'!BV$16,0,'Credit issuance TYA'!BV70-('Credit issuance TYA'!$AX$21*'Credit issuance TYA'!$B$2)))</f>
        <v>0</v>
      </c>
      <c r="BW70" s="281">
        <f>IF(ISBLANK('Hoja De Calculo'!BX$13),'Credit issuance TYA'!BW70-('Credit issuance TYA'!$AX$21*'Credit issuance TYA'!$B$2),IF('Hoja De Calculo'!BX$16&lt;'Hoja De Calculo'!BW$16,0,'Credit issuance TYA'!BW70-('Credit issuance TYA'!$AX$21*'Credit issuance TYA'!$B$2)))</f>
        <v>0</v>
      </c>
      <c r="BX70" s="281">
        <f>IF(ISBLANK('Hoja De Calculo'!BY$13),'Credit issuance TYA'!BX70-('Credit issuance TYA'!$AX$21*'Credit issuance TYA'!$B$2),IF('Hoja De Calculo'!BY$16&lt;'Hoja De Calculo'!BX$16,0,'Credit issuance TYA'!BX70-('Credit issuance TYA'!$AX$21*'Credit issuance TYA'!$B$2)))</f>
        <v>0</v>
      </c>
      <c r="BY70" s="281">
        <f>IF(ISBLANK('Hoja De Calculo'!BZ$13),'Credit issuance TYA'!BY70-('Credit issuance TYA'!$AX$21*'Credit issuance TYA'!$B$2),IF('Hoja De Calculo'!BZ$16&lt;'Hoja De Calculo'!BY$16,0,'Credit issuance TYA'!BY70-('Credit issuance TYA'!$AX$21*'Credit issuance TYA'!$B$2)))</f>
        <v>0</v>
      </c>
      <c r="BZ70" s="281">
        <f>IF(ISBLANK('Hoja De Calculo'!CA$13),'Credit issuance TYA'!BZ70-('Credit issuance TYA'!$AX$21*'Credit issuance TYA'!$B$2),IF('Hoja De Calculo'!CA$16&lt;'Hoja De Calculo'!BZ$16,0,'Credit issuance TYA'!BZ70-('Credit issuance TYA'!$AX$21*'Credit issuance TYA'!$B$2)))</f>
        <v>0</v>
      </c>
      <c r="CA70" s="281">
        <f>IF(ISBLANK('Hoja De Calculo'!CB$13),'Credit issuance TYA'!CA70-('Credit issuance TYA'!$AX$21*'Credit issuance TYA'!$B$2),IF('Hoja De Calculo'!CB$16&lt;'Hoja De Calculo'!CA$16,0,'Credit issuance TYA'!CA70-('Credit issuance TYA'!$AX$21*'Credit issuance TYA'!$B$2)))</f>
        <v>0</v>
      </c>
      <c r="CB70" s="281">
        <f>IF(ISBLANK('Hoja De Calculo'!CC$13),'Credit issuance TYA'!CB70-('Credit issuance TYA'!$AX$21*'Credit issuance TYA'!$B$2),IF('Hoja De Calculo'!CC$16&lt;'Hoja De Calculo'!CB$16,0,'Credit issuance TYA'!CB70-('Credit issuance TYA'!$AX$21*'Credit issuance TYA'!$B$2)))</f>
        <v>0</v>
      </c>
      <c r="CC70" s="281">
        <f>IF(ISBLANK('Hoja De Calculo'!CD$13),'Credit issuance TYA'!CC70-('Credit issuance TYA'!$AX$21*'Credit issuance TYA'!$B$2),IF('Hoja De Calculo'!CD$16&lt;'Hoja De Calculo'!CC$16,0,'Credit issuance TYA'!CC70-('Credit issuance TYA'!$AX$21*'Credit issuance TYA'!$B$2)))</f>
        <v>0</v>
      </c>
      <c r="CD70" s="281">
        <f>IF(ISBLANK('Hoja De Calculo'!CE$13),'Credit issuance TYA'!CD70-('Credit issuance TYA'!$AX$21*'Credit issuance TYA'!$B$2),IF('Hoja De Calculo'!CE$16&lt;'Hoja De Calculo'!CD$16,0,'Credit issuance TYA'!CD70-('Credit issuance TYA'!$AX$21*'Credit issuance TYA'!$B$2)))</f>
        <v>0</v>
      </c>
      <c r="CE70" s="281">
        <f>IF(ISBLANK('Hoja De Calculo'!CF$13),'Credit issuance TYA'!CE70-('Credit issuance TYA'!$AX$21*'Credit issuance TYA'!$B$2),IF('Hoja De Calculo'!CF$16&lt;'Hoja De Calculo'!CE$16,0,'Credit issuance TYA'!CE70-('Credit issuance TYA'!$AX$21*'Credit issuance TYA'!$B$2)))</f>
        <v>0</v>
      </c>
      <c r="CF70" s="281">
        <f>IF(ISBLANK('Hoja De Calculo'!CG$13),'Credit issuance TYA'!CF70-('Credit issuance TYA'!$AX$21*'Credit issuance TYA'!$B$2),IF('Hoja De Calculo'!CG$16&lt;'Hoja De Calculo'!CF$16,0,'Credit issuance TYA'!CF70-('Credit issuance TYA'!$AX$21*'Credit issuance TYA'!$B$2)))</f>
        <v>0</v>
      </c>
      <c r="CG70" s="281">
        <f>IF(ISBLANK('Hoja De Calculo'!CH$13),'Credit issuance TYA'!CG70-('Credit issuance TYA'!$AX$21*'Credit issuance TYA'!$B$2),IF('Hoja De Calculo'!CH$16&lt;'Hoja De Calculo'!CG$16,0,'Credit issuance TYA'!CG70-('Credit issuance TYA'!$AX$21*'Credit issuance TYA'!$B$2)))</f>
        <v>0</v>
      </c>
      <c r="CH70" s="281">
        <f>IF(ISBLANK('Hoja De Calculo'!CI$13),'Credit issuance TYA'!CH70-('Credit issuance TYA'!$AX$21*'Credit issuance TYA'!$B$2),IF('Hoja De Calculo'!CI$16&lt;'Hoja De Calculo'!CH$16,0,'Credit issuance TYA'!CH70-('Credit issuance TYA'!$AX$21*'Credit issuance TYA'!$B$2)))</f>
        <v>0</v>
      </c>
      <c r="CI70" s="281">
        <f>IF(ISBLANK('Hoja De Calculo'!CJ$13),'Credit issuance TYA'!CI70-('Credit issuance TYA'!$AX$21*'Credit issuance TYA'!$B$2),IF('Hoja De Calculo'!CJ$16&lt;'Hoja De Calculo'!CI$16,0,'Credit issuance TYA'!CI70-('Credit issuance TYA'!$AX$21*'Credit issuance TYA'!$B$2)))</f>
        <v>0</v>
      </c>
      <c r="CJ70" s="281">
        <f>IF(ISBLANK('Hoja De Calculo'!CK$13),'Credit issuance TYA'!CJ70-('Credit issuance TYA'!$AX$21*'Credit issuance TYA'!$B$2),IF('Hoja De Calculo'!CK$16&lt;'Hoja De Calculo'!CJ$16,0,'Credit issuance TYA'!CJ70-('Credit issuance TYA'!$AX$21*'Credit issuance TYA'!$B$2)))</f>
        <v>0</v>
      </c>
      <c r="CK70" s="281">
        <f>IF(ISBLANK('Hoja De Calculo'!CL$13),'Credit issuance TYA'!CK70-('Credit issuance TYA'!$AX$21*'Credit issuance TYA'!$B$2),IF('Hoja De Calculo'!CL$16&lt;'Hoja De Calculo'!CK$16,0,'Credit issuance TYA'!CK70-('Credit issuance TYA'!$AX$21*'Credit issuance TYA'!$B$2)))</f>
        <v>0</v>
      </c>
      <c r="CL70" s="281">
        <f>IF(ISBLANK('Hoja De Calculo'!CM$13),'Credit issuance TYA'!CL70-('Credit issuance TYA'!$AX$21*'Credit issuance TYA'!$B$2),IF('Hoja De Calculo'!CM$16&lt;'Hoja De Calculo'!CL$16,0,'Credit issuance TYA'!CL70-('Credit issuance TYA'!$AX$21*'Credit issuance TYA'!$B$2)))</f>
        <v>0</v>
      </c>
      <c r="CM70" s="281">
        <f>IF(ISBLANK('Hoja De Calculo'!CN$13),'Credit issuance TYA'!CM70-('Credit issuance TYA'!$AX$21*'Credit issuance TYA'!$B$2),IF('Hoja De Calculo'!CN$16&lt;'Hoja De Calculo'!CM$16,0,'Credit issuance TYA'!CM70-('Credit issuance TYA'!$AX$21*'Credit issuance TYA'!$B$2)))</f>
        <v>0</v>
      </c>
      <c r="CN70" s="281">
        <f>IF(ISBLANK('Hoja De Calculo'!CO$13),'Credit issuance TYA'!CN70-('Credit issuance TYA'!$AX$21*'Credit issuance TYA'!$B$2),IF('Hoja De Calculo'!CO$16&lt;'Hoja De Calculo'!CN$16,0,'Credit issuance TYA'!CN70-('Credit issuance TYA'!$AX$21*'Credit issuance TYA'!$B$2)))</f>
        <v>0</v>
      </c>
      <c r="CO70" s="281">
        <f>IF(ISBLANK('Hoja De Calculo'!CP$13),'Credit issuance TYA'!CO70-('Credit issuance TYA'!$AX$21*'Credit issuance TYA'!$B$2),IF('Hoja De Calculo'!CP$16&lt;'Hoja De Calculo'!CO$16,0,'Credit issuance TYA'!CO70-('Credit issuance TYA'!$AX$21*'Credit issuance TYA'!$B$2)))</f>
        <v>0</v>
      </c>
      <c r="CP70" s="281">
        <f>IF(ISBLANK('Hoja De Calculo'!CQ$13),'Credit issuance TYA'!CP70-('Credit issuance TYA'!$AX$21*'Credit issuance TYA'!$B$2),IF('Hoja De Calculo'!CQ$16&lt;'Hoja De Calculo'!CP$16,0,'Credit issuance TYA'!CP70-('Credit issuance TYA'!$AX$21*'Credit issuance TYA'!$B$2)))</f>
        <v>0</v>
      </c>
      <c r="CQ70" s="281">
        <f>IF(ISBLANK('Hoja De Calculo'!CR$13),'Credit issuance TYA'!CQ70-('Credit issuance TYA'!$AX$21*'Credit issuance TYA'!$B$2),IF('Hoja De Calculo'!CR$16&lt;'Hoja De Calculo'!CQ$16,0,'Credit issuance TYA'!CQ70-('Credit issuance TYA'!$AX$21*'Credit issuance TYA'!$B$2)))</f>
        <v>0</v>
      </c>
      <c r="CR70" s="281">
        <f>IF(ISBLANK('Hoja De Calculo'!CS$13),'Credit issuance TYA'!CR70-('Credit issuance TYA'!$AX$21*'Credit issuance TYA'!$B$2),IF('Hoja De Calculo'!CS$16&lt;'Hoja De Calculo'!CR$16,0,'Credit issuance TYA'!CR70-('Credit issuance TYA'!$AX$21*'Credit issuance TYA'!$B$2)))</f>
        <v>0</v>
      </c>
      <c r="CS70" s="281">
        <f>IF(ISBLANK('Hoja De Calculo'!CT$13),'Credit issuance TYA'!CS70-('Credit issuance TYA'!$AX$21*'Credit issuance TYA'!$B$2),IF('Hoja De Calculo'!CT$16&lt;'Hoja De Calculo'!CS$16,0,'Credit issuance TYA'!CS70-('Credit issuance TYA'!$AX$21*'Credit issuance TYA'!$B$2)))</f>
        <v>0</v>
      </c>
      <c r="CT70" s="281">
        <f>IF(ISBLANK('Hoja De Calculo'!CU$13),'Credit issuance TYA'!CT70-('Credit issuance TYA'!$AX$21*'Credit issuance TYA'!$B$2),IF('Hoja De Calculo'!CU$16&lt;'Hoja De Calculo'!CT$16,0,'Credit issuance TYA'!CT70-('Credit issuance TYA'!$AX$21*'Credit issuance TYA'!$B$2)))</f>
        <v>0</v>
      </c>
      <c r="CU70" s="281">
        <f>IF(ISBLANK('Hoja De Calculo'!CV$13),'Credit issuance TYA'!CU70-('Credit issuance TYA'!$AX$21*'Credit issuance TYA'!$B$2),IF('Hoja De Calculo'!CV$16&lt;'Hoja De Calculo'!CU$16,0,'Credit issuance TYA'!CU70-('Credit issuance TYA'!$AX$21*'Credit issuance TYA'!$B$2)))</f>
        <v>0</v>
      </c>
      <c r="CV70" s="281">
        <f>IF(ISBLANK('Hoja De Calculo'!CW$13),'Credit issuance TYA'!CV70-('Credit issuance TYA'!$AX$21*'Credit issuance TYA'!$B$2),IF('Hoja De Calculo'!CW$16&lt;'Hoja De Calculo'!CV$16,0,'Credit issuance TYA'!CV70-('Credit issuance TYA'!$AX$21*'Credit issuance TYA'!$B$2)))</f>
        <v>0</v>
      </c>
      <c r="CW70" s="281">
        <f>IF(ISBLANK('Hoja De Calculo'!CX$13),'Credit issuance TYA'!CW70-('Credit issuance TYA'!$AX$21*'Credit issuance TYA'!$B$2),IF('Hoja De Calculo'!CX$16&lt;'Hoja De Calculo'!CW$16,0,'Credit issuance TYA'!CW70-('Credit issuance TYA'!$AX$21*'Credit issuance TYA'!$B$2)))</f>
        <v>0</v>
      </c>
    </row>
    <row r="71" spans="1:101" x14ac:dyDescent="0.3">
      <c r="A71" t="s">
        <v>208</v>
      </c>
      <c r="B71" s="259"/>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259"/>
      <c r="AJ71" s="259"/>
      <c r="AK71" s="259"/>
      <c r="AL71" s="259"/>
      <c r="AM71" s="259"/>
      <c r="AN71" s="259"/>
      <c r="AO71" s="259"/>
      <c r="AP71" s="259"/>
      <c r="AQ71" s="259"/>
      <c r="AR71" s="259"/>
      <c r="AS71" s="259"/>
      <c r="AT71" s="259"/>
      <c r="AU71" s="259"/>
      <c r="AV71" s="259"/>
      <c r="AW71" s="259"/>
      <c r="AX71" s="259"/>
      <c r="AY71" s="281">
        <f>'Credit issuance TYA'!AY71-('Credit issuance TYA'!$AY$21*'Credit issuance TYA'!$B$2)</f>
        <v>0</v>
      </c>
      <c r="AZ71" s="281">
        <f>IF(ISBLANK('Hoja De Calculo'!BA$13),'Credit issuance TYA'!AZ71-('Credit issuance TYA'!$AY$21*'Credit issuance TYA'!$B$2),IF('Hoja De Calculo'!BA$16&lt;'Hoja De Calculo'!AZ$16,0,'Credit issuance TYA'!AZ71-('Credit issuance TYA'!$AY$21*'Credit issuance TYA'!$B$2)))</f>
        <v>0</v>
      </c>
      <c r="BA71" s="281">
        <f>IF(ISBLANK('Hoja De Calculo'!BB$13),'Credit issuance TYA'!BA71-('Credit issuance TYA'!$AY$21*'Credit issuance TYA'!$B$2),IF('Hoja De Calculo'!BB$16&lt;'Hoja De Calculo'!BA$16,0,'Credit issuance TYA'!BA71-('Credit issuance TYA'!$AY$21*'Credit issuance TYA'!$B$2)))</f>
        <v>0</v>
      </c>
      <c r="BB71" s="281">
        <f>IF(ISBLANK('Hoja De Calculo'!BC$13),'Credit issuance TYA'!BB71-('Credit issuance TYA'!$AY$21*'Credit issuance TYA'!$B$2),IF('Hoja De Calculo'!BC$16&lt;'Hoja De Calculo'!BB$16,0,'Credit issuance TYA'!BB71-('Credit issuance TYA'!$AY$21*'Credit issuance TYA'!$B$2)))</f>
        <v>0</v>
      </c>
      <c r="BC71" s="281">
        <f>IF(ISBLANK('Hoja De Calculo'!BD$13),'Credit issuance TYA'!BC71-('Credit issuance TYA'!$AY$21*'Credit issuance TYA'!$B$2),IF('Hoja De Calculo'!BD$16&lt;'Hoja De Calculo'!BC$16,0,'Credit issuance TYA'!BC71-('Credit issuance TYA'!$AY$21*'Credit issuance TYA'!$B$2)))</f>
        <v>0</v>
      </c>
      <c r="BD71" s="281">
        <f>IF(ISBLANK('Hoja De Calculo'!BE$13),'Credit issuance TYA'!BD71-('Credit issuance TYA'!$AY$21*'Credit issuance TYA'!$B$2),IF('Hoja De Calculo'!BE$16&lt;'Hoja De Calculo'!BD$16,0,'Credit issuance TYA'!BD71-('Credit issuance TYA'!$AY$21*'Credit issuance TYA'!$B$2)))</f>
        <v>0</v>
      </c>
      <c r="BE71" s="281">
        <f>IF(ISBLANK('Hoja De Calculo'!BF$13),'Credit issuance TYA'!BE71-('Credit issuance TYA'!$AY$21*'Credit issuance TYA'!$B$2),IF('Hoja De Calculo'!BF$16&lt;'Hoja De Calculo'!BE$16,0,'Credit issuance TYA'!BE71-('Credit issuance TYA'!$AY$21*'Credit issuance TYA'!$B$2)))</f>
        <v>0</v>
      </c>
      <c r="BF71" s="281">
        <f>IF(ISBLANK('Hoja De Calculo'!BG$13),'Credit issuance TYA'!BF71-('Credit issuance TYA'!$AY$21*'Credit issuance TYA'!$B$2),IF('Hoja De Calculo'!BG$16&lt;'Hoja De Calculo'!BF$16,0,'Credit issuance TYA'!BF71-('Credit issuance TYA'!$AY$21*'Credit issuance TYA'!$B$2)))</f>
        <v>0</v>
      </c>
      <c r="BG71" s="281">
        <f>IF(ISBLANK('Hoja De Calculo'!BH$13),'Credit issuance TYA'!BG71-('Credit issuance TYA'!$AY$21*'Credit issuance TYA'!$B$2),IF('Hoja De Calculo'!BH$16&lt;'Hoja De Calculo'!BG$16,0,'Credit issuance TYA'!BG71-('Credit issuance TYA'!$AY$21*'Credit issuance TYA'!$B$2)))</f>
        <v>0</v>
      </c>
      <c r="BH71" s="281">
        <f>IF(ISBLANK('Hoja De Calculo'!BI$13),'Credit issuance TYA'!BH71-('Credit issuance TYA'!$AY$21*'Credit issuance TYA'!$B$2),IF('Hoja De Calculo'!BI$16&lt;'Hoja De Calculo'!BH$16,0,'Credit issuance TYA'!BH71-('Credit issuance TYA'!$AY$21*'Credit issuance TYA'!$B$2)))</f>
        <v>0</v>
      </c>
      <c r="BI71" s="281">
        <f>IF(ISBLANK('Hoja De Calculo'!BJ$13),'Credit issuance TYA'!BI71-('Credit issuance TYA'!$AY$21*'Credit issuance TYA'!$B$2),IF('Hoja De Calculo'!BJ$16&lt;'Hoja De Calculo'!BI$16,0,'Credit issuance TYA'!BI71-('Credit issuance TYA'!$AY$21*'Credit issuance TYA'!$B$2)))</f>
        <v>0</v>
      </c>
      <c r="BJ71" s="281">
        <f>IF(ISBLANK('Hoja De Calculo'!BK$13),'Credit issuance TYA'!BJ71-('Credit issuance TYA'!$AY$21*'Credit issuance TYA'!$B$2),IF('Hoja De Calculo'!BK$16&lt;'Hoja De Calculo'!BJ$16,0,'Credit issuance TYA'!BJ71-('Credit issuance TYA'!$AY$21*'Credit issuance TYA'!$B$2)))</f>
        <v>0</v>
      </c>
      <c r="BK71" s="281">
        <f>IF(ISBLANK('Hoja De Calculo'!BL$13),'Credit issuance TYA'!BK71-('Credit issuance TYA'!$AY$21*'Credit issuance TYA'!$B$2),IF('Hoja De Calculo'!BL$16&lt;'Hoja De Calculo'!BK$16,0,'Credit issuance TYA'!BK71-('Credit issuance TYA'!$AY$21*'Credit issuance TYA'!$B$2)))</f>
        <v>0</v>
      </c>
      <c r="BL71" s="281">
        <f>IF(ISBLANK('Hoja De Calculo'!BM$13),'Credit issuance TYA'!BL71-('Credit issuance TYA'!$AY$21*'Credit issuance TYA'!$B$2),IF('Hoja De Calculo'!BM$16&lt;'Hoja De Calculo'!BL$16,0,'Credit issuance TYA'!BL71-('Credit issuance TYA'!$AY$21*'Credit issuance TYA'!$B$2)))</f>
        <v>0</v>
      </c>
      <c r="BM71" s="281">
        <f>IF(ISBLANK('Hoja De Calculo'!BN$13),'Credit issuance TYA'!BM71-('Credit issuance TYA'!$AY$21*'Credit issuance TYA'!$B$2),IF('Hoja De Calculo'!BN$16&lt;'Hoja De Calculo'!BM$16,0,'Credit issuance TYA'!BM71-('Credit issuance TYA'!$AY$21*'Credit issuance TYA'!$B$2)))</f>
        <v>0</v>
      </c>
      <c r="BN71" s="281">
        <f>IF(ISBLANK('Hoja De Calculo'!BO$13),'Credit issuance TYA'!BN71-('Credit issuance TYA'!$AY$21*'Credit issuance TYA'!$B$2),IF('Hoja De Calculo'!BO$16&lt;'Hoja De Calculo'!BN$16,0,'Credit issuance TYA'!BN71-('Credit issuance TYA'!$AY$21*'Credit issuance TYA'!$B$2)))</f>
        <v>0</v>
      </c>
      <c r="BO71" s="281">
        <f>IF(ISBLANK('Hoja De Calculo'!BP$13),'Credit issuance TYA'!BO71-('Credit issuance TYA'!$AY$21*'Credit issuance TYA'!$B$2),IF('Hoja De Calculo'!BP$16&lt;'Hoja De Calculo'!BO$16,0,'Credit issuance TYA'!BO71-('Credit issuance TYA'!$AY$21*'Credit issuance TYA'!$B$2)))</f>
        <v>0</v>
      </c>
      <c r="BP71" s="281">
        <f>IF(ISBLANK('Hoja De Calculo'!BQ$13),'Credit issuance TYA'!BP71-('Credit issuance TYA'!$AY$21*'Credit issuance TYA'!$B$2),IF('Hoja De Calculo'!BQ$16&lt;'Hoja De Calculo'!BP$16,0,'Credit issuance TYA'!BP71-('Credit issuance TYA'!$AY$21*'Credit issuance TYA'!$B$2)))</f>
        <v>0</v>
      </c>
      <c r="BQ71" s="281">
        <f>IF(ISBLANK('Hoja De Calculo'!BR$13),'Credit issuance TYA'!BQ71-('Credit issuance TYA'!$AY$21*'Credit issuance TYA'!$B$2),IF('Hoja De Calculo'!BR$16&lt;'Hoja De Calculo'!BQ$16,0,'Credit issuance TYA'!BQ71-('Credit issuance TYA'!$AY$21*'Credit issuance TYA'!$B$2)))</f>
        <v>0</v>
      </c>
      <c r="BR71" s="281">
        <f>IF(ISBLANK('Hoja De Calculo'!BS$13),'Credit issuance TYA'!BR71-('Credit issuance TYA'!$AY$21*'Credit issuance TYA'!$B$2),IF('Hoja De Calculo'!BS$16&lt;'Hoja De Calculo'!BR$16,0,'Credit issuance TYA'!BR71-('Credit issuance TYA'!$AY$21*'Credit issuance TYA'!$B$2)))</f>
        <v>0</v>
      </c>
      <c r="BS71" s="281">
        <f>IF(ISBLANK('Hoja De Calculo'!BT$13),'Credit issuance TYA'!BS71-('Credit issuance TYA'!$AY$21*'Credit issuance TYA'!$B$2),IF('Hoja De Calculo'!BT$16&lt;'Hoja De Calculo'!BS$16,0,'Credit issuance TYA'!BS71-('Credit issuance TYA'!$AY$21*'Credit issuance TYA'!$B$2)))</f>
        <v>0</v>
      </c>
      <c r="BT71" s="281">
        <f>IF(ISBLANK('Hoja De Calculo'!BU$13),'Credit issuance TYA'!BT71-('Credit issuance TYA'!$AY$21*'Credit issuance TYA'!$B$2),IF('Hoja De Calculo'!BU$16&lt;'Hoja De Calculo'!BT$16,0,'Credit issuance TYA'!BT71-('Credit issuance TYA'!$AY$21*'Credit issuance TYA'!$B$2)))</f>
        <v>0</v>
      </c>
      <c r="BU71" s="281">
        <f>IF(ISBLANK('Hoja De Calculo'!BV$13),'Credit issuance TYA'!BU71-('Credit issuance TYA'!$AY$21*'Credit issuance TYA'!$B$2),IF('Hoja De Calculo'!BV$16&lt;'Hoja De Calculo'!BU$16,0,'Credit issuance TYA'!BU71-('Credit issuance TYA'!$AY$21*'Credit issuance TYA'!$B$2)))</f>
        <v>0</v>
      </c>
      <c r="BV71" s="281">
        <f>IF(ISBLANK('Hoja De Calculo'!BW$13),'Credit issuance TYA'!BV71-('Credit issuance TYA'!$AY$21*'Credit issuance TYA'!$B$2),IF('Hoja De Calculo'!BW$16&lt;'Hoja De Calculo'!BV$16,0,'Credit issuance TYA'!BV71-('Credit issuance TYA'!$AY$21*'Credit issuance TYA'!$B$2)))</f>
        <v>0</v>
      </c>
      <c r="BW71" s="281">
        <f>IF(ISBLANK('Hoja De Calculo'!BX$13),'Credit issuance TYA'!BW71-('Credit issuance TYA'!$AY$21*'Credit issuance TYA'!$B$2),IF('Hoja De Calculo'!BX$16&lt;'Hoja De Calculo'!BW$16,0,'Credit issuance TYA'!BW71-('Credit issuance TYA'!$AY$21*'Credit issuance TYA'!$B$2)))</f>
        <v>0</v>
      </c>
      <c r="BX71" s="281">
        <f>IF(ISBLANK('Hoja De Calculo'!BY$13),'Credit issuance TYA'!BX71-('Credit issuance TYA'!$AY$21*'Credit issuance TYA'!$B$2),IF('Hoja De Calculo'!BY$16&lt;'Hoja De Calculo'!BX$16,0,'Credit issuance TYA'!BX71-('Credit issuance TYA'!$AY$21*'Credit issuance TYA'!$B$2)))</f>
        <v>0</v>
      </c>
      <c r="BY71" s="281">
        <f>IF(ISBLANK('Hoja De Calculo'!BZ$13),'Credit issuance TYA'!BY71-('Credit issuance TYA'!$AY$21*'Credit issuance TYA'!$B$2),IF('Hoja De Calculo'!BZ$16&lt;'Hoja De Calculo'!BY$16,0,'Credit issuance TYA'!BY71-('Credit issuance TYA'!$AY$21*'Credit issuance TYA'!$B$2)))</f>
        <v>0</v>
      </c>
      <c r="BZ71" s="281">
        <f>IF(ISBLANK('Hoja De Calculo'!CA$13),'Credit issuance TYA'!BZ71-('Credit issuance TYA'!$AY$21*'Credit issuance TYA'!$B$2),IF('Hoja De Calculo'!CA$16&lt;'Hoja De Calculo'!BZ$16,0,'Credit issuance TYA'!BZ71-('Credit issuance TYA'!$AY$21*'Credit issuance TYA'!$B$2)))</f>
        <v>0</v>
      </c>
      <c r="CA71" s="281">
        <f>IF(ISBLANK('Hoja De Calculo'!CB$13),'Credit issuance TYA'!CA71-('Credit issuance TYA'!$AY$21*'Credit issuance TYA'!$B$2),IF('Hoja De Calculo'!CB$16&lt;'Hoja De Calculo'!CA$16,0,'Credit issuance TYA'!CA71-('Credit issuance TYA'!$AY$21*'Credit issuance TYA'!$B$2)))</f>
        <v>0</v>
      </c>
      <c r="CB71" s="281">
        <f>IF(ISBLANK('Hoja De Calculo'!CC$13),'Credit issuance TYA'!CB71-('Credit issuance TYA'!$AY$21*'Credit issuance TYA'!$B$2),IF('Hoja De Calculo'!CC$16&lt;'Hoja De Calculo'!CB$16,0,'Credit issuance TYA'!CB71-('Credit issuance TYA'!$AY$21*'Credit issuance TYA'!$B$2)))</f>
        <v>0</v>
      </c>
      <c r="CC71" s="281">
        <f>IF(ISBLANK('Hoja De Calculo'!CD$13),'Credit issuance TYA'!CC71-('Credit issuance TYA'!$AY$21*'Credit issuance TYA'!$B$2),IF('Hoja De Calculo'!CD$16&lt;'Hoja De Calculo'!CC$16,0,'Credit issuance TYA'!CC71-('Credit issuance TYA'!$AY$21*'Credit issuance TYA'!$B$2)))</f>
        <v>0</v>
      </c>
      <c r="CD71" s="281">
        <f>IF(ISBLANK('Hoja De Calculo'!CE$13),'Credit issuance TYA'!CD71-('Credit issuance TYA'!$AY$21*'Credit issuance TYA'!$B$2),IF('Hoja De Calculo'!CE$16&lt;'Hoja De Calculo'!CD$16,0,'Credit issuance TYA'!CD71-('Credit issuance TYA'!$AY$21*'Credit issuance TYA'!$B$2)))</f>
        <v>0</v>
      </c>
      <c r="CE71" s="281">
        <f>IF(ISBLANK('Hoja De Calculo'!CF$13),'Credit issuance TYA'!CE71-('Credit issuance TYA'!$AY$21*'Credit issuance TYA'!$B$2),IF('Hoja De Calculo'!CF$16&lt;'Hoja De Calculo'!CE$16,0,'Credit issuance TYA'!CE71-('Credit issuance TYA'!$AY$21*'Credit issuance TYA'!$B$2)))</f>
        <v>0</v>
      </c>
      <c r="CF71" s="281">
        <f>IF(ISBLANK('Hoja De Calculo'!CG$13),'Credit issuance TYA'!CF71-('Credit issuance TYA'!$AY$21*'Credit issuance TYA'!$B$2),IF('Hoja De Calculo'!CG$16&lt;'Hoja De Calculo'!CF$16,0,'Credit issuance TYA'!CF71-('Credit issuance TYA'!$AY$21*'Credit issuance TYA'!$B$2)))</f>
        <v>0</v>
      </c>
      <c r="CG71" s="281">
        <f>IF(ISBLANK('Hoja De Calculo'!CH$13),'Credit issuance TYA'!CG71-('Credit issuance TYA'!$AY$21*'Credit issuance TYA'!$B$2),IF('Hoja De Calculo'!CH$16&lt;'Hoja De Calculo'!CG$16,0,'Credit issuance TYA'!CG71-('Credit issuance TYA'!$AY$21*'Credit issuance TYA'!$B$2)))</f>
        <v>0</v>
      </c>
      <c r="CH71" s="281">
        <f>IF(ISBLANK('Hoja De Calculo'!CI$13),'Credit issuance TYA'!CH71-('Credit issuance TYA'!$AY$21*'Credit issuance TYA'!$B$2),IF('Hoja De Calculo'!CI$16&lt;'Hoja De Calculo'!CH$16,0,'Credit issuance TYA'!CH71-('Credit issuance TYA'!$AY$21*'Credit issuance TYA'!$B$2)))</f>
        <v>0</v>
      </c>
      <c r="CI71" s="281">
        <f>IF(ISBLANK('Hoja De Calculo'!CJ$13),'Credit issuance TYA'!CI71-('Credit issuance TYA'!$AY$21*'Credit issuance TYA'!$B$2),IF('Hoja De Calculo'!CJ$16&lt;'Hoja De Calculo'!CI$16,0,'Credit issuance TYA'!CI71-('Credit issuance TYA'!$AY$21*'Credit issuance TYA'!$B$2)))</f>
        <v>0</v>
      </c>
      <c r="CJ71" s="281">
        <f>IF(ISBLANK('Hoja De Calculo'!CK$13),'Credit issuance TYA'!CJ71-('Credit issuance TYA'!$AY$21*'Credit issuance TYA'!$B$2),IF('Hoja De Calculo'!CK$16&lt;'Hoja De Calculo'!CJ$16,0,'Credit issuance TYA'!CJ71-('Credit issuance TYA'!$AY$21*'Credit issuance TYA'!$B$2)))</f>
        <v>0</v>
      </c>
      <c r="CK71" s="281">
        <f>IF(ISBLANK('Hoja De Calculo'!CL$13),'Credit issuance TYA'!CK71-('Credit issuance TYA'!$AY$21*'Credit issuance TYA'!$B$2),IF('Hoja De Calculo'!CL$16&lt;'Hoja De Calculo'!CK$16,0,'Credit issuance TYA'!CK71-('Credit issuance TYA'!$AY$21*'Credit issuance TYA'!$B$2)))</f>
        <v>0</v>
      </c>
      <c r="CL71" s="281">
        <f>IF(ISBLANK('Hoja De Calculo'!CM$13),'Credit issuance TYA'!CL71-('Credit issuance TYA'!$AY$21*'Credit issuance TYA'!$B$2),IF('Hoja De Calculo'!CM$16&lt;'Hoja De Calculo'!CL$16,0,'Credit issuance TYA'!CL71-('Credit issuance TYA'!$AY$21*'Credit issuance TYA'!$B$2)))</f>
        <v>0</v>
      </c>
      <c r="CM71" s="281">
        <f>IF(ISBLANK('Hoja De Calculo'!CN$13),'Credit issuance TYA'!CM71-('Credit issuance TYA'!$AY$21*'Credit issuance TYA'!$B$2),IF('Hoja De Calculo'!CN$16&lt;'Hoja De Calculo'!CM$16,0,'Credit issuance TYA'!CM71-('Credit issuance TYA'!$AY$21*'Credit issuance TYA'!$B$2)))</f>
        <v>0</v>
      </c>
      <c r="CN71" s="281">
        <f>IF(ISBLANK('Hoja De Calculo'!CO$13),'Credit issuance TYA'!CN71-('Credit issuance TYA'!$AY$21*'Credit issuance TYA'!$B$2),IF('Hoja De Calculo'!CO$16&lt;'Hoja De Calculo'!CN$16,0,'Credit issuance TYA'!CN71-('Credit issuance TYA'!$AY$21*'Credit issuance TYA'!$B$2)))</f>
        <v>0</v>
      </c>
      <c r="CO71" s="281">
        <f>IF(ISBLANK('Hoja De Calculo'!CP$13),'Credit issuance TYA'!CO71-('Credit issuance TYA'!$AY$21*'Credit issuance TYA'!$B$2),IF('Hoja De Calculo'!CP$16&lt;'Hoja De Calculo'!CO$16,0,'Credit issuance TYA'!CO71-('Credit issuance TYA'!$AY$21*'Credit issuance TYA'!$B$2)))</f>
        <v>0</v>
      </c>
      <c r="CP71" s="281">
        <f>IF(ISBLANK('Hoja De Calculo'!CQ$13),'Credit issuance TYA'!CP71-('Credit issuance TYA'!$AY$21*'Credit issuance TYA'!$B$2),IF('Hoja De Calculo'!CQ$16&lt;'Hoja De Calculo'!CP$16,0,'Credit issuance TYA'!CP71-('Credit issuance TYA'!$AY$21*'Credit issuance TYA'!$B$2)))</f>
        <v>0</v>
      </c>
      <c r="CQ71" s="281">
        <f>IF(ISBLANK('Hoja De Calculo'!CR$13),'Credit issuance TYA'!CQ71-('Credit issuance TYA'!$AY$21*'Credit issuance TYA'!$B$2),IF('Hoja De Calculo'!CR$16&lt;'Hoja De Calculo'!CQ$16,0,'Credit issuance TYA'!CQ71-('Credit issuance TYA'!$AY$21*'Credit issuance TYA'!$B$2)))</f>
        <v>0</v>
      </c>
      <c r="CR71" s="281">
        <f>IF(ISBLANK('Hoja De Calculo'!CS$13),'Credit issuance TYA'!CR71-('Credit issuance TYA'!$AY$21*'Credit issuance TYA'!$B$2),IF('Hoja De Calculo'!CS$16&lt;'Hoja De Calculo'!CR$16,0,'Credit issuance TYA'!CR71-('Credit issuance TYA'!$AY$21*'Credit issuance TYA'!$B$2)))</f>
        <v>0</v>
      </c>
      <c r="CS71" s="281">
        <f>IF(ISBLANK('Hoja De Calculo'!CT$13),'Credit issuance TYA'!CS71-('Credit issuance TYA'!$AY$21*'Credit issuance TYA'!$B$2),IF('Hoja De Calculo'!CT$16&lt;'Hoja De Calculo'!CS$16,0,'Credit issuance TYA'!CS71-('Credit issuance TYA'!$AY$21*'Credit issuance TYA'!$B$2)))</f>
        <v>0</v>
      </c>
      <c r="CT71" s="281">
        <f>IF(ISBLANK('Hoja De Calculo'!CU$13),'Credit issuance TYA'!CT71-('Credit issuance TYA'!$AY$21*'Credit issuance TYA'!$B$2),IF('Hoja De Calculo'!CU$16&lt;'Hoja De Calculo'!CT$16,0,'Credit issuance TYA'!CT71-('Credit issuance TYA'!$AY$21*'Credit issuance TYA'!$B$2)))</f>
        <v>0</v>
      </c>
      <c r="CU71" s="281">
        <f>IF(ISBLANK('Hoja De Calculo'!CV$13),'Credit issuance TYA'!CU71-('Credit issuance TYA'!$AY$21*'Credit issuance TYA'!$B$2),IF('Hoja De Calculo'!CV$16&lt;'Hoja De Calculo'!CU$16,0,'Credit issuance TYA'!CU71-('Credit issuance TYA'!$AY$21*'Credit issuance TYA'!$B$2)))</f>
        <v>0</v>
      </c>
      <c r="CV71" s="281">
        <f>IF(ISBLANK('Hoja De Calculo'!CW$13),'Credit issuance TYA'!CV71-('Credit issuance TYA'!$AY$21*'Credit issuance TYA'!$B$2),IF('Hoja De Calculo'!CW$16&lt;'Hoja De Calculo'!CV$16,0,'Credit issuance TYA'!CV71-('Credit issuance TYA'!$AY$21*'Credit issuance TYA'!$B$2)))</f>
        <v>0</v>
      </c>
      <c r="CW71" s="281">
        <f>IF(ISBLANK('Hoja De Calculo'!CX$13),'Credit issuance TYA'!CW71-('Credit issuance TYA'!$AY$21*'Credit issuance TYA'!$B$2),IF('Hoja De Calculo'!CX$16&lt;'Hoja De Calculo'!CW$16,0,'Credit issuance TYA'!CW71-('Credit issuance TYA'!$AY$21*'Credit issuance TYA'!$B$2)))</f>
        <v>0</v>
      </c>
    </row>
    <row r="72" spans="1:101" x14ac:dyDescent="0.3">
      <c r="A72" t="s">
        <v>209</v>
      </c>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c r="AP72" s="259"/>
      <c r="AQ72" s="259"/>
      <c r="AR72" s="259"/>
      <c r="AS72" s="259"/>
      <c r="AT72" s="259"/>
      <c r="AU72" s="259"/>
      <c r="AV72" s="259"/>
      <c r="AW72" s="259"/>
      <c r="AX72" s="259"/>
      <c r="AY72" s="259"/>
      <c r="AZ72" s="281">
        <f>'Credit issuance TYA'!AZ72-('Credit issuance TYA'!$AZ$21*'Credit issuance TYA'!$B$2)</f>
        <v>0</v>
      </c>
      <c r="BA72" s="281">
        <f>IF(ISBLANK('Hoja De Calculo'!BB$13),'Credit issuance TYA'!BA72-('Credit issuance TYA'!$AZ$21*'Credit issuance TYA'!$B$2),IF('Hoja De Calculo'!BB$16&lt;'Hoja De Calculo'!BA$16,0,'Credit issuance TYA'!BA72-('Credit issuance TYA'!$AZ$21*'Credit issuance TYA'!$B$2)))</f>
        <v>0</v>
      </c>
      <c r="BB72" s="281">
        <f>IF(ISBLANK('Hoja De Calculo'!BC$13),'Credit issuance TYA'!BB72-('Credit issuance TYA'!$AZ$21*'Credit issuance TYA'!$B$2),IF('Hoja De Calculo'!BC$16&lt;'Hoja De Calculo'!BB$16,0,'Credit issuance TYA'!BB72-('Credit issuance TYA'!$AZ$21*'Credit issuance TYA'!$B$2)))</f>
        <v>0</v>
      </c>
      <c r="BC72" s="281">
        <f>IF(ISBLANK('Hoja De Calculo'!BD$13),'Credit issuance TYA'!BC72-('Credit issuance TYA'!$AZ$21*'Credit issuance TYA'!$B$2),IF('Hoja De Calculo'!BD$16&lt;'Hoja De Calculo'!BC$16,0,'Credit issuance TYA'!BC72-('Credit issuance TYA'!$AZ$21*'Credit issuance TYA'!$B$2)))</f>
        <v>0</v>
      </c>
      <c r="BD72" s="281">
        <f>IF(ISBLANK('Hoja De Calculo'!BE$13),'Credit issuance TYA'!BD72-('Credit issuance TYA'!$AZ$21*'Credit issuance TYA'!$B$2),IF('Hoja De Calculo'!BE$16&lt;'Hoja De Calculo'!BD$16,0,'Credit issuance TYA'!BD72-('Credit issuance TYA'!$AZ$21*'Credit issuance TYA'!$B$2)))</f>
        <v>0</v>
      </c>
      <c r="BE72" s="281">
        <f>IF(ISBLANK('Hoja De Calculo'!BF$13),'Credit issuance TYA'!BE72-('Credit issuance TYA'!$AZ$21*'Credit issuance TYA'!$B$2),IF('Hoja De Calculo'!BF$16&lt;'Hoja De Calculo'!BE$16,0,'Credit issuance TYA'!BE72-('Credit issuance TYA'!$AZ$21*'Credit issuance TYA'!$B$2)))</f>
        <v>0</v>
      </c>
      <c r="BF72" s="281">
        <f>IF(ISBLANK('Hoja De Calculo'!BG$13),'Credit issuance TYA'!BF72-('Credit issuance TYA'!$AZ$21*'Credit issuance TYA'!$B$2),IF('Hoja De Calculo'!BG$16&lt;'Hoja De Calculo'!BF$16,0,'Credit issuance TYA'!BF72-('Credit issuance TYA'!$AZ$21*'Credit issuance TYA'!$B$2)))</f>
        <v>0</v>
      </c>
      <c r="BG72" s="281">
        <f>IF(ISBLANK('Hoja De Calculo'!BH$13),'Credit issuance TYA'!BG72-('Credit issuance TYA'!$AZ$21*'Credit issuance TYA'!$B$2),IF('Hoja De Calculo'!BH$16&lt;'Hoja De Calculo'!BG$16,0,'Credit issuance TYA'!BG72-('Credit issuance TYA'!$AZ$21*'Credit issuance TYA'!$B$2)))</f>
        <v>0</v>
      </c>
      <c r="BH72" s="281">
        <f>IF(ISBLANK('Hoja De Calculo'!BI$13),'Credit issuance TYA'!BH72-('Credit issuance TYA'!$AZ$21*'Credit issuance TYA'!$B$2),IF('Hoja De Calculo'!BI$16&lt;'Hoja De Calculo'!BH$16,0,'Credit issuance TYA'!BH72-('Credit issuance TYA'!$AZ$21*'Credit issuance TYA'!$B$2)))</f>
        <v>0</v>
      </c>
      <c r="BI72" s="281">
        <f>IF(ISBLANK('Hoja De Calculo'!BJ$13),'Credit issuance TYA'!BI72-('Credit issuance TYA'!$AZ$21*'Credit issuance TYA'!$B$2),IF('Hoja De Calculo'!BJ$16&lt;'Hoja De Calculo'!BI$16,0,'Credit issuance TYA'!BI72-('Credit issuance TYA'!$AZ$21*'Credit issuance TYA'!$B$2)))</f>
        <v>0</v>
      </c>
      <c r="BJ72" s="281">
        <f>IF(ISBLANK('Hoja De Calculo'!BK$13),'Credit issuance TYA'!BJ72-('Credit issuance TYA'!$AZ$21*'Credit issuance TYA'!$B$2),IF('Hoja De Calculo'!BK$16&lt;'Hoja De Calculo'!BJ$16,0,'Credit issuance TYA'!BJ72-('Credit issuance TYA'!$AZ$21*'Credit issuance TYA'!$B$2)))</f>
        <v>0</v>
      </c>
      <c r="BK72" s="281">
        <f>IF(ISBLANK('Hoja De Calculo'!BL$13),'Credit issuance TYA'!BK72-('Credit issuance TYA'!$AZ$21*'Credit issuance TYA'!$B$2),IF('Hoja De Calculo'!BL$16&lt;'Hoja De Calculo'!BK$16,0,'Credit issuance TYA'!BK72-('Credit issuance TYA'!$AZ$21*'Credit issuance TYA'!$B$2)))</f>
        <v>0</v>
      </c>
      <c r="BL72" s="281">
        <f>IF(ISBLANK('Hoja De Calculo'!BM$13),'Credit issuance TYA'!BL72-('Credit issuance TYA'!$AZ$21*'Credit issuance TYA'!$B$2),IF('Hoja De Calculo'!BM$16&lt;'Hoja De Calculo'!BL$16,0,'Credit issuance TYA'!BL72-('Credit issuance TYA'!$AZ$21*'Credit issuance TYA'!$B$2)))</f>
        <v>0</v>
      </c>
      <c r="BM72" s="281">
        <f>IF(ISBLANK('Hoja De Calculo'!BN$13),'Credit issuance TYA'!BM72-('Credit issuance TYA'!$AZ$21*'Credit issuance TYA'!$B$2),IF('Hoja De Calculo'!BN$16&lt;'Hoja De Calculo'!BM$16,0,'Credit issuance TYA'!BM72-('Credit issuance TYA'!$AZ$21*'Credit issuance TYA'!$B$2)))</f>
        <v>0</v>
      </c>
      <c r="BN72" s="281">
        <f>IF(ISBLANK('Hoja De Calculo'!BO$13),'Credit issuance TYA'!BN72-('Credit issuance TYA'!$AZ$21*'Credit issuance TYA'!$B$2),IF('Hoja De Calculo'!BO$16&lt;'Hoja De Calculo'!BN$16,0,'Credit issuance TYA'!BN72-('Credit issuance TYA'!$AZ$21*'Credit issuance TYA'!$B$2)))</f>
        <v>0</v>
      </c>
      <c r="BO72" s="281">
        <f>IF(ISBLANK('Hoja De Calculo'!BP$13),'Credit issuance TYA'!BO72-('Credit issuance TYA'!$AZ$21*'Credit issuance TYA'!$B$2),IF('Hoja De Calculo'!BP$16&lt;'Hoja De Calculo'!BO$16,0,'Credit issuance TYA'!BO72-('Credit issuance TYA'!$AZ$21*'Credit issuance TYA'!$B$2)))</f>
        <v>0</v>
      </c>
      <c r="BP72" s="281">
        <f>IF(ISBLANK('Hoja De Calculo'!BQ$13),'Credit issuance TYA'!BP72-('Credit issuance TYA'!$AZ$21*'Credit issuance TYA'!$B$2),IF('Hoja De Calculo'!BQ$16&lt;'Hoja De Calculo'!BP$16,0,'Credit issuance TYA'!BP72-('Credit issuance TYA'!$AZ$21*'Credit issuance TYA'!$B$2)))</f>
        <v>0</v>
      </c>
      <c r="BQ72" s="281">
        <f>IF(ISBLANK('Hoja De Calculo'!BR$13),'Credit issuance TYA'!BQ72-('Credit issuance TYA'!$AZ$21*'Credit issuance TYA'!$B$2),IF('Hoja De Calculo'!BR$16&lt;'Hoja De Calculo'!BQ$16,0,'Credit issuance TYA'!BQ72-('Credit issuance TYA'!$AZ$21*'Credit issuance TYA'!$B$2)))</f>
        <v>0</v>
      </c>
      <c r="BR72" s="281">
        <f>IF(ISBLANK('Hoja De Calculo'!BS$13),'Credit issuance TYA'!BR72-('Credit issuance TYA'!$AZ$21*'Credit issuance TYA'!$B$2),IF('Hoja De Calculo'!BS$16&lt;'Hoja De Calculo'!BR$16,0,'Credit issuance TYA'!BR72-('Credit issuance TYA'!$AZ$21*'Credit issuance TYA'!$B$2)))</f>
        <v>0</v>
      </c>
      <c r="BS72" s="281">
        <f>IF(ISBLANK('Hoja De Calculo'!BT$13),'Credit issuance TYA'!BS72-('Credit issuance TYA'!$AZ$21*'Credit issuance TYA'!$B$2),IF('Hoja De Calculo'!BT$16&lt;'Hoja De Calculo'!BS$16,0,'Credit issuance TYA'!BS72-('Credit issuance TYA'!$AZ$21*'Credit issuance TYA'!$B$2)))</f>
        <v>0</v>
      </c>
      <c r="BT72" s="281">
        <f>IF(ISBLANK('Hoja De Calculo'!BU$13),'Credit issuance TYA'!BT72-('Credit issuance TYA'!$AZ$21*'Credit issuance TYA'!$B$2),IF('Hoja De Calculo'!BU$16&lt;'Hoja De Calculo'!BT$16,0,'Credit issuance TYA'!BT72-('Credit issuance TYA'!$AZ$21*'Credit issuance TYA'!$B$2)))</f>
        <v>0</v>
      </c>
      <c r="BU72" s="281">
        <f>IF(ISBLANK('Hoja De Calculo'!BV$13),'Credit issuance TYA'!BU72-('Credit issuance TYA'!$AZ$21*'Credit issuance TYA'!$B$2),IF('Hoja De Calculo'!BV$16&lt;'Hoja De Calculo'!BU$16,0,'Credit issuance TYA'!BU72-('Credit issuance TYA'!$AZ$21*'Credit issuance TYA'!$B$2)))</f>
        <v>0</v>
      </c>
      <c r="BV72" s="281">
        <f>IF(ISBLANK('Hoja De Calculo'!BW$13),'Credit issuance TYA'!BV72-('Credit issuance TYA'!$AZ$21*'Credit issuance TYA'!$B$2),IF('Hoja De Calculo'!BW$16&lt;'Hoja De Calculo'!BV$16,0,'Credit issuance TYA'!BV72-('Credit issuance TYA'!$AZ$21*'Credit issuance TYA'!$B$2)))</f>
        <v>0</v>
      </c>
      <c r="BW72" s="281">
        <f>IF(ISBLANK('Hoja De Calculo'!BX$13),'Credit issuance TYA'!BW72-('Credit issuance TYA'!$AZ$21*'Credit issuance TYA'!$B$2),IF('Hoja De Calculo'!BX$16&lt;'Hoja De Calculo'!BW$16,0,'Credit issuance TYA'!BW72-('Credit issuance TYA'!$AZ$21*'Credit issuance TYA'!$B$2)))</f>
        <v>0</v>
      </c>
      <c r="BX72" s="281">
        <f>IF(ISBLANK('Hoja De Calculo'!BY$13),'Credit issuance TYA'!BX72-('Credit issuance TYA'!$AZ$21*'Credit issuance TYA'!$B$2),IF('Hoja De Calculo'!BY$16&lt;'Hoja De Calculo'!BX$16,0,'Credit issuance TYA'!BX72-('Credit issuance TYA'!$AZ$21*'Credit issuance TYA'!$B$2)))</f>
        <v>0</v>
      </c>
      <c r="BY72" s="281">
        <f>IF(ISBLANK('Hoja De Calculo'!BZ$13),'Credit issuance TYA'!BY72-('Credit issuance TYA'!$AZ$21*'Credit issuance TYA'!$B$2),IF('Hoja De Calculo'!BZ$16&lt;'Hoja De Calculo'!BY$16,0,'Credit issuance TYA'!BY72-('Credit issuance TYA'!$AZ$21*'Credit issuance TYA'!$B$2)))</f>
        <v>0</v>
      </c>
      <c r="BZ72" s="281">
        <f>IF(ISBLANK('Hoja De Calculo'!CA$13),'Credit issuance TYA'!BZ72-('Credit issuance TYA'!$AZ$21*'Credit issuance TYA'!$B$2),IF('Hoja De Calculo'!CA$16&lt;'Hoja De Calculo'!BZ$16,0,'Credit issuance TYA'!BZ72-('Credit issuance TYA'!$AZ$21*'Credit issuance TYA'!$B$2)))</f>
        <v>0</v>
      </c>
      <c r="CA72" s="281">
        <f>IF(ISBLANK('Hoja De Calculo'!CB$13),'Credit issuance TYA'!CA72-('Credit issuance TYA'!$AZ$21*'Credit issuance TYA'!$B$2),IF('Hoja De Calculo'!CB$16&lt;'Hoja De Calculo'!CA$16,0,'Credit issuance TYA'!CA72-('Credit issuance TYA'!$AZ$21*'Credit issuance TYA'!$B$2)))</f>
        <v>0</v>
      </c>
      <c r="CB72" s="281">
        <f>IF(ISBLANK('Hoja De Calculo'!CC$13),'Credit issuance TYA'!CB72-('Credit issuance TYA'!$AZ$21*'Credit issuance TYA'!$B$2),IF('Hoja De Calculo'!CC$16&lt;'Hoja De Calculo'!CB$16,0,'Credit issuance TYA'!CB72-('Credit issuance TYA'!$AZ$21*'Credit issuance TYA'!$B$2)))</f>
        <v>0</v>
      </c>
      <c r="CC72" s="281">
        <f>IF(ISBLANK('Hoja De Calculo'!CD$13),'Credit issuance TYA'!CC72-('Credit issuance TYA'!$AZ$21*'Credit issuance TYA'!$B$2),IF('Hoja De Calculo'!CD$16&lt;'Hoja De Calculo'!CC$16,0,'Credit issuance TYA'!CC72-('Credit issuance TYA'!$AZ$21*'Credit issuance TYA'!$B$2)))</f>
        <v>0</v>
      </c>
      <c r="CD72" s="281">
        <f>IF(ISBLANK('Hoja De Calculo'!CE$13),'Credit issuance TYA'!CD72-('Credit issuance TYA'!$AZ$21*'Credit issuance TYA'!$B$2),IF('Hoja De Calculo'!CE$16&lt;'Hoja De Calculo'!CD$16,0,'Credit issuance TYA'!CD72-('Credit issuance TYA'!$AZ$21*'Credit issuance TYA'!$B$2)))</f>
        <v>0</v>
      </c>
      <c r="CE72" s="281">
        <f>IF(ISBLANK('Hoja De Calculo'!CF$13),'Credit issuance TYA'!CE72-('Credit issuance TYA'!$AZ$21*'Credit issuance TYA'!$B$2),IF('Hoja De Calculo'!CF$16&lt;'Hoja De Calculo'!CE$16,0,'Credit issuance TYA'!CE72-('Credit issuance TYA'!$AZ$21*'Credit issuance TYA'!$B$2)))</f>
        <v>0</v>
      </c>
      <c r="CF72" s="281">
        <f>IF(ISBLANK('Hoja De Calculo'!CG$13),'Credit issuance TYA'!CF72-('Credit issuance TYA'!$AZ$21*'Credit issuance TYA'!$B$2),IF('Hoja De Calculo'!CG$16&lt;'Hoja De Calculo'!CF$16,0,'Credit issuance TYA'!CF72-('Credit issuance TYA'!$AZ$21*'Credit issuance TYA'!$B$2)))</f>
        <v>0</v>
      </c>
      <c r="CG72" s="281">
        <f>IF(ISBLANK('Hoja De Calculo'!CH$13),'Credit issuance TYA'!CG72-('Credit issuance TYA'!$AZ$21*'Credit issuance TYA'!$B$2),IF('Hoja De Calculo'!CH$16&lt;'Hoja De Calculo'!CG$16,0,'Credit issuance TYA'!CG72-('Credit issuance TYA'!$AZ$21*'Credit issuance TYA'!$B$2)))</f>
        <v>0</v>
      </c>
      <c r="CH72" s="281">
        <f>IF(ISBLANK('Hoja De Calculo'!CI$13),'Credit issuance TYA'!CH72-('Credit issuance TYA'!$AZ$21*'Credit issuance TYA'!$B$2),IF('Hoja De Calculo'!CI$16&lt;'Hoja De Calculo'!CH$16,0,'Credit issuance TYA'!CH72-('Credit issuance TYA'!$AZ$21*'Credit issuance TYA'!$B$2)))</f>
        <v>0</v>
      </c>
      <c r="CI72" s="281">
        <f>IF(ISBLANK('Hoja De Calculo'!CJ$13),'Credit issuance TYA'!CI72-('Credit issuance TYA'!$AZ$21*'Credit issuance TYA'!$B$2),IF('Hoja De Calculo'!CJ$16&lt;'Hoja De Calculo'!CI$16,0,'Credit issuance TYA'!CI72-('Credit issuance TYA'!$AZ$21*'Credit issuance TYA'!$B$2)))</f>
        <v>0</v>
      </c>
      <c r="CJ72" s="281">
        <f>IF(ISBLANK('Hoja De Calculo'!CK$13),'Credit issuance TYA'!CJ72-('Credit issuance TYA'!$AZ$21*'Credit issuance TYA'!$B$2),IF('Hoja De Calculo'!CK$16&lt;'Hoja De Calculo'!CJ$16,0,'Credit issuance TYA'!CJ72-('Credit issuance TYA'!$AZ$21*'Credit issuance TYA'!$B$2)))</f>
        <v>0</v>
      </c>
      <c r="CK72" s="281">
        <f>IF(ISBLANK('Hoja De Calculo'!CL$13),'Credit issuance TYA'!CK72-('Credit issuance TYA'!$AZ$21*'Credit issuance TYA'!$B$2),IF('Hoja De Calculo'!CL$16&lt;'Hoja De Calculo'!CK$16,0,'Credit issuance TYA'!CK72-('Credit issuance TYA'!$AZ$21*'Credit issuance TYA'!$B$2)))</f>
        <v>0</v>
      </c>
      <c r="CL72" s="281">
        <f>IF(ISBLANK('Hoja De Calculo'!CM$13),'Credit issuance TYA'!CL72-('Credit issuance TYA'!$AZ$21*'Credit issuance TYA'!$B$2),IF('Hoja De Calculo'!CM$16&lt;'Hoja De Calculo'!CL$16,0,'Credit issuance TYA'!CL72-('Credit issuance TYA'!$AZ$21*'Credit issuance TYA'!$B$2)))</f>
        <v>0</v>
      </c>
      <c r="CM72" s="281">
        <f>IF(ISBLANK('Hoja De Calculo'!CN$13),'Credit issuance TYA'!CM72-('Credit issuance TYA'!$AZ$21*'Credit issuance TYA'!$B$2),IF('Hoja De Calculo'!CN$16&lt;'Hoja De Calculo'!CM$16,0,'Credit issuance TYA'!CM72-('Credit issuance TYA'!$AZ$21*'Credit issuance TYA'!$B$2)))</f>
        <v>0</v>
      </c>
      <c r="CN72" s="281">
        <f>IF(ISBLANK('Hoja De Calculo'!CO$13),'Credit issuance TYA'!CN72-('Credit issuance TYA'!$AZ$21*'Credit issuance TYA'!$B$2),IF('Hoja De Calculo'!CO$16&lt;'Hoja De Calculo'!CN$16,0,'Credit issuance TYA'!CN72-('Credit issuance TYA'!$AZ$21*'Credit issuance TYA'!$B$2)))</f>
        <v>0</v>
      </c>
      <c r="CO72" s="281">
        <f>IF(ISBLANK('Hoja De Calculo'!CP$13),'Credit issuance TYA'!CO72-('Credit issuance TYA'!$AZ$21*'Credit issuance TYA'!$B$2),IF('Hoja De Calculo'!CP$16&lt;'Hoja De Calculo'!CO$16,0,'Credit issuance TYA'!CO72-('Credit issuance TYA'!$AZ$21*'Credit issuance TYA'!$B$2)))</f>
        <v>0</v>
      </c>
      <c r="CP72" s="281">
        <f>IF(ISBLANK('Hoja De Calculo'!CQ$13),'Credit issuance TYA'!CP72-('Credit issuance TYA'!$AZ$21*'Credit issuance TYA'!$B$2),IF('Hoja De Calculo'!CQ$16&lt;'Hoja De Calculo'!CP$16,0,'Credit issuance TYA'!CP72-('Credit issuance TYA'!$AZ$21*'Credit issuance TYA'!$B$2)))</f>
        <v>0</v>
      </c>
      <c r="CQ72" s="281">
        <f>IF(ISBLANK('Hoja De Calculo'!CR$13),'Credit issuance TYA'!CQ72-('Credit issuance TYA'!$AZ$21*'Credit issuance TYA'!$B$2),IF('Hoja De Calculo'!CR$16&lt;'Hoja De Calculo'!CQ$16,0,'Credit issuance TYA'!CQ72-('Credit issuance TYA'!$AZ$21*'Credit issuance TYA'!$B$2)))</f>
        <v>0</v>
      </c>
      <c r="CR72" s="281">
        <f>IF(ISBLANK('Hoja De Calculo'!CS$13),'Credit issuance TYA'!CR72-('Credit issuance TYA'!$AZ$21*'Credit issuance TYA'!$B$2),IF('Hoja De Calculo'!CS$16&lt;'Hoja De Calculo'!CR$16,0,'Credit issuance TYA'!CR72-('Credit issuance TYA'!$AZ$21*'Credit issuance TYA'!$B$2)))</f>
        <v>0</v>
      </c>
      <c r="CS72" s="281">
        <f>IF(ISBLANK('Hoja De Calculo'!CT$13),'Credit issuance TYA'!CS72-('Credit issuance TYA'!$AZ$21*'Credit issuance TYA'!$B$2),IF('Hoja De Calculo'!CT$16&lt;'Hoja De Calculo'!CS$16,0,'Credit issuance TYA'!CS72-('Credit issuance TYA'!$AZ$21*'Credit issuance TYA'!$B$2)))</f>
        <v>0</v>
      </c>
      <c r="CT72" s="281">
        <f>IF(ISBLANK('Hoja De Calculo'!CU$13),'Credit issuance TYA'!CT72-('Credit issuance TYA'!$AZ$21*'Credit issuance TYA'!$B$2),IF('Hoja De Calculo'!CU$16&lt;'Hoja De Calculo'!CT$16,0,'Credit issuance TYA'!CT72-('Credit issuance TYA'!$AZ$21*'Credit issuance TYA'!$B$2)))</f>
        <v>0</v>
      </c>
      <c r="CU72" s="281">
        <f>IF(ISBLANK('Hoja De Calculo'!CV$13),'Credit issuance TYA'!CU72-('Credit issuance TYA'!$AZ$21*'Credit issuance TYA'!$B$2),IF('Hoja De Calculo'!CV$16&lt;'Hoja De Calculo'!CU$16,0,'Credit issuance TYA'!CU72-('Credit issuance TYA'!$AZ$21*'Credit issuance TYA'!$B$2)))</f>
        <v>0</v>
      </c>
      <c r="CV72" s="281">
        <f>IF(ISBLANK('Hoja De Calculo'!CW$13),'Credit issuance TYA'!CV72-('Credit issuance TYA'!$AZ$21*'Credit issuance TYA'!$B$2),IF('Hoja De Calculo'!CW$16&lt;'Hoja De Calculo'!CV$16,0,'Credit issuance TYA'!CV72-('Credit issuance TYA'!$AZ$21*'Credit issuance TYA'!$B$2)))</f>
        <v>0</v>
      </c>
      <c r="CW72" s="281">
        <f>IF(ISBLANK('Hoja De Calculo'!CX$13),'Credit issuance TYA'!CW72-('Credit issuance TYA'!$AZ$21*'Credit issuance TYA'!$B$2),IF('Hoja De Calculo'!CX$16&lt;'Hoja De Calculo'!CW$16,0,'Credit issuance TYA'!CW72-('Credit issuance TYA'!$AZ$21*'Credit issuance TYA'!$B$2)))</f>
        <v>0</v>
      </c>
    </row>
    <row r="73" spans="1:101" x14ac:dyDescent="0.3">
      <c r="A73" t="s">
        <v>210</v>
      </c>
      <c r="B73" s="259"/>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59"/>
      <c r="AA73" s="259"/>
      <c r="AB73" s="259"/>
      <c r="AC73" s="259"/>
      <c r="AD73" s="259"/>
      <c r="AE73" s="259"/>
      <c r="AF73" s="259"/>
      <c r="AG73" s="259"/>
      <c r="AH73" s="259"/>
      <c r="AI73" s="259"/>
      <c r="AJ73" s="259"/>
      <c r="AK73" s="259"/>
      <c r="AL73" s="259"/>
      <c r="AM73" s="259"/>
      <c r="AN73" s="259"/>
      <c r="AO73" s="259"/>
      <c r="AP73" s="259"/>
      <c r="AQ73" s="259"/>
      <c r="AR73" s="259"/>
      <c r="AS73" s="259"/>
      <c r="AT73" s="259"/>
      <c r="AU73" s="259"/>
      <c r="AV73" s="259"/>
      <c r="AW73" s="259"/>
      <c r="AX73" s="259"/>
      <c r="AY73" s="259"/>
      <c r="AZ73" s="259"/>
      <c r="BA73" s="281">
        <f>'Credit issuance TYA'!BA73-('Credit issuance TYA'!$BA$21*'Credit issuance TYA'!$B$2)</f>
        <v>0</v>
      </c>
      <c r="BB73" s="281">
        <f>IF(ISBLANK('Hoja De Calculo'!BC$13),'Credit issuance TYA'!BB73-('Credit issuance TYA'!$BA$21*'Credit issuance TYA'!$B$2),IF('Hoja De Calculo'!BC$16&lt;'Hoja De Calculo'!BB$16,0,'Credit issuance TYA'!BB73-('Credit issuance TYA'!$BA$21*'Credit issuance TYA'!$B$2)))</f>
        <v>0</v>
      </c>
      <c r="BC73" s="281">
        <f>IF(ISBLANK('Hoja De Calculo'!BD$13),'Credit issuance TYA'!BC73-('Credit issuance TYA'!$BA$21*'Credit issuance TYA'!$B$2),IF('Hoja De Calculo'!BD$16&lt;'Hoja De Calculo'!BC$16,0,'Credit issuance TYA'!BC73-('Credit issuance TYA'!$BA$21*'Credit issuance TYA'!$B$2)))</f>
        <v>0</v>
      </c>
      <c r="BD73" s="281">
        <f>IF(ISBLANK('Hoja De Calculo'!BE$13),'Credit issuance TYA'!BD73-('Credit issuance TYA'!$BA$21*'Credit issuance TYA'!$B$2),IF('Hoja De Calculo'!BE$16&lt;'Hoja De Calculo'!BD$16,0,'Credit issuance TYA'!BD73-('Credit issuance TYA'!$BA$21*'Credit issuance TYA'!$B$2)))</f>
        <v>0</v>
      </c>
      <c r="BE73" s="281">
        <f>IF(ISBLANK('Hoja De Calculo'!BF$13),'Credit issuance TYA'!BE73-('Credit issuance TYA'!$BA$21*'Credit issuance TYA'!$B$2),IF('Hoja De Calculo'!BF$16&lt;'Hoja De Calculo'!BE$16,0,'Credit issuance TYA'!BE73-('Credit issuance TYA'!$BA$21*'Credit issuance TYA'!$B$2)))</f>
        <v>0</v>
      </c>
      <c r="BF73" s="281">
        <f>IF(ISBLANK('Hoja De Calculo'!BG$13),'Credit issuance TYA'!BF73-('Credit issuance TYA'!$BA$21*'Credit issuance TYA'!$B$2),IF('Hoja De Calculo'!BG$16&lt;'Hoja De Calculo'!BF$16,0,'Credit issuance TYA'!BF73-('Credit issuance TYA'!$BA$21*'Credit issuance TYA'!$B$2)))</f>
        <v>0</v>
      </c>
      <c r="BG73" s="281">
        <f>IF(ISBLANK('Hoja De Calculo'!BH$13),'Credit issuance TYA'!BG73-('Credit issuance TYA'!$BA$21*'Credit issuance TYA'!$B$2),IF('Hoja De Calculo'!BH$16&lt;'Hoja De Calculo'!BG$16,0,'Credit issuance TYA'!BG73-('Credit issuance TYA'!$BA$21*'Credit issuance TYA'!$B$2)))</f>
        <v>0</v>
      </c>
      <c r="BH73" s="281">
        <f>IF(ISBLANK('Hoja De Calculo'!BI$13),'Credit issuance TYA'!BH73-('Credit issuance TYA'!$BA$21*'Credit issuance TYA'!$B$2),IF('Hoja De Calculo'!BI$16&lt;'Hoja De Calculo'!BH$16,0,'Credit issuance TYA'!BH73-('Credit issuance TYA'!$BA$21*'Credit issuance TYA'!$B$2)))</f>
        <v>0</v>
      </c>
      <c r="BI73" s="281">
        <f>IF(ISBLANK('Hoja De Calculo'!BJ$13),'Credit issuance TYA'!BI73-('Credit issuance TYA'!$BA$21*'Credit issuance TYA'!$B$2),IF('Hoja De Calculo'!BJ$16&lt;'Hoja De Calculo'!BI$16,0,'Credit issuance TYA'!BI73-('Credit issuance TYA'!$BA$21*'Credit issuance TYA'!$B$2)))</f>
        <v>0</v>
      </c>
      <c r="BJ73" s="281">
        <f>IF(ISBLANK('Hoja De Calculo'!BK$13),'Credit issuance TYA'!BJ73-('Credit issuance TYA'!$BA$21*'Credit issuance TYA'!$B$2),IF('Hoja De Calculo'!BK$16&lt;'Hoja De Calculo'!BJ$16,0,'Credit issuance TYA'!BJ73-('Credit issuance TYA'!$BA$21*'Credit issuance TYA'!$B$2)))</f>
        <v>0</v>
      </c>
      <c r="BK73" s="281">
        <f>IF(ISBLANK('Hoja De Calculo'!BL$13),'Credit issuance TYA'!BK73-('Credit issuance TYA'!$BA$21*'Credit issuance TYA'!$B$2),IF('Hoja De Calculo'!BL$16&lt;'Hoja De Calculo'!BK$16,0,'Credit issuance TYA'!BK73-('Credit issuance TYA'!$BA$21*'Credit issuance TYA'!$B$2)))</f>
        <v>0</v>
      </c>
      <c r="BL73" s="281">
        <f>IF(ISBLANK('Hoja De Calculo'!BM$13),'Credit issuance TYA'!BL73-('Credit issuance TYA'!$BA$21*'Credit issuance TYA'!$B$2),IF('Hoja De Calculo'!BM$16&lt;'Hoja De Calculo'!BL$16,0,'Credit issuance TYA'!BL73-('Credit issuance TYA'!$BA$21*'Credit issuance TYA'!$B$2)))</f>
        <v>0</v>
      </c>
      <c r="BM73" s="281">
        <f>IF(ISBLANK('Hoja De Calculo'!BN$13),'Credit issuance TYA'!BM73-('Credit issuance TYA'!$BA$21*'Credit issuance TYA'!$B$2),IF('Hoja De Calculo'!BN$16&lt;'Hoja De Calculo'!BM$16,0,'Credit issuance TYA'!BM73-('Credit issuance TYA'!$BA$21*'Credit issuance TYA'!$B$2)))</f>
        <v>0</v>
      </c>
      <c r="BN73" s="281">
        <f>IF(ISBLANK('Hoja De Calculo'!BO$13),'Credit issuance TYA'!BN73-('Credit issuance TYA'!$BA$21*'Credit issuance TYA'!$B$2),IF('Hoja De Calculo'!BO$16&lt;'Hoja De Calculo'!BN$16,0,'Credit issuance TYA'!BN73-('Credit issuance TYA'!$BA$21*'Credit issuance TYA'!$B$2)))</f>
        <v>0</v>
      </c>
      <c r="BO73" s="281">
        <f>IF(ISBLANK('Hoja De Calculo'!BP$13),'Credit issuance TYA'!BO73-('Credit issuance TYA'!$BA$21*'Credit issuance TYA'!$B$2),IF('Hoja De Calculo'!BP$16&lt;'Hoja De Calculo'!BO$16,0,'Credit issuance TYA'!BO73-('Credit issuance TYA'!$BA$21*'Credit issuance TYA'!$B$2)))</f>
        <v>0</v>
      </c>
      <c r="BP73" s="281">
        <f>IF(ISBLANK('Hoja De Calculo'!BQ$13),'Credit issuance TYA'!BP73-('Credit issuance TYA'!$BA$21*'Credit issuance TYA'!$B$2),IF('Hoja De Calculo'!BQ$16&lt;'Hoja De Calculo'!BP$16,0,'Credit issuance TYA'!BP73-('Credit issuance TYA'!$BA$21*'Credit issuance TYA'!$B$2)))</f>
        <v>0</v>
      </c>
      <c r="BQ73" s="281">
        <f>IF(ISBLANK('Hoja De Calculo'!BR$13),'Credit issuance TYA'!BQ73-('Credit issuance TYA'!$BA$21*'Credit issuance TYA'!$B$2),IF('Hoja De Calculo'!BR$16&lt;'Hoja De Calculo'!BQ$16,0,'Credit issuance TYA'!BQ73-('Credit issuance TYA'!$BA$21*'Credit issuance TYA'!$B$2)))</f>
        <v>0</v>
      </c>
      <c r="BR73" s="281">
        <f>IF(ISBLANK('Hoja De Calculo'!BS$13),'Credit issuance TYA'!BR73-('Credit issuance TYA'!$BA$21*'Credit issuance TYA'!$B$2),IF('Hoja De Calculo'!BS$16&lt;'Hoja De Calculo'!BR$16,0,'Credit issuance TYA'!BR73-('Credit issuance TYA'!$BA$21*'Credit issuance TYA'!$B$2)))</f>
        <v>0</v>
      </c>
      <c r="BS73" s="281">
        <f>IF(ISBLANK('Hoja De Calculo'!BT$13),'Credit issuance TYA'!BS73-('Credit issuance TYA'!$BA$21*'Credit issuance TYA'!$B$2),IF('Hoja De Calculo'!BT$16&lt;'Hoja De Calculo'!BS$16,0,'Credit issuance TYA'!BS73-('Credit issuance TYA'!$BA$21*'Credit issuance TYA'!$B$2)))</f>
        <v>0</v>
      </c>
      <c r="BT73" s="281">
        <f>IF(ISBLANK('Hoja De Calculo'!BU$13),'Credit issuance TYA'!BT73-('Credit issuance TYA'!$BA$21*'Credit issuance TYA'!$B$2),IF('Hoja De Calculo'!BU$16&lt;'Hoja De Calculo'!BT$16,0,'Credit issuance TYA'!BT73-('Credit issuance TYA'!$BA$21*'Credit issuance TYA'!$B$2)))</f>
        <v>0</v>
      </c>
      <c r="BU73" s="281">
        <f>IF(ISBLANK('Hoja De Calculo'!BV$13),'Credit issuance TYA'!BU73-('Credit issuance TYA'!$BA$21*'Credit issuance TYA'!$B$2),IF('Hoja De Calculo'!BV$16&lt;'Hoja De Calculo'!BU$16,0,'Credit issuance TYA'!BU73-('Credit issuance TYA'!$BA$21*'Credit issuance TYA'!$B$2)))</f>
        <v>0</v>
      </c>
      <c r="BV73" s="281">
        <f>IF(ISBLANK('Hoja De Calculo'!BW$13),'Credit issuance TYA'!BV73-('Credit issuance TYA'!$BA$21*'Credit issuance TYA'!$B$2),IF('Hoja De Calculo'!BW$16&lt;'Hoja De Calculo'!BV$16,0,'Credit issuance TYA'!BV73-('Credit issuance TYA'!$BA$21*'Credit issuance TYA'!$B$2)))</f>
        <v>0</v>
      </c>
      <c r="BW73" s="281">
        <f>IF(ISBLANK('Hoja De Calculo'!BX$13),'Credit issuance TYA'!BW73-('Credit issuance TYA'!$BA$21*'Credit issuance TYA'!$B$2),IF('Hoja De Calculo'!BX$16&lt;'Hoja De Calculo'!BW$16,0,'Credit issuance TYA'!BW73-('Credit issuance TYA'!$BA$21*'Credit issuance TYA'!$B$2)))</f>
        <v>0</v>
      </c>
      <c r="BX73" s="281">
        <f>IF(ISBLANK('Hoja De Calculo'!BY$13),'Credit issuance TYA'!BX73-('Credit issuance TYA'!$BA$21*'Credit issuance TYA'!$B$2),IF('Hoja De Calculo'!BY$16&lt;'Hoja De Calculo'!BX$16,0,'Credit issuance TYA'!BX73-('Credit issuance TYA'!$BA$21*'Credit issuance TYA'!$B$2)))</f>
        <v>0</v>
      </c>
      <c r="BY73" s="281">
        <f>IF(ISBLANK('Hoja De Calculo'!BZ$13),'Credit issuance TYA'!BY73-('Credit issuance TYA'!$BA$21*'Credit issuance TYA'!$B$2),IF('Hoja De Calculo'!BZ$16&lt;'Hoja De Calculo'!BY$16,0,'Credit issuance TYA'!BY73-('Credit issuance TYA'!$BA$21*'Credit issuance TYA'!$B$2)))</f>
        <v>0</v>
      </c>
      <c r="BZ73" s="281">
        <f>IF(ISBLANK('Hoja De Calculo'!CA$13),'Credit issuance TYA'!BZ73-('Credit issuance TYA'!$BA$21*'Credit issuance TYA'!$B$2),IF('Hoja De Calculo'!CA$16&lt;'Hoja De Calculo'!BZ$16,0,'Credit issuance TYA'!BZ73-('Credit issuance TYA'!$BA$21*'Credit issuance TYA'!$B$2)))</f>
        <v>0</v>
      </c>
      <c r="CA73" s="281">
        <f>IF(ISBLANK('Hoja De Calculo'!CB$13),'Credit issuance TYA'!CA73-('Credit issuance TYA'!$BA$21*'Credit issuance TYA'!$B$2),IF('Hoja De Calculo'!CB$16&lt;'Hoja De Calculo'!CA$16,0,'Credit issuance TYA'!CA73-('Credit issuance TYA'!$BA$21*'Credit issuance TYA'!$B$2)))</f>
        <v>0</v>
      </c>
      <c r="CB73" s="281">
        <f>IF(ISBLANK('Hoja De Calculo'!CC$13),'Credit issuance TYA'!CB73-('Credit issuance TYA'!$BA$21*'Credit issuance TYA'!$B$2),IF('Hoja De Calculo'!CC$16&lt;'Hoja De Calculo'!CB$16,0,'Credit issuance TYA'!CB73-('Credit issuance TYA'!$BA$21*'Credit issuance TYA'!$B$2)))</f>
        <v>0</v>
      </c>
      <c r="CC73" s="281">
        <f>IF(ISBLANK('Hoja De Calculo'!CD$13),'Credit issuance TYA'!CC73-('Credit issuance TYA'!$BA$21*'Credit issuance TYA'!$B$2),IF('Hoja De Calculo'!CD$16&lt;'Hoja De Calculo'!CC$16,0,'Credit issuance TYA'!CC73-('Credit issuance TYA'!$BA$21*'Credit issuance TYA'!$B$2)))</f>
        <v>0</v>
      </c>
      <c r="CD73" s="281">
        <f>IF(ISBLANK('Hoja De Calculo'!CE$13),'Credit issuance TYA'!CD73-('Credit issuance TYA'!$BA$21*'Credit issuance TYA'!$B$2),IF('Hoja De Calculo'!CE$16&lt;'Hoja De Calculo'!CD$16,0,'Credit issuance TYA'!CD73-('Credit issuance TYA'!$BA$21*'Credit issuance TYA'!$B$2)))</f>
        <v>0</v>
      </c>
      <c r="CE73" s="281">
        <f>IF(ISBLANK('Hoja De Calculo'!CF$13),'Credit issuance TYA'!CE73-('Credit issuance TYA'!$BA$21*'Credit issuance TYA'!$B$2),IF('Hoja De Calculo'!CF$16&lt;'Hoja De Calculo'!CE$16,0,'Credit issuance TYA'!CE73-('Credit issuance TYA'!$BA$21*'Credit issuance TYA'!$B$2)))</f>
        <v>0</v>
      </c>
      <c r="CF73" s="281">
        <f>IF(ISBLANK('Hoja De Calculo'!CG$13),'Credit issuance TYA'!CF73-('Credit issuance TYA'!$BA$21*'Credit issuance TYA'!$B$2),IF('Hoja De Calculo'!CG$16&lt;'Hoja De Calculo'!CF$16,0,'Credit issuance TYA'!CF73-('Credit issuance TYA'!$BA$21*'Credit issuance TYA'!$B$2)))</f>
        <v>0</v>
      </c>
      <c r="CG73" s="281">
        <f>IF(ISBLANK('Hoja De Calculo'!CH$13),'Credit issuance TYA'!CG73-('Credit issuance TYA'!$BA$21*'Credit issuance TYA'!$B$2),IF('Hoja De Calculo'!CH$16&lt;'Hoja De Calculo'!CG$16,0,'Credit issuance TYA'!CG73-('Credit issuance TYA'!$BA$21*'Credit issuance TYA'!$B$2)))</f>
        <v>0</v>
      </c>
      <c r="CH73" s="281">
        <f>IF(ISBLANK('Hoja De Calculo'!CI$13),'Credit issuance TYA'!CH73-('Credit issuance TYA'!$BA$21*'Credit issuance TYA'!$B$2),IF('Hoja De Calculo'!CI$16&lt;'Hoja De Calculo'!CH$16,0,'Credit issuance TYA'!CH73-('Credit issuance TYA'!$BA$21*'Credit issuance TYA'!$B$2)))</f>
        <v>0</v>
      </c>
      <c r="CI73" s="281">
        <f>IF(ISBLANK('Hoja De Calculo'!CJ$13),'Credit issuance TYA'!CI73-('Credit issuance TYA'!$BA$21*'Credit issuance TYA'!$B$2),IF('Hoja De Calculo'!CJ$16&lt;'Hoja De Calculo'!CI$16,0,'Credit issuance TYA'!CI73-('Credit issuance TYA'!$BA$21*'Credit issuance TYA'!$B$2)))</f>
        <v>0</v>
      </c>
      <c r="CJ73" s="281">
        <f>IF(ISBLANK('Hoja De Calculo'!CK$13),'Credit issuance TYA'!CJ73-('Credit issuance TYA'!$BA$21*'Credit issuance TYA'!$B$2),IF('Hoja De Calculo'!CK$16&lt;'Hoja De Calculo'!CJ$16,0,'Credit issuance TYA'!CJ73-('Credit issuance TYA'!$BA$21*'Credit issuance TYA'!$B$2)))</f>
        <v>0</v>
      </c>
      <c r="CK73" s="281">
        <f>IF(ISBLANK('Hoja De Calculo'!CL$13),'Credit issuance TYA'!CK73-('Credit issuance TYA'!$BA$21*'Credit issuance TYA'!$B$2),IF('Hoja De Calculo'!CL$16&lt;'Hoja De Calculo'!CK$16,0,'Credit issuance TYA'!CK73-('Credit issuance TYA'!$BA$21*'Credit issuance TYA'!$B$2)))</f>
        <v>0</v>
      </c>
      <c r="CL73" s="281">
        <f>IF(ISBLANK('Hoja De Calculo'!CM$13),'Credit issuance TYA'!CL73-('Credit issuance TYA'!$BA$21*'Credit issuance TYA'!$B$2),IF('Hoja De Calculo'!CM$16&lt;'Hoja De Calculo'!CL$16,0,'Credit issuance TYA'!CL73-('Credit issuance TYA'!$BA$21*'Credit issuance TYA'!$B$2)))</f>
        <v>0</v>
      </c>
      <c r="CM73" s="281">
        <f>IF(ISBLANK('Hoja De Calculo'!CN$13),'Credit issuance TYA'!CM73-('Credit issuance TYA'!$BA$21*'Credit issuance TYA'!$B$2),IF('Hoja De Calculo'!CN$16&lt;'Hoja De Calculo'!CM$16,0,'Credit issuance TYA'!CM73-('Credit issuance TYA'!$BA$21*'Credit issuance TYA'!$B$2)))</f>
        <v>0</v>
      </c>
      <c r="CN73" s="281">
        <f>IF(ISBLANK('Hoja De Calculo'!CO$13),'Credit issuance TYA'!CN73-('Credit issuance TYA'!$BA$21*'Credit issuance TYA'!$B$2),IF('Hoja De Calculo'!CO$16&lt;'Hoja De Calculo'!CN$16,0,'Credit issuance TYA'!CN73-('Credit issuance TYA'!$BA$21*'Credit issuance TYA'!$B$2)))</f>
        <v>0</v>
      </c>
      <c r="CO73" s="281">
        <f>IF(ISBLANK('Hoja De Calculo'!CP$13),'Credit issuance TYA'!CO73-('Credit issuance TYA'!$BA$21*'Credit issuance TYA'!$B$2),IF('Hoja De Calculo'!CP$16&lt;'Hoja De Calculo'!CO$16,0,'Credit issuance TYA'!CO73-('Credit issuance TYA'!$BA$21*'Credit issuance TYA'!$B$2)))</f>
        <v>0</v>
      </c>
      <c r="CP73" s="281">
        <f>IF(ISBLANK('Hoja De Calculo'!CQ$13),'Credit issuance TYA'!CP73-('Credit issuance TYA'!$BA$21*'Credit issuance TYA'!$B$2),IF('Hoja De Calculo'!CQ$16&lt;'Hoja De Calculo'!CP$16,0,'Credit issuance TYA'!CP73-('Credit issuance TYA'!$BA$21*'Credit issuance TYA'!$B$2)))</f>
        <v>0</v>
      </c>
      <c r="CQ73" s="281">
        <f>IF(ISBLANK('Hoja De Calculo'!CR$13),'Credit issuance TYA'!CQ73-('Credit issuance TYA'!$BA$21*'Credit issuance TYA'!$B$2),IF('Hoja De Calculo'!CR$16&lt;'Hoja De Calculo'!CQ$16,0,'Credit issuance TYA'!CQ73-('Credit issuance TYA'!$BA$21*'Credit issuance TYA'!$B$2)))</f>
        <v>0</v>
      </c>
      <c r="CR73" s="281">
        <f>IF(ISBLANK('Hoja De Calculo'!CS$13),'Credit issuance TYA'!CR73-('Credit issuance TYA'!$BA$21*'Credit issuance TYA'!$B$2),IF('Hoja De Calculo'!CS$16&lt;'Hoja De Calculo'!CR$16,0,'Credit issuance TYA'!CR73-('Credit issuance TYA'!$BA$21*'Credit issuance TYA'!$B$2)))</f>
        <v>0</v>
      </c>
      <c r="CS73" s="281">
        <f>IF(ISBLANK('Hoja De Calculo'!CT$13),'Credit issuance TYA'!CS73-('Credit issuance TYA'!$BA$21*'Credit issuance TYA'!$B$2),IF('Hoja De Calculo'!CT$16&lt;'Hoja De Calculo'!CS$16,0,'Credit issuance TYA'!CS73-('Credit issuance TYA'!$BA$21*'Credit issuance TYA'!$B$2)))</f>
        <v>0</v>
      </c>
      <c r="CT73" s="281">
        <f>IF(ISBLANK('Hoja De Calculo'!CU$13),'Credit issuance TYA'!CT73-('Credit issuance TYA'!$BA$21*'Credit issuance TYA'!$B$2),IF('Hoja De Calculo'!CU$16&lt;'Hoja De Calculo'!CT$16,0,'Credit issuance TYA'!CT73-('Credit issuance TYA'!$BA$21*'Credit issuance TYA'!$B$2)))</f>
        <v>0</v>
      </c>
      <c r="CU73" s="281">
        <f>IF(ISBLANK('Hoja De Calculo'!CV$13),'Credit issuance TYA'!CU73-('Credit issuance TYA'!$BA$21*'Credit issuance TYA'!$B$2),IF('Hoja De Calculo'!CV$16&lt;'Hoja De Calculo'!CU$16,0,'Credit issuance TYA'!CU73-('Credit issuance TYA'!$BA$21*'Credit issuance TYA'!$B$2)))</f>
        <v>0</v>
      </c>
      <c r="CV73" s="281">
        <f>IF(ISBLANK('Hoja De Calculo'!CW$13),'Credit issuance TYA'!CV73-('Credit issuance TYA'!$BA$21*'Credit issuance TYA'!$B$2),IF('Hoja De Calculo'!CW$16&lt;'Hoja De Calculo'!CV$16,0,'Credit issuance TYA'!CV73-('Credit issuance TYA'!$BA$21*'Credit issuance TYA'!$B$2)))</f>
        <v>0</v>
      </c>
      <c r="CW73" s="281">
        <f>IF(ISBLANK('Hoja De Calculo'!CX$13),'Credit issuance TYA'!CW73-('Credit issuance TYA'!$BA$21*'Credit issuance TYA'!$B$2),IF('Hoja De Calculo'!CX$16&lt;'Hoja De Calculo'!CW$16,0,'Credit issuance TYA'!CW73-('Credit issuance TYA'!$BA$21*'Credit issuance TYA'!$B$2)))</f>
        <v>0</v>
      </c>
    </row>
    <row r="74" spans="1:101" x14ac:dyDescent="0.3">
      <c r="A74" t="s">
        <v>211</v>
      </c>
      <c r="B74" s="259"/>
      <c r="C74" s="259"/>
      <c r="D74" s="259"/>
      <c r="E74" s="259"/>
      <c r="F74" s="259"/>
      <c r="G74" s="259"/>
      <c r="H74" s="259"/>
      <c r="I74" s="259"/>
      <c r="J74" s="259"/>
      <c r="K74" s="259"/>
      <c r="L74" s="259"/>
      <c r="M74" s="259"/>
      <c r="N74" s="259"/>
      <c r="O74" s="259"/>
      <c r="P74" s="259"/>
      <c r="Q74" s="259"/>
      <c r="R74" s="259"/>
      <c r="S74" s="259"/>
      <c r="T74" s="259"/>
      <c r="U74" s="259"/>
      <c r="V74" s="259"/>
      <c r="W74" s="259"/>
      <c r="X74" s="259"/>
      <c r="Y74" s="259"/>
      <c r="Z74" s="259"/>
      <c r="AA74" s="259"/>
      <c r="AB74" s="259"/>
      <c r="AC74" s="259"/>
      <c r="AD74" s="259"/>
      <c r="AE74" s="259"/>
      <c r="AF74" s="259"/>
      <c r="AG74" s="259"/>
      <c r="AH74" s="259"/>
      <c r="AI74" s="259"/>
      <c r="AJ74" s="259"/>
      <c r="AK74" s="259"/>
      <c r="AL74" s="259"/>
      <c r="AM74" s="259"/>
      <c r="AN74" s="259"/>
      <c r="AO74" s="259"/>
      <c r="AP74" s="259"/>
      <c r="AQ74" s="259"/>
      <c r="AR74" s="259"/>
      <c r="AS74" s="259"/>
      <c r="AT74" s="259"/>
      <c r="AU74" s="259"/>
      <c r="AV74" s="259"/>
      <c r="AW74" s="259"/>
      <c r="AX74" s="259"/>
      <c r="AY74" s="259"/>
      <c r="AZ74" s="259"/>
      <c r="BA74" s="259"/>
      <c r="BB74" s="281">
        <f>'Credit issuance TYA'!BB74-('Credit issuance TYA'!$BB$21*'Credit issuance TYA'!$B$2)</f>
        <v>0</v>
      </c>
      <c r="BC74" s="281">
        <f>IF(ISBLANK('Hoja De Calculo'!BD$13),'Credit issuance TYA'!BC74-('Credit issuance TYA'!$BB$21*'Credit issuance TYA'!$B$2),IF('Hoja De Calculo'!BD$16&lt;'Hoja De Calculo'!BC$16,0,'Credit issuance TYA'!BC74-('Credit issuance TYA'!$BB$21*'Credit issuance TYA'!$B$2)))</f>
        <v>0</v>
      </c>
      <c r="BD74" s="281">
        <f>IF(ISBLANK('Hoja De Calculo'!BE$13),'Credit issuance TYA'!BD74-('Credit issuance TYA'!$BB$21*'Credit issuance TYA'!$B$2),IF('Hoja De Calculo'!BE$16&lt;'Hoja De Calculo'!BD$16,0,'Credit issuance TYA'!BD74-('Credit issuance TYA'!$BB$21*'Credit issuance TYA'!$B$2)))</f>
        <v>0</v>
      </c>
      <c r="BE74" s="281">
        <f>IF(ISBLANK('Hoja De Calculo'!BF$13),'Credit issuance TYA'!BE74-('Credit issuance TYA'!$BB$21*'Credit issuance TYA'!$B$2),IF('Hoja De Calculo'!BF$16&lt;'Hoja De Calculo'!BE$16,0,'Credit issuance TYA'!BE74-('Credit issuance TYA'!$BB$21*'Credit issuance TYA'!$B$2)))</f>
        <v>0</v>
      </c>
      <c r="BF74" s="281">
        <f>IF(ISBLANK('Hoja De Calculo'!BG$13),'Credit issuance TYA'!BF74-('Credit issuance TYA'!$BB$21*'Credit issuance TYA'!$B$2),IF('Hoja De Calculo'!BG$16&lt;'Hoja De Calculo'!BF$16,0,'Credit issuance TYA'!BF74-('Credit issuance TYA'!$BB$21*'Credit issuance TYA'!$B$2)))</f>
        <v>0</v>
      </c>
      <c r="BG74" s="281">
        <f>IF(ISBLANK('Hoja De Calculo'!BH$13),'Credit issuance TYA'!BG74-('Credit issuance TYA'!$BB$21*'Credit issuance TYA'!$B$2),IF('Hoja De Calculo'!BH$16&lt;'Hoja De Calculo'!BG$16,0,'Credit issuance TYA'!BG74-('Credit issuance TYA'!$BB$21*'Credit issuance TYA'!$B$2)))</f>
        <v>0</v>
      </c>
      <c r="BH74" s="281">
        <f>IF(ISBLANK('Hoja De Calculo'!BI$13),'Credit issuance TYA'!BH74-('Credit issuance TYA'!$BB$21*'Credit issuance TYA'!$B$2),IF('Hoja De Calculo'!BI$16&lt;'Hoja De Calculo'!BH$16,0,'Credit issuance TYA'!BH74-('Credit issuance TYA'!$BB$21*'Credit issuance TYA'!$B$2)))</f>
        <v>0</v>
      </c>
      <c r="BI74" s="281">
        <f>IF(ISBLANK('Hoja De Calculo'!BJ$13),'Credit issuance TYA'!BI74-('Credit issuance TYA'!$BB$21*'Credit issuance TYA'!$B$2),IF('Hoja De Calculo'!BJ$16&lt;'Hoja De Calculo'!BI$16,0,'Credit issuance TYA'!BI74-('Credit issuance TYA'!$BB$21*'Credit issuance TYA'!$B$2)))</f>
        <v>0</v>
      </c>
      <c r="BJ74" s="281">
        <f>IF(ISBLANK('Hoja De Calculo'!BK$13),'Credit issuance TYA'!BJ74-('Credit issuance TYA'!$BB$21*'Credit issuance TYA'!$B$2),IF('Hoja De Calculo'!BK$16&lt;'Hoja De Calculo'!BJ$16,0,'Credit issuance TYA'!BJ74-('Credit issuance TYA'!$BB$21*'Credit issuance TYA'!$B$2)))</f>
        <v>0</v>
      </c>
      <c r="BK74" s="281">
        <f>IF(ISBLANK('Hoja De Calculo'!BL$13),'Credit issuance TYA'!BK74-('Credit issuance TYA'!$BB$21*'Credit issuance TYA'!$B$2),IF('Hoja De Calculo'!BL$16&lt;'Hoja De Calculo'!BK$16,0,'Credit issuance TYA'!BK74-('Credit issuance TYA'!$BB$21*'Credit issuance TYA'!$B$2)))</f>
        <v>0</v>
      </c>
      <c r="BL74" s="281">
        <f>IF(ISBLANK('Hoja De Calculo'!BM$13),'Credit issuance TYA'!BL74-('Credit issuance TYA'!$BB$21*'Credit issuance TYA'!$B$2),IF('Hoja De Calculo'!BM$16&lt;'Hoja De Calculo'!BL$16,0,'Credit issuance TYA'!BL74-('Credit issuance TYA'!$BB$21*'Credit issuance TYA'!$B$2)))</f>
        <v>0</v>
      </c>
      <c r="BM74" s="281">
        <f>IF(ISBLANK('Hoja De Calculo'!BN$13),'Credit issuance TYA'!BM74-('Credit issuance TYA'!$BB$21*'Credit issuance TYA'!$B$2),IF('Hoja De Calculo'!BN$16&lt;'Hoja De Calculo'!BM$16,0,'Credit issuance TYA'!BM74-('Credit issuance TYA'!$BB$21*'Credit issuance TYA'!$B$2)))</f>
        <v>0</v>
      </c>
      <c r="BN74" s="281">
        <f>IF(ISBLANK('Hoja De Calculo'!BO$13),'Credit issuance TYA'!BN74-('Credit issuance TYA'!$BB$21*'Credit issuance TYA'!$B$2),IF('Hoja De Calculo'!BO$16&lt;'Hoja De Calculo'!BN$16,0,'Credit issuance TYA'!BN74-('Credit issuance TYA'!$BB$21*'Credit issuance TYA'!$B$2)))</f>
        <v>0</v>
      </c>
      <c r="BO74" s="281">
        <f>IF(ISBLANK('Hoja De Calculo'!BP$13),'Credit issuance TYA'!BO74-('Credit issuance TYA'!$BB$21*'Credit issuance TYA'!$B$2),IF('Hoja De Calculo'!BP$16&lt;'Hoja De Calculo'!BO$16,0,'Credit issuance TYA'!BO74-('Credit issuance TYA'!$BB$21*'Credit issuance TYA'!$B$2)))</f>
        <v>0</v>
      </c>
      <c r="BP74" s="281">
        <f>IF(ISBLANK('Hoja De Calculo'!BQ$13),'Credit issuance TYA'!BP74-('Credit issuance TYA'!$BB$21*'Credit issuance TYA'!$B$2),IF('Hoja De Calculo'!BQ$16&lt;'Hoja De Calculo'!BP$16,0,'Credit issuance TYA'!BP74-('Credit issuance TYA'!$BB$21*'Credit issuance TYA'!$B$2)))</f>
        <v>0</v>
      </c>
      <c r="BQ74" s="281">
        <f>IF(ISBLANK('Hoja De Calculo'!BR$13),'Credit issuance TYA'!BQ74-('Credit issuance TYA'!$BB$21*'Credit issuance TYA'!$B$2),IF('Hoja De Calculo'!BR$16&lt;'Hoja De Calculo'!BQ$16,0,'Credit issuance TYA'!BQ74-('Credit issuance TYA'!$BB$21*'Credit issuance TYA'!$B$2)))</f>
        <v>0</v>
      </c>
      <c r="BR74" s="281">
        <f>IF(ISBLANK('Hoja De Calculo'!BS$13),'Credit issuance TYA'!BR74-('Credit issuance TYA'!$BB$21*'Credit issuance TYA'!$B$2),IF('Hoja De Calculo'!BS$16&lt;'Hoja De Calculo'!BR$16,0,'Credit issuance TYA'!BR74-('Credit issuance TYA'!$BB$21*'Credit issuance TYA'!$B$2)))</f>
        <v>0</v>
      </c>
      <c r="BS74" s="281">
        <f>IF(ISBLANK('Hoja De Calculo'!BT$13),'Credit issuance TYA'!BS74-('Credit issuance TYA'!$BB$21*'Credit issuance TYA'!$B$2),IF('Hoja De Calculo'!BT$16&lt;'Hoja De Calculo'!BS$16,0,'Credit issuance TYA'!BS74-('Credit issuance TYA'!$BB$21*'Credit issuance TYA'!$B$2)))</f>
        <v>0</v>
      </c>
      <c r="BT74" s="281">
        <f>IF(ISBLANK('Hoja De Calculo'!BU$13),'Credit issuance TYA'!BT74-('Credit issuance TYA'!$BB$21*'Credit issuance TYA'!$B$2),IF('Hoja De Calculo'!BU$16&lt;'Hoja De Calculo'!BT$16,0,'Credit issuance TYA'!BT74-('Credit issuance TYA'!$BB$21*'Credit issuance TYA'!$B$2)))</f>
        <v>0</v>
      </c>
      <c r="BU74" s="281">
        <f>IF(ISBLANK('Hoja De Calculo'!BV$13),'Credit issuance TYA'!BU74-('Credit issuance TYA'!$BB$21*'Credit issuance TYA'!$B$2),IF('Hoja De Calculo'!BV$16&lt;'Hoja De Calculo'!BU$16,0,'Credit issuance TYA'!BU74-('Credit issuance TYA'!$BB$21*'Credit issuance TYA'!$B$2)))</f>
        <v>0</v>
      </c>
      <c r="BV74" s="281">
        <f>IF(ISBLANK('Hoja De Calculo'!BW$13),'Credit issuance TYA'!BV74-('Credit issuance TYA'!$BB$21*'Credit issuance TYA'!$B$2),IF('Hoja De Calculo'!BW$16&lt;'Hoja De Calculo'!BV$16,0,'Credit issuance TYA'!BV74-('Credit issuance TYA'!$BB$21*'Credit issuance TYA'!$B$2)))</f>
        <v>0</v>
      </c>
      <c r="BW74" s="281">
        <f>IF(ISBLANK('Hoja De Calculo'!BX$13),'Credit issuance TYA'!BW74-('Credit issuance TYA'!$BB$21*'Credit issuance TYA'!$B$2),IF('Hoja De Calculo'!BX$16&lt;'Hoja De Calculo'!BW$16,0,'Credit issuance TYA'!BW74-('Credit issuance TYA'!$BB$21*'Credit issuance TYA'!$B$2)))</f>
        <v>0</v>
      </c>
      <c r="BX74" s="281">
        <f>IF(ISBLANK('Hoja De Calculo'!BY$13),'Credit issuance TYA'!BX74-('Credit issuance TYA'!$BB$21*'Credit issuance TYA'!$B$2),IF('Hoja De Calculo'!BY$16&lt;'Hoja De Calculo'!BX$16,0,'Credit issuance TYA'!BX74-('Credit issuance TYA'!$BB$21*'Credit issuance TYA'!$B$2)))</f>
        <v>0</v>
      </c>
      <c r="BY74" s="281">
        <f>IF(ISBLANK('Hoja De Calculo'!BZ$13),'Credit issuance TYA'!BY74-('Credit issuance TYA'!$BB$21*'Credit issuance TYA'!$B$2),IF('Hoja De Calculo'!BZ$16&lt;'Hoja De Calculo'!BY$16,0,'Credit issuance TYA'!BY74-('Credit issuance TYA'!$BB$21*'Credit issuance TYA'!$B$2)))</f>
        <v>0</v>
      </c>
      <c r="BZ74" s="281">
        <f>IF(ISBLANK('Hoja De Calculo'!CA$13),'Credit issuance TYA'!BZ74-('Credit issuance TYA'!$BB$21*'Credit issuance TYA'!$B$2),IF('Hoja De Calculo'!CA$16&lt;'Hoja De Calculo'!BZ$16,0,'Credit issuance TYA'!BZ74-('Credit issuance TYA'!$BB$21*'Credit issuance TYA'!$B$2)))</f>
        <v>0</v>
      </c>
      <c r="CA74" s="281">
        <f>IF(ISBLANK('Hoja De Calculo'!CB$13),'Credit issuance TYA'!CA74-('Credit issuance TYA'!$BB$21*'Credit issuance TYA'!$B$2),IF('Hoja De Calculo'!CB$16&lt;'Hoja De Calculo'!CA$16,0,'Credit issuance TYA'!CA74-('Credit issuance TYA'!$BB$21*'Credit issuance TYA'!$B$2)))</f>
        <v>0</v>
      </c>
      <c r="CB74" s="281">
        <f>IF(ISBLANK('Hoja De Calculo'!CC$13),'Credit issuance TYA'!CB74-('Credit issuance TYA'!$BB$21*'Credit issuance TYA'!$B$2),IF('Hoja De Calculo'!CC$16&lt;'Hoja De Calculo'!CB$16,0,'Credit issuance TYA'!CB74-('Credit issuance TYA'!$BB$21*'Credit issuance TYA'!$B$2)))</f>
        <v>0</v>
      </c>
      <c r="CC74" s="281">
        <f>IF(ISBLANK('Hoja De Calculo'!CD$13),'Credit issuance TYA'!CC74-('Credit issuance TYA'!$BB$21*'Credit issuance TYA'!$B$2),IF('Hoja De Calculo'!CD$16&lt;'Hoja De Calculo'!CC$16,0,'Credit issuance TYA'!CC74-('Credit issuance TYA'!$BB$21*'Credit issuance TYA'!$B$2)))</f>
        <v>0</v>
      </c>
      <c r="CD74" s="281">
        <f>IF(ISBLANK('Hoja De Calculo'!CE$13),'Credit issuance TYA'!CD74-('Credit issuance TYA'!$BB$21*'Credit issuance TYA'!$B$2),IF('Hoja De Calculo'!CE$16&lt;'Hoja De Calculo'!CD$16,0,'Credit issuance TYA'!CD74-('Credit issuance TYA'!$BB$21*'Credit issuance TYA'!$B$2)))</f>
        <v>0</v>
      </c>
      <c r="CE74" s="281">
        <f>IF(ISBLANK('Hoja De Calculo'!CF$13),'Credit issuance TYA'!CE74-('Credit issuance TYA'!$BB$21*'Credit issuance TYA'!$B$2),IF('Hoja De Calculo'!CF$16&lt;'Hoja De Calculo'!CE$16,0,'Credit issuance TYA'!CE74-('Credit issuance TYA'!$BB$21*'Credit issuance TYA'!$B$2)))</f>
        <v>0</v>
      </c>
      <c r="CF74" s="281">
        <f>IF(ISBLANK('Hoja De Calculo'!CG$13),'Credit issuance TYA'!CF74-('Credit issuance TYA'!$BB$21*'Credit issuance TYA'!$B$2),IF('Hoja De Calculo'!CG$16&lt;'Hoja De Calculo'!CF$16,0,'Credit issuance TYA'!CF74-('Credit issuance TYA'!$BB$21*'Credit issuance TYA'!$B$2)))</f>
        <v>0</v>
      </c>
      <c r="CG74" s="281">
        <f>IF(ISBLANK('Hoja De Calculo'!CH$13),'Credit issuance TYA'!CG74-('Credit issuance TYA'!$BB$21*'Credit issuance TYA'!$B$2),IF('Hoja De Calculo'!CH$16&lt;'Hoja De Calculo'!CG$16,0,'Credit issuance TYA'!CG74-('Credit issuance TYA'!$BB$21*'Credit issuance TYA'!$B$2)))</f>
        <v>0</v>
      </c>
      <c r="CH74" s="281">
        <f>IF(ISBLANK('Hoja De Calculo'!CI$13),'Credit issuance TYA'!CH74-('Credit issuance TYA'!$BB$21*'Credit issuance TYA'!$B$2),IF('Hoja De Calculo'!CI$16&lt;'Hoja De Calculo'!CH$16,0,'Credit issuance TYA'!CH74-('Credit issuance TYA'!$BB$21*'Credit issuance TYA'!$B$2)))</f>
        <v>0</v>
      </c>
      <c r="CI74" s="281">
        <f>IF(ISBLANK('Hoja De Calculo'!CJ$13),'Credit issuance TYA'!CI74-('Credit issuance TYA'!$BB$21*'Credit issuance TYA'!$B$2),IF('Hoja De Calculo'!CJ$16&lt;'Hoja De Calculo'!CI$16,0,'Credit issuance TYA'!CI74-('Credit issuance TYA'!$BB$21*'Credit issuance TYA'!$B$2)))</f>
        <v>0</v>
      </c>
      <c r="CJ74" s="281">
        <f>IF(ISBLANK('Hoja De Calculo'!CK$13),'Credit issuance TYA'!CJ74-('Credit issuance TYA'!$BB$21*'Credit issuance TYA'!$B$2),IF('Hoja De Calculo'!CK$16&lt;'Hoja De Calculo'!CJ$16,0,'Credit issuance TYA'!CJ74-('Credit issuance TYA'!$BB$21*'Credit issuance TYA'!$B$2)))</f>
        <v>0</v>
      </c>
      <c r="CK74" s="281">
        <f>IF(ISBLANK('Hoja De Calculo'!CL$13),'Credit issuance TYA'!CK74-('Credit issuance TYA'!$BB$21*'Credit issuance TYA'!$B$2),IF('Hoja De Calculo'!CL$16&lt;'Hoja De Calculo'!CK$16,0,'Credit issuance TYA'!CK74-('Credit issuance TYA'!$BB$21*'Credit issuance TYA'!$B$2)))</f>
        <v>0</v>
      </c>
      <c r="CL74" s="281">
        <f>IF(ISBLANK('Hoja De Calculo'!CM$13),'Credit issuance TYA'!CL74-('Credit issuance TYA'!$BB$21*'Credit issuance TYA'!$B$2),IF('Hoja De Calculo'!CM$16&lt;'Hoja De Calculo'!CL$16,0,'Credit issuance TYA'!CL74-('Credit issuance TYA'!$BB$21*'Credit issuance TYA'!$B$2)))</f>
        <v>0</v>
      </c>
      <c r="CM74" s="281">
        <f>IF(ISBLANK('Hoja De Calculo'!CN$13),'Credit issuance TYA'!CM74-('Credit issuance TYA'!$BB$21*'Credit issuance TYA'!$B$2),IF('Hoja De Calculo'!CN$16&lt;'Hoja De Calculo'!CM$16,0,'Credit issuance TYA'!CM74-('Credit issuance TYA'!$BB$21*'Credit issuance TYA'!$B$2)))</f>
        <v>0</v>
      </c>
      <c r="CN74" s="281">
        <f>IF(ISBLANK('Hoja De Calculo'!CO$13),'Credit issuance TYA'!CN74-('Credit issuance TYA'!$BB$21*'Credit issuance TYA'!$B$2),IF('Hoja De Calculo'!CO$16&lt;'Hoja De Calculo'!CN$16,0,'Credit issuance TYA'!CN74-('Credit issuance TYA'!$BB$21*'Credit issuance TYA'!$B$2)))</f>
        <v>0</v>
      </c>
      <c r="CO74" s="281">
        <f>IF(ISBLANK('Hoja De Calculo'!CP$13),'Credit issuance TYA'!CO74-('Credit issuance TYA'!$BB$21*'Credit issuance TYA'!$B$2),IF('Hoja De Calculo'!CP$16&lt;'Hoja De Calculo'!CO$16,0,'Credit issuance TYA'!CO74-('Credit issuance TYA'!$BB$21*'Credit issuance TYA'!$B$2)))</f>
        <v>0</v>
      </c>
      <c r="CP74" s="281">
        <f>IF(ISBLANK('Hoja De Calculo'!CQ$13),'Credit issuance TYA'!CP74-('Credit issuance TYA'!$BB$21*'Credit issuance TYA'!$B$2),IF('Hoja De Calculo'!CQ$16&lt;'Hoja De Calculo'!CP$16,0,'Credit issuance TYA'!CP74-('Credit issuance TYA'!$BB$21*'Credit issuance TYA'!$B$2)))</f>
        <v>0</v>
      </c>
      <c r="CQ74" s="281">
        <f>IF(ISBLANK('Hoja De Calculo'!CR$13),'Credit issuance TYA'!CQ74-('Credit issuance TYA'!$BB$21*'Credit issuance TYA'!$B$2),IF('Hoja De Calculo'!CR$16&lt;'Hoja De Calculo'!CQ$16,0,'Credit issuance TYA'!CQ74-('Credit issuance TYA'!$BB$21*'Credit issuance TYA'!$B$2)))</f>
        <v>0</v>
      </c>
      <c r="CR74" s="281">
        <f>IF(ISBLANK('Hoja De Calculo'!CS$13),'Credit issuance TYA'!CR74-('Credit issuance TYA'!$BB$21*'Credit issuance TYA'!$B$2),IF('Hoja De Calculo'!CS$16&lt;'Hoja De Calculo'!CR$16,0,'Credit issuance TYA'!CR74-('Credit issuance TYA'!$BB$21*'Credit issuance TYA'!$B$2)))</f>
        <v>0</v>
      </c>
      <c r="CS74" s="281">
        <f>IF(ISBLANK('Hoja De Calculo'!CT$13),'Credit issuance TYA'!CS74-('Credit issuance TYA'!$BB$21*'Credit issuance TYA'!$B$2),IF('Hoja De Calculo'!CT$16&lt;'Hoja De Calculo'!CS$16,0,'Credit issuance TYA'!CS74-('Credit issuance TYA'!$BB$21*'Credit issuance TYA'!$B$2)))</f>
        <v>0</v>
      </c>
      <c r="CT74" s="281">
        <f>IF(ISBLANK('Hoja De Calculo'!CU$13),'Credit issuance TYA'!CT74-('Credit issuance TYA'!$BB$21*'Credit issuance TYA'!$B$2),IF('Hoja De Calculo'!CU$16&lt;'Hoja De Calculo'!CT$16,0,'Credit issuance TYA'!CT74-('Credit issuance TYA'!$BB$21*'Credit issuance TYA'!$B$2)))</f>
        <v>0</v>
      </c>
      <c r="CU74" s="281">
        <f>IF(ISBLANK('Hoja De Calculo'!CV$13),'Credit issuance TYA'!CU74-('Credit issuance TYA'!$BB$21*'Credit issuance TYA'!$B$2),IF('Hoja De Calculo'!CV$16&lt;'Hoja De Calculo'!CU$16,0,'Credit issuance TYA'!CU74-('Credit issuance TYA'!$BB$21*'Credit issuance TYA'!$B$2)))</f>
        <v>0</v>
      </c>
      <c r="CV74" s="281">
        <f>IF(ISBLANK('Hoja De Calculo'!CW$13),'Credit issuance TYA'!CV74-('Credit issuance TYA'!$BB$21*'Credit issuance TYA'!$B$2),IF('Hoja De Calculo'!CW$16&lt;'Hoja De Calculo'!CV$16,0,'Credit issuance TYA'!CV74-('Credit issuance TYA'!$BB$21*'Credit issuance TYA'!$B$2)))</f>
        <v>0</v>
      </c>
      <c r="CW74" s="281">
        <f>IF(ISBLANK('Hoja De Calculo'!CX$13),'Credit issuance TYA'!CW74-('Credit issuance TYA'!$BB$21*'Credit issuance TYA'!$B$2),IF('Hoja De Calculo'!CX$16&lt;'Hoja De Calculo'!CW$16,0,'Credit issuance TYA'!CW74-('Credit issuance TYA'!$BB$21*'Credit issuance TYA'!$B$2)))</f>
        <v>0</v>
      </c>
    </row>
    <row r="75" spans="1:101" x14ac:dyDescent="0.3">
      <c r="A75" t="s">
        <v>212</v>
      </c>
      <c r="B75" s="259"/>
      <c r="C75" s="259"/>
      <c r="D75" s="259"/>
      <c r="E75" s="259"/>
      <c r="F75" s="259"/>
      <c r="G75" s="259"/>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c r="AF75" s="259"/>
      <c r="AG75" s="259"/>
      <c r="AH75" s="259"/>
      <c r="AI75" s="259"/>
      <c r="AJ75" s="259"/>
      <c r="AK75" s="259"/>
      <c r="AL75" s="259"/>
      <c r="AM75" s="259"/>
      <c r="AN75" s="259"/>
      <c r="AO75" s="259"/>
      <c r="AP75" s="259"/>
      <c r="AQ75" s="259"/>
      <c r="AR75" s="259"/>
      <c r="AS75" s="259"/>
      <c r="AT75" s="259"/>
      <c r="AU75" s="259"/>
      <c r="AV75" s="259"/>
      <c r="AW75" s="259"/>
      <c r="AX75" s="259"/>
      <c r="AY75" s="259"/>
      <c r="AZ75" s="259"/>
      <c r="BA75" s="259"/>
      <c r="BB75" s="259"/>
      <c r="BC75" s="281">
        <f>'Credit issuance TYA'!BC75-('Credit issuance TYA'!$BC$21*'Credit issuance TYA'!$B$2)</f>
        <v>0</v>
      </c>
      <c r="BD75" s="281">
        <f>IF(ISBLANK('Hoja De Calculo'!BE$13),'Credit issuance TYA'!BD75-('Credit issuance TYA'!$BC$21*'Credit issuance TYA'!$B$2),IF('Hoja De Calculo'!BE$16&lt;'Hoja De Calculo'!BD$16,0,'Credit issuance TYA'!BD75-('Credit issuance TYA'!$BC$21*'Credit issuance TYA'!$B$2)))</f>
        <v>0</v>
      </c>
      <c r="BE75" s="281">
        <f>IF(ISBLANK('Hoja De Calculo'!BF$13),'Credit issuance TYA'!BE75-('Credit issuance TYA'!$BC$21*'Credit issuance TYA'!$B$2),IF('Hoja De Calculo'!BF$16&lt;'Hoja De Calculo'!BE$16,0,'Credit issuance TYA'!BE75-('Credit issuance TYA'!$BC$21*'Credit issuance TYA'!$B$2)))</f>
        <v>0</v>
      </c>
      <c r="BF75" s="281">
        <f>IF(ISBLANK('Hoja De Calculo'!BG$13),'Credit issuance TYA'!BF75-('Credit issuance TYA'!$BC$21*'Credit issuance TYA'!$B$2),IF('Hoja De Calculo'!BG$16&lt;'Hoja De Calculo'!BF$16,0,'Credit issuance TYA'!BF75-('Credit issuance TYA'!$BC$21*'Credit issuance TYA'!$B$2)))</f>
        <v>0</v>
      </c>
      <c r="BG75" s="281">
        <f>IF(ISBLANK('Hoja De Calculo'!BH$13),'Credit issuance TYA'!BG75-('Credit issuance TYA'!$BC$21*'Credit issuance TYA'!$B$2),IF('Hoja De Calculo'!BH$16&lt;'Hoja De Calculo'!BG$16,0,'Credit issuance TYA'!BG75-('Credit issuance TYA'!$BC$21*'Credit issuance TYA'!$B$2)))</f>
        <v>0</v>
      </c>
      <c r="BH75" s="281">
        <f>IF(ISBLANK('Hoja De Calculo'!BI$13),'Credit issuance TYA'!BH75-('Credit issuance TYA'!$BC$21*'Credit issuance TYA'!$B$2),IF('Hoja De Calculo'!BI$16&lt;'Hoja De Calculo'!BH$16,0,'Credit issuance TYA'!BH75-('Credit issuance TYA'!$BC$21*'Credit issuance TYA'!$B$2)))</f>
        <v>0</v>
      </c>
      <c r="BI75" s="281">
        <f>IF(ISBLANK('Hoja De Calculo'!BJ$13),'Credit issuance TYA'!BI75-('Credit issuance TYA'!$BC$21*'Credit issuance TYA'!$B$2),IF('Hoja De Calculo'!BJ$16&lt;'Hoja De Calculo'!BI$16,0,'Credit issuance TYA'!BI75-('Credit issuance TYA'!$BC$21*'Credit issuance TYA'!$B$2)))</f>
        <v>0</v>
      </c>
      <c r="BJ75" s="281">
        <f>IF(ISBLANK('Hoja De Calculo'!BK$13),'Credit issuance TYA'!BJ75-('Credit issuance TYA'!$BC$21*'Credit issuance TYA'!$B$2),IF('Hoja De Calculo'!BK$16&lt;'Hoja De Calculo'!BJ$16,0,'Credit issuance TYA'!BJ75-('Credit issuance TYA'!$BC$21*'Credit issuance TYA'!$B$2)))</f>
        <v>0</v>
      </c>
      <c r="BK75" s="281">
        <f>IF(ISBLANK('Hoja De Calculo'!BL$13),'Credit issuance TYA'!BK75-('Credit issuance TYA'!$BC$21*'Credit issuance TYA'!$B$2),IF('Hoja De Calculo'!BL$16&lt;'Hoja De Calculo'!BK$16,0,'Credit issuance TYA'!BK75-('Credit issuance TYA'!$BC$21*'Credit issuance TYA'!$B$2)))</f>
        <v>0</v>
      </c>
      <c r="BL75" s="281">
        <f>IF(ISBLANK('Hoja De Calculo'!BM$13),'Credit issuance TYA'!BL75-('Credit issuance TYA'!$BC$21*'Credit issuance TYA'!$B$2),IF('Hoja De Calculo'!BM$16&lt;'Hoja De Calculo'!BL$16,0,'Credit issuance TYA'!BL75-('Credit issuance TYA'!$BC$21*'Credit issuance TYA'!$B$2)))</f>
        <v>0</v>
      </c>
      <c r="BM75" s="281">
        <f>IF(ISBLANK('Hoja De Calculo'!BN$13),'Credit issuance TYA'!BM75-('Credit issuance TYA'!$BC$21*'Credit issuance TYA'!$B$2),IF('Hoja De Calculo'!BN$16&lt;'Hoja De Calculo'!BM$16,0,'Credit issuance TYA'!BM75-('Credit issuance TYA'!$BC$21*'Credit issuance TYA'!$B$2)))</f>
        <v>0</v>
      </c>
      <c r="BN75" s="281">
        <f>IF(ISBLANK('Hoja De Calculo'!BO$13),'Credit issuance TYA'!BN75-('Credit issuance TYA'!$BC$21*'Credit issuance TYA'!$B$2),IF('Hoja De Calculo'!BO$16&lt;'Hoja De Calculo'!BN$16,0,'Credit issuance TYA'!BN75-('Credit issuance TYA'!$BC$21*'Credit issuance TYA'!$B$2)))</f>
        <v>0</v>
      </c>
      <c r="BO75" s="281">
        <f>IF(ISBLANK('Hoja De Calculo'!BP$13),'Credit issuance TYA'!BO75-('Credit issuance TYA'!$BC$21*'Credit issuance TYA'!$B$2),IF('Hoja De Calculo'!BP$16&lt;'Hoja De Calculo'!BO$16,0,'Credit issuance TYA'!BO75-('Credit issuance TYA'!$BC$21*'Credit issuance TYA'!$B$2)))</f>
        <v>0</v>
      </c>
      <c r="BP75" s="281">
        <f>IF(ISBLANK('Hoja De Calculo'!BQ$13),'Credit issuance TYA'!BP75-('Credit issuance TYA'!$BC$21*'Credit issuance TYA'!$B$2),IF('Hoja De Calculo'!BQ$16&lt;'Hoja De Calculo'!BP$16,0,'Credit issuance TYA'!BP75-('Credit issuance TYA'!$BC$21*'Credit issuance TYA'!$B$2)))</f>
        <v>0</v>
      </c>
      <c r="BQ75" s="281">
        <f>IF(ISBLANK('Hoja De Calculo'!BR$13),'Credit issuance TYA'!BQ75-('Credit issuance TYA'!$BC$21*'Credit issuance TYA'!$B$2),IF('Hoja De Calculo'!BR$16&lt;'Hoja De Calculo'!BQ$16,0,'Credit issuance TYA'!BQ75-('Credit issuance TYA'!$BC$21*'Credit issuance TYA'!$B$2)))</f>
        <v>0</v>
      </c>
      <c r="BR75" s="281">
        <f>IF(ISBLANK('Hoja De Calculo'!BS$13),'Credit issuance TYA'!BR75-('Credit issuance TYA'!$BC$21*'Credit issuance TYA'!$B$2),IF('Hoja De Calculo'!BS$16&lt;'Hoja De Calculo'!BR$16,0,'Credit issuance TYA'!BR75-('Credit issuance TYA'!$BC$21*'Credit issuance TYA'!$B$2)))</f>
        <v>0</v>
      </c>
      <c r="BS75" s="281">
        <f>IF(ISBLANK('Hoja De Calculo'!BT$13),'Credit issuance TYA'!BS75-('Credit issuance TYA'!$BC$21*'Credit issuance TYA'!$B$2),IF('Hoja De Calculo'!BT$16&lt;'Hoja De Calculo'!BS$16,0,'Credit issuance TYA'!BS75-('Credit issuance TYA'!$BC$21*'Credit issuance TYA'!$B$2)))</f>
        <v>0</v>
      </c>
      <c r="BT75" s="281">
        <f>IF(ISBLANK('Hoja De Calculo'!BU$13),'Credit issuance TYA'!BT75-('Credit issuance TYA'!$BC$21*'Credit issuance TYA'!$B$2),IF('Hoja De Calculo'!BU$16&lt;'Hoja De Calculo'!BT$16,0,'Credit issuance TYA'!BT75-('Credit issuance TYA'!$BC$21*'Credit issuance TYA'!$B$2)))</f>
        <v>0</v>
      </c>
      <c r="BU75" s="281">
        <f>IF(ISBLANK('Hoja De Calculo'!BV$13),'Credit issuance TYA'!BU75-('Credit issuance TYA'!$BC$21*'Credit issuance TYA'!$B$2),IF('Hoja De Calculo'!BV$16&lt;'Hoja De Calculo'!BU$16,0,'Credit issuance TYA'!BU75-('Credit issuance TYA'!$BC$21*'Credit issuance TYA'!$B$2)))</f>
        <v>0</v>
      </c>
      <c r="BV75" s="281">
        <f>IF(ISBLANK('Hoja De Calculo'!BW$13),'Credit issuance TYA'!BV75-('Credit issuance TYA'!$BC$21*'Credit issuance TYA'!$B$2),IF('Hoja De Calculo'!BW$16&lt;'Hoja De Calculo'!BV$16,0,'Credit issuance TYA'!BV75-('Credit issuance TYA'!$BC$21*'Credit issuance TYA'!$B$2)))</f>
        <v>0</v>
      </c>
      <c r="BW75" s="281">
        <f>IF(ISBLANK('Hoja De Calculo'!BX$13),'Credit issuance TYA'!BW75-('Credit issuance TYA'!$BC$21*'Credit issuance TYA'!$B$2),IF('Hoja De Calculo'!BX$16&lt;'Hoja De Calculo'!BW$16,0,'Credit issuance TYA'!BW75-('Credit issuance TYA'!$BC$21*'Credit issuance TYA'!$B$2)))</f>
        <v>0</v>
      </c>
      <c r="BX75" s="281">
        <f>IF(ISBLANK('Hoja De Calculo'!BY$13),'Credit issuance TYA'!BX75-('Credit issuance TYA'!$BC$21*'Credit issuance TYA'!$B$2),IF('Hoja De Calculo'!BY$16&lt;'Hoja De Calculo'!BX$16,0,'Credit issuance TYA'!BX75-('Credit issuance TYA'!$BC$21*'Credit issuance TYA'!$B$2)))</f>
        <v>0</v>
      </c>
      <c r="BY75" s="281">
        <f>IF(ISBLANK('Hoja De Calculo'!BZ$13),'Credit issuance TYA'!BY75-('Credit issuance TYA'!$BC$21*'Credit issuance TYA'!$B$2),IF('Hoja De Calculo'!BZ$16&lt;'Hoja De Calculo'!BY$16,0,'Credit issuance TYA'!BY75-('Credit issuance TYA'!$BC$21*'Credit issuance TYA'!$B$2)))</f>
        <v>0</v>
      </c>
      <c r="BZ75" s="281">
        <f>IF(ISBLANK('Hoja De Calculo'!CA$13),'Credit issuance TYA'!BZ75-('Credit issuance TYA'!$BC$21*'Credit issuance TYA'!$B$2),IF('Hoja De Calculo'!CA$16&lt;'Hoja De Calculo'!BZ$16,0,'Credit issuance TYA'!BZ75-('Credit issuance TYA'!$BC$21*'Credit issuance TYA'!$B$2)))</f>
        <v>0</v>
      </c>
      <c r="CA75" s="281">
        <f>IF(ISBLANK('Hoja De Calculo'!CB$13),'Credit issuance TYA'!CA75-('Credit issuance TYA'!$BC$21*'Credit issuance TYA'!$B$2),IF('Hoja De Calculo'!CB$16&lt;'Hoja De Calculo'!CA$16,0,'Credit issuance TYA'!CA75-('Credit issuance TYA'!$BC$21*'Credit issuance TYA'!$B$2)))</f>
        <v>0</v>
      </c>
      <c r="CB75" s="281">
        <f>IF(ISBLANK('Hoja De Calculo'!CC$13),'Credit issuance TYA'!CB75-('Credit issuance TYA'!$BC$21*'Credit issuance TYA'!$B$2),IF('Hoja De Calculo'!CC$16&lt;'Hoja De Calculo'!CB$16,0,'Credit issuance TYA'!CB75-('Credit issuance TYA'!$BC$21*'Credit issuance TYA'!$B$2)))</f>
        <v>0</v>
      </c>
      <c r="CC75" s="281">
        <f>IF(ISBLANK('Hoja De Calculo'!CD$13),'Credit issuance TYA'!CC75-('Credit issuance TYA'!$BC$21*'Credit issuance TYA'!$B$2),IF('Hoja De Calculo'!CD$16&lt;'Hoja De Calculo'!CC$16,0,'Credit issuance TYA'!CC75-('Credit issuance TYA'!$BC$21*'Credit issuance TYA'!$B$2)))</f>
        <v>0</v>
      </c>
      <c r="CD75" s="281">
        <f>IF(ISBLANK('Hoja De Calculo'!CE$13),'Credit issuance TYA'!CD75-('Credit issuance TYA'!$BC$21*'Credit issuance TYA'!$B$2),IF('Hoja De Calculo'!CE$16&lt;'Hoja De Calculo'!CD$16,0,'Credit issuance TYA'!CD75-('Credit issuance TYA'!$BC$21*'Credit issuance TYA'!$B$2)))</f>
        <v>0</v>
      </c>
      <c r="CE75" s="281">
        <f>IF(ISBLANK('Hoja De Calculo'!CF$13),'Credit issuance TYA'!CE75-('Credit issuance TYA'!$BC$21*'Credit issuance TYA'!$B$2),IF('Hoja De Calculo'!CF$16&lt;'Hoja De Calculo'!CE$16,0,'Credit issuance TYA'!CE75-('Credit issuance TYA'!$BC$21*'Credit issuance TYA'!$B$2)))</f>
        <v>0</v>
      </c>
      <c r="CF75" s="281">
        <f>IF(ISBLANK('Hoja De Calculo'!CG$13),'Credit issuance TYA'!CF75-('Credit issuance TYA'!$BC$21*'Credit issuance TYA'!$B$2),IF('Hoja De Calculo'!CG$16&lt;'Hoja De Calculo'!CF$16,0,'Credit issuance TYA'!CF75-('Credit issuance TYA'!$BC$21*'Credit issuance TYA'!$B$2)))</f>
        <v>0</v>
      </c>
      <c r="CG75" s="281">
        <f>IF(ISBLANK('Hoja De Calculo'!CH$13),'Credit issuance TYA'!CG75-('Credit issuance TYA'!$BC$21*'Credit issuance TYA'!$B$2),IF('Hoja De Calculo'!CH$16&lt;'Hoja De Calculo'!CG$16,0,'Credit issuance TYA'!CG75-('Credit issuance TYA'!$BC$21*'Credit issuance TYA'!$B$2)))</f>
        <v>0</v>
      </c>
      <c r="CH75" s="281">
        <f>IF(ISBLANK('Hoja De Calculo'!CI$13),'Credit issuance TYA'!CH75-('Credit issuance TYA'!$BC$21*'Credit issuance TYA'!$B$2),IF('Hoja De Calculo'!CI$16&lt;'Hoja De Calculo'!CH$16,0,'Credit issuance TYA'!CH75-('Credit issuance TYA'!$BC$21*'Credit issuance TYA'!$B$2)))</f>
        <v>0</v>
      </c>
      <c r="CI75" s="281">
        <f>IF(ISBLANK('Hoja De Calculo'!CJ$13),'Credit issuance TYA'!CI75-('Credit issuance TYA'!$BC$21*'Credit issuance TYA'!$B$2),IF('Hoja De Calculo'!CJ$16&lt;'Hoja De Calculo'!CI$16,0,'Credit issuance TYA'!CI75-('Credit issuance TYA'!$BC$21*'Credit issuance TYA'!$B$2)))</f>
        <v>0</v>
      </c>
      <c r="CJ75" s="281">
        <f>IF(ISBLANK('Hoja De Calculo'!CK$13),'Credit issuance TYA'!CJ75-('Credit issuance TYA'!$BC$21*'Credit issuance TYA'!$B$2),IF('Hoja De Calculo'!CK$16&lt;'Hoja De Calculo'!CJ$16,0,'Credit issuance TYA'!CJ75-('Credit issuance TYA'!$BC$21*'Credit issuance TYA'!$B$2)))</f>
        <v>0</v>
      </c>
      <c r="CK75" s="281">
        <f>IF(ISBLANK('Hoja De Calculo'!CL$13),'Credit issuance TYA'!CK75-('Credit issuance TYA'!$BC$21*'Credit issuance TYA'!$B$2),IF('Hoja De Calculo'!CL$16&lt;'Hoja De Calculo'!CK$16,0,'Credit issuance TYA'!CK75-('Credit issuance TYA'!$BC$21*'Credit issuance TYA'!$B$2)))</f>
        <v>0</v>
      </c>
      <c r="CL75" s="281">
        <f>IF(ISBLANK('Hoja De Calculo'!CM$13),'Credit issuance TYA'!CL75-('Credit issuance TYA'!$BC$21*'Credit issuance TYA'!$B$2),IF('Hoja De Calculo'!CM$16&lt;'Hoja De Calculo'!CL$16,0,'Credit issuance TYA'!CL75-('Credit issuance TYA'!$BC$21*'Credit issuance TYA'!$B$2)))</f>
        <v>0</v>
      </c>
      <c r="CM75" s="281">
        <f>IF(ISBLANK('Hoja De Calculo'!CN$13),'Credit issuance TYA'!CM75-('Credit issuance TYA'!$BC$21*'Credit issuance TYA'!$B$2),IF('Hoja De Calculo'!CN$16&lt;'Hoja De Calculo'!CM$16,0,'Credit issuance TYA'!CM75-('Credit issuance TYA'!$BC$21*'Credit issuance TYA'!$B$2)))</f>
        <v>0</v>
      </c>
      <c r="CN75" s="281">
        <f>IF(ISBLANK('Hoja De Calculo'!CO$13),'Credit issuance TYA'!CN75-('Credit issuance TYA'!$BC$21*'Credit issuance TYA'!$B$2),IF('Hoja De Calculo'!CO$16&lt;'Hoja De Calculo'!CN$16,0,'Credit issuance TYA'!CN75-('Credit issuance TYA'!$BC$21*'Credit issuance TYA'!$B$2)))</f>
        <v>0</v>
      </c>
      <c r="CO75" s="281">
        <f>IF(ISBLANK('Hoja De Calculo'!CP$13),'Credit issuance TYA'!CO75-('Credit issuance TYA'!$BC$21*'Credit issuance TYA'!$B$2),IF('Hoja De Calculo'!CP$16&lt;'Hoja De Calculo'!CO$16,0,'Credit issuance TYA'!CO75-('Credit issuance TYA'!$BC$21*'Credit issuance TYA'!$B$2)))</f>
        <v>0</v>
      </c>
      <c r="CP75" s="281">
        <f>IF(ISBLANK('Hoja De Calculo'!CQ$13),'Credit issuance TYA'!CP75-('Credit issuance TYA'!$BC$21*'Credit issuance TYA'!$B$2),IF('Hoja De Calculo'!CQ$16&lt;'Hoja De Calculo'!CP$16,0,'Credit issuance TYA'!CP75-('Credit issuance TYA'!$BC$21*'Credit issuance TYA'!$B$2)))</f>
        <v>0</v>
      </c>
      <c r="CQ75" s="281">
        <f>IF(ISBLANK('Hoja De Calculo'!CR$13),'Credit issuance TYA'!CQ75-('Credit issuance TYA'!$BC$21*'Credit issuance TYA'!$B$2),IF('Hoja De Calculo'!CR$16&lt;'Hoja De Calculo'!CQ$16,0,'Credit issuance TYA'!CQ75-('Credit issuance TYA'!$BC$21*'Credit issuance TYA'!$B$2)))</f>
        <v>0</v>
      </c>
      <c r="CR75" s="281">
        <f>IF(ISBLANK('Hoja De Calculo'!CS$13),'Credit issuance TYA'!CR75-('Credit issuance TYA'!$BC$21*'Credit issuance TYA'!$B$2),IF('Hoja De Calculo'!CS$16&lt;'Hoja De Calculo'!CR$16,0,'Credit issuance TYA'!CR75-('Credit issuance TYA'!$BC$21*'Credit issuance TYA'!$B$2)))</f>
        <v>0</v>
      </c>
      <c r="CS75" s="281">
        <f>IF(ISBLANK('Hoja De Calculo'!CT$13),'Credit issuance TYA'!CS75-('Credit issuance TYA'!$BC$21*'Credit issuance TYA'!$B$2),IF('Hoja De Calculo'!CT$16&lt;'Hoja De Calculo'!CS$16,0,'Credit issuance TYA'!CS75-('Credit issuance TYA'!$BC$21*'Credit issuance TYA'!$B$2)))</f>
        <v>0</v>
      </c>
      <c r="CT75" s="281">
        <f>IF(ISBLANK('Hoja De Calculo'!CU$13),'Credit issuance TYA'!CT75-('Credit issuance TYA'!$BC$21*'Credit issuance TYA'!$B$2),IF('Hoja De Calculo'!CU$16&lt;'Hoja De Calculo'!CT$16,0,'Credit issuance TYA'!CT75-('Credit issuance TYA'!$BC$21*'Credit issuance TYA'!$B$2)))</f>
        <v>0</v>
      </c>
      <c r="CU75" s="281">
        <f>IF(ISBLANK('Hoja De Calculo'!CV$13),'Credit issuance TYA'!CU75-('Credit issuance TYA'!$BC$21*'Credit issuance TYA'!$B$2),IF('Hoja De Calculo'!CV$16&lt;'Hoja De Calculo'!CU$16,0,'Credit issuance TYA'!CU75-('Credit issuance TYA'!$BC$21*'Credit issuance TYA'!$B$2)))</f>
        <v>0</v>
      </c>
      <c r="CV75" s="281">
        <f>IF(ISBLANK('Hoja De Calculo'!CW$13),'Credit issuance TYA'!CV75-('Credit issuance TYA'!$BC$21*'Credit issuance TYA'!$B$2),IF('Hoja De Calculo'!CW$16&lt;'Hoja De Calculo'!CV$16,0,'Credit issuance TYA'!CV75-('Credit issuance TYA'!$BC$21*'Credit issuance TYA'!$B$2)))</f>
        <v>0</v>
      </c>
      <c r="CW75" s="281">
        <f>IF(ISBLANK('Hoja De Calculo'!CX$13),'Credit issuance TYA'!CW75-('Credit issuance TYA'!$BC$21*'Credit issuance TYA'!$B$2),IF('Hoja De Calculo'!CX$16&lt;'Hoja De Calculo'!CW$16,0,'Credit issuance TYA'!CW75-('Credit issuance TYA'!$BC$21*'Credit issuance TYA'!$B$2)))</f>
        <v>0</v>
      </c>
    </row>
    <row r="76" spans="1:101" x14ac:dyDescent="0.3">
      <c r="A76" t="s">
        <v>213</v>
      </c>
      <c r="B76" s="259"/>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81">
        <f>'Credit issuance TYA'!BD76-('Credit issuance TYA'!$BD$21*'Credit issuance TYA'!$B$2)</f>
        <v>0</v>
      </c>
      <c r="BE76" s="281">
        <f>IF(ISBLANK('Hoja De Calculo'!BF$13),'Credit issuance TYA'!BE76-('Credit issuance TYA'!$BD$21*'Credit issuance TYA'!$B$2),IF('Hoja De Calculo'!BF$16&lt;'Hoja De Calculo'!BE$16,0,'Credit issuance TYA'!BE76-('Credit issuance TYA'!$BD$21*'Credit issuance TYA'!$B$2)))</f>
        <v>0</v>
      </c>
      <c r="BF76" s="281">
        <f>IF(ISBLANK('Hoja De Calculo'!BG$13),'Credit issuance TYA'!BF76-('Credit issuance TYA'!$BD$21*'Credit issuance TYA'!$B$2),IF('Hoja De Calculo'!BG$16&lt;'Hoja De Calculo'!BF$16,0,'Credit issuance TYA'!BF76-('Credit issuance TYA'!$BD$21*'Credit issuance TYA'!$B$2)))</f>
        <v>0</v>
      </c>
      <c r="BG76" s="281">
        <f>IF(ISBLANK('Hoja De Calculo'!BH$13),'Credit issuance TYA'!BG76-('Credit issuance TYA'!$BD$21*'Credit issuance TYA'!$B$2),IF('Hoja De Calculo'!BH$16&lt;'Hoja De Calculo'!BG$16,0,'Credit issuance TYA'!BG76-('Credit issuance TYA'!$BD$21*'Credit issuance TYA'!$B$2)))</f>
        <v>0</v>
      </c>
      <c r="BH76" s="281">
        <f>IF(ISBLANK('Hoja De Calculo'!BI$13),'Credit issuance TYA'!BH76-('Credit issuance TYA'!$BD$21*'Credit issuance TYA'!$B$2),IF('Hoja De Calculo'!BI$16&lt;'Hoja De Calculo'!BH$16,0,'Credit issuance TYA'!BH76-('Credit issuance TYA'!$BD$21*'Credit issuance TYA'!$B$2)))</f>
        <v>0</v>
      </c>
      <c r="BI76" s="281">
        <f>IF(ISBLANK('Hoja De Calculo'!BJ$13),'Credit issuance TYA'!BI76-('Credit issuance TYA'!$BD$21*'Credit issuance TYA'!$B$2),IF('Hoja De Calculo'!BJ$16&lt;'Hoja De Calculo'!BI$16,0,'Credit issuance TYA'!BI76-('Credit issuance TYA'!$BD$21*'Credit issuance TYA'!$B$2)))</f>
        <v>0</v>
      </c>
      <c r="BJ76" s="281">
        <f>IF(ISBLANK('Hoja De Calculo'!BK$13),'Credit issuance TYA'!BJ76-('Credit issuance TYA'!$BD$21*'Credit issuance TYA'!$B$2),IF('Hoja De Calculo'!BK$16&lt;'Hoja De Calculo'!BJ$16,0,'Credit issuance TYA'!BJ76-('Credit issuance TYA'!$BD$21*'Credit issuance TYA'!$B$2)))</f>
        <v>0</v>
      </c>
      <c r="BK76" s="281">
        <f>IF(ISBLANK('Hoja De Calculo'!BL$13),'Credit issuance TYA'!BK76-('Credit issuance TYA'!$BD$21*'Credit issuance TYA'!$B$2),IF('Hoja De Calculo'!BL$16&lt;'Hoja De Calculo'!BK$16,0,'Credit issuance TYA'!BK76-('Credit issuance TYA'!$BD$21*'Credit issuance TYA'!$B$2)))</f>
        <v>0</v>
      </c>
      <c r="BL76" s="281">
        <f>IF(ISBLANK('Hoja De Calculo'!BM$13),'Credit issuance TYA'!BL76-('Credit issuance TYA'!$BD$21*'Credit issuance TYA'!$B$2),IF('Hoja De Calculo'!BM$16&lt;'Hoja De Calculo'!BL$16,0,'Credit issuance TYA'!BL76-('Credit issuance TYA'!$BD$21*'Credit issuance TYA'!$B$2)))</f>
        <v>0</v>
      </c>
      <c r="BM76" s="281">
        <f>IF(ISBLANK('Hoja De Calculo'!BN$13),'Credit issuance TYA'!BM76-('Credit issuance TYA'!$BD$21*'Credit issuance TYA'!$B$2),IF('Hoja De Calculo'!BN$16&lt;'Hoja De Calculo'!BM$16,0,'Credit issuance TYA'!BM76-('Credit issuance TYA'!$BD$21*'Credit issuance TYA'!$B$2)))</f>
        <v>0</v>
      </c>
      <c r="BN76" s="281">
        <f>IF(ISBLANK('Hoja De Calculo'!BO$13),'Credit issuance TYA'!BN76-('Credit issuance TYA'!$BD$21*'Credit issuance TYA'!$B$2),IF('Hoja De Calculo'!BO$16&lt;'Hoja De Calculo'!BN$16,0,'Credit issuance TYA'!BN76-('Credit issuance TYA'!$BD$21*'Credit issuance TYA'!$B$2)))</f>
        <v>0</v>
      </c>
      <c r="BO76" s="281">
        <f>IF(ISBLANK('Hoja De Calculo'!BP$13),'Credit issuance TYA'!BO76-('Credit issuance TYA'!$BD$21*'Credit issuance TYA'!$B$2),IF('Hoja De Calculo'!BP$16&lt;'Hoja De Calculo'!BO$16,0,'Credit issuance TYA'!BO76-('Credit issuance TYA'!$BD$21*'Credit issuance TYA'!$B$2)))</f>
        <v>0</v>
      </c>
      <c r="BP76" s="281">
        <f>IF(ISBLANK('Hoja De Calculo'!BQ$13),'Credit issuance TYA'!BP76-('Credit issuance TYA'!$BD$21*'Credit issuance TYA'!$B$2),IF('Hoja De Calculo'!BQ$16&lt;'Hoja De Calculo'!BP$16,0,'Credit issuance TYA'!BP76-('Credit issuance TYA'!$BD$21*'Credit issuance TYA'!$B$2)))</f>
        <v>0</v>
      </c>
      <c r="BQ76" s="281">
        <f>IF(ISBLANK('Hoja De Calculo'!BR$13),'Credit issuance TYA'!BQ76-('Credit issuance TYA'!$BD$21*'Credit issuance TYA'!$B$2),IF('Hoja De Calculo'!BR$16&lt;'Hoja De Calculo'!BQ$16,0,'Credit issuance TYA'!BQ76-('Credit issuance TYA'!$BD$21*'Credit issuance TYA'!$B$2)))</f>
        <v>0</v>
      </c>
      <c r="BR76" s="281">
        <f>IF(ISBLANK('Hoja De Calculo'!BS$13),'Credit issuance TYA'!BR76-('Credit issuance TYA'!$BD$21*'Credit issuance TYA'!$B$2),IF('Hoja De Calculo'!BS$16&lt;'Hoja De Calculo'!BR$16,0,'Credit issuance TYA'!BR76-('Credit issuance TYA'!$BD$21*'Credit issuance TYA'!$B$2)))</f>
        <v>0</v>
      </c>
      <c r="BS76" s="281">
        <f>IF(ISBLANK('Hoja De Calculo'!BT$13),'Credit issuance TYA'!BS76-('Credit issuance TYA'!$BD$21*'Credit issuance TYA'!$B$2),IF('Hoja De Calculo'!BT$16&lt;'Hoja De Calculo'!BS$16,0,'Credit issuance TYA'!BS76-('Credit issuance TYA'!$BD$21*'Credit issuance TYA'!$B$2)))</f>
        <v>0</v>
      </c>
      <c r="BT76" s="281">
        <f>IF(ISBLANK('Hoja De Calculo'!BU$13),'Credit issuance TYA'!BT76-('Credit issuance TYA'!$BD$21*'Credit issuance TYA'!$B$2),IF('Hoja De Calculo'!BU$16&lt;'Hoja De Calculo'!BT$16,0,'Credit issuance TYA'!BT76-('Credit issuance TYA'!$BD$21*'Credit issuance TYA'!$B$2)))</f>
        <v>0</v>
      </c>
      <c r="BU76" s="281">
        <f>IF(ISBLANK('Hoja De Calculo'!BV$13),'Credit issuance TYA'!BU76-('Credit issuance TYA'!$BD$21*'Credit issuance TYA'!$B$2),IF('Hoja De Calculo'!BV$16&lt;'Hoja De Calculo'!BU$16,0,'Credit issuance TYA'!BU76-('Credit issuance TYA'!$BD$21*'Credit issuance TYA'!$B$2)))</f>
        <v>0</v>
      </c>
      <c r="BV76" s="281">
        <f>IF(ISBLANK('Hoja De Calculo'!BW$13),'Credit issuance TYA'!BV76-('Credit issuance TYA'!$BD$21*'Credit issuance TYA'!$B$2),IF('Hoja De Calculo'!BW$16&lt;'Hoja De Calculo'!BV$16,0,'Credit issuance TYA'!BV76-('Credit issuance TYA'!$BD$21*'Credit issuance TYA'!$B$2)))</f>
        <v>0</v>
      </c>
      <c r="BW76" s="281">
        <f>IF(ISBLANK('Hoja De Calculo'!BX$13),'Credit issuance TYA'!BW76-('Credit issuance TYA'!$BD$21*'Credit issuance TYA'!$B$2),IF('Hoja De Calculo'!BX$16&lt;'Hoja De Calculo'!BW$16,0,'Credit issuance TYA'!BW76-('Credit issuance TYA'!$BD$21*'Credit issuance TYA'!$B$2)))</f>
        <v>0</v>
      </c>
      <c r="BX76" s="281">
        <f>IF(ISBLANK('Hoja De Calculo'!BY$13),'Credit issuance TYA'!BX76-('Credit issuance TYA'!$BD$21*'Credit issuance TYA'!$B$2),IF('Hoja De Calculo'!BY$16&lt;'Hoja De Calculo'!BX$16,0,'Credit issuance TYA'!BX76-('Credit issuance TYA'!$BD$21*'Credit issuance TYA'!$B$2)))</f>
        <v>0</v>
      </c>
      <c r="BY76" s="281">
        <f>IF(ISBLANK('Hoja De Calculo'!BZ$13),'Credit issuance TYA'!BY76-('Credit issuance TYA'!$BD$21*'Credit issuance TYA'!$B$2),IF('Hoja De Calculo'!BZ$16&lt;'Hoja De Calculo'!BY$16,0,'Credit issuance TYA'!BY76-('Credit issuance TYA'!$BD$21*'Credit issuance TYA'!$B$2)))</f>
        <v>0</v>
      </c>
      <c r="BZ76" s="281">
        <f>IF(ISBLANK('Hoja De Calculo'!CA$13),'Credit issuance TYA'!BZ76-('Credit issuance TYA'!$BD$21*'Credit issuance TYA'!$B$2),IF('Hoja De Calculo'!CA$16&lt;'Hoja De Calculo'!BZ$16,0,'Credit issuance TYA'!BZ76-('Credit issuance TYA'!$BD$21*'Credit issuance TYA'!$B$2)))</f>
        <v>0</v>
      </c>
      <c r="CA76" s="281">
        <f>IF(ISBLANK('Hoja De Calculo'!CB$13),'Credit issuance TYA'!CA76-('Credit issuance TYA'!$BD$21*'Credit issuance TYA'!$B$2),IF('Hoja De Calculo'!CB$16&lt;'Hoja De Calculo'!CA$16,0,'Credit issuance TYA'!CA76-('Credit issuance TYA'!$BD$21*'Credit issuance TYA'!$B$2)))</f>
        <v>0</v>
      </c>
      <c r="CB76" s="281">
        <f>IF(ISBLANK('Hoja De Calculo'!CC$13),'Credit issuance TYA'!CB76-('Credit issuance TYA'!$BD$21*'Credit issuance TYA'!$B$2),IF('Hoja De Calculo'!CC$16&lt;'Hoja De Calculo'!CB$16,0,'Credit issuance TYA'!CB76-('Credit issuance TYA'!$BD$21*'Credit issuance TYA'!$B$2)))</f>
        <v>0</v>
      </c>
      <c r="CC76" s="281">
        <f>IF(ISBLANK('Hoja De Calculo'!CD$13),'Credit issuance TYA'!CC76-('Credit issuance TYA'!$BD$21*'Credit issuance TYA'!$B$2),IF('Hoja De Calculo'!CD$16&lt;'Hoja De Calculo'!CC$16,0,'Credit issuance TYA'!CC76-('Credit issuance TYA'!$BD$21*'Credit issuance TYA'!$B$2)))</f>
        <v>0</v>
      </c>
      <c r="CD76" s="281">
        <f>IF(ISBLANK('Hoja De Calculo'!CE$13),'Credit issuance TYA'!CD76-('Credit issuance TYA'!$BD$21*'Credit issuance TYA'!$B$2),IF('Hoja De Calculo'!CE$16&lt;'Hoja De Calculo'!CD$16,0,'Credit issuance TYA'!CD76-('Credit issuance TYA'!$BD$21*'Credit issuance TYA'!$B$2)))</f>
        <v>0</v>
      </c>
      <c r="CE76" s="281">
        <f>IF(ISBLANK('Hoja De Calculo'!CF$13),'Credit issuance TYA'!CE76-('Credit issuance TYA'!$BD$21*'Credit issuance TYA'!$B$2),IF('Hoja De Calculo'!CF$16&lt;'Hoja De Calculo'!CE$16,0,'Credit issuance TYA'!CE76-('Credit issuance TYA'!$BD$21*'Credit issuance TYA'!$B$2)))</f>
        <v>0</v>
      </c>
      <c r="CF76" s="281">
        <f>IF(ISBLANK('Hoja De Calculo'!CG$13),'Credit issuance TYA'!CF76-('Credit issuance TYA'!$BD$21*'Credit issuance TYA'!$B$2),IF('Hoja De Calculo'!CG$16&lt;'Hoja De Calculo'!CF$16,0,'Credit issuance TYA'!CF76-('Credit issuance TYA'!$BD$21*'Credit issuance TYA'!$B$2)))</f>
        <v>0</v>
      </c>
      <c r="CG76" s="281">
        <f>IF(ISBLANK('Hoja De Calculo'!CH$13),'Credit issuance TYA'!CG76-('Credit issuance TYA'!$BD$21*'Credit issuance TYA'!$B$2),IF('Hoja De Calculo'!CH$16&lt;'Hoja De Calculo'!CG$16,0,'Credit issuance TYA'!CG76-('Credit issuance TYA'!$BD$21*'Credit issuance TYA'!$B$2)))</f>
        <v>0</v>
      </c>
      <c r="CH76" s="281">
        <f>IF(ISBLANK('Hoja De Calculo'!CI$13),'Credit issuance TYA'!CH76-('Credit issuance TYA'!$BD$21*'Credit issuance TYA'!$B$2),IF('Hoja De Calculo'!CI$16&lt;'Hoja De Calculo'!CH$16,0,'Credit issuance TYA'!CH76-('Credit issuance TYA'!$BD$21*'Credit issuance TYA'!$B$2)))</f>
        <v>0</v>
      </c>
      <c r="CI76" s="281">
        <f>IF(ISBLANK('Hoja De Calculo'!CJ$13),'Credit issuance TYA'!CI76-('Credit issuance TYA'!$BD$21*'Credit issuance TYA'!$B$2),IF('Hoja De Calculo'!CJ$16&lt;'Hoja De Calculo'!CI$16,0,'Credit issuance TYA'!CI76-('Credit issuance TYA'!$BD$21*'Credit issuance TYA'!$B$2)))</f>
        <v>0</v>
      </c>
      <c r="CJ76" s="281">
        <f>IF(ISBLANK('Hoja De Calculo'!CK$13),'Credit issuance TYA'!CJ76-('Credit issuance TYA'!$BD$21*'Credit issuance TYA'!$B$2),IF('Hoja De Calculo'!CK$16&lt;'Hoja De Calculo'!CJ$16,0,'Credit issuance TYA'!CJ76-('Credit issuance TYA'!$BD$21*'Credit issuance TYA'!$B$2)))</f>
        <v>0</v>
      </c>
      <c r="CK76" s="281">
        <f>IF(ISBLANK('Hoja De Calculo'!CL$13),'Credit issuance TYA'!CK76-('Credit issuance TYA'!$BD$21*'Credit issuance TYA'!$B$2),IF('Hoja De Calculo'!CL$16&lt;'Hoja De Calculo'!CK$16,0,'Credit issuance TYA'!CK76-('Credit issuance TYA'!$BD$21*'Credit issuance TYA'!$B$2)))</f>
        <v>0</v>
      </c>
      <c r="CL76" s="281">
        <f>IF(ISBLANK('Hoja De Calculo'!CM$13),'Credit issuance TYA'!CL76-('Credit issuance TYA'!$BD$21*'Credit issuance TYA'!$B$2),IF('Hoja De Calculo'!CM$16&lt;'Hoja De Calculo'!CL$16,0,'Credit issuance TYA'!CL76-('Credit issuance TYA'!$BD$21*'Credit issuance TYA'!$B$2)))</f>
        <v>0</v>
      </c>
      <c r="CM76" s="281">
        <f>IF(ISBLANK('Hoja De Calculo'!CN$13),'Credit issuance TYA'!CM76-('Credit issuance TYA'!$BD$21*'Credit issuance TYA'!$B$2),IF('Hoja De Calculo'!CN$16&lt;'Hoja De Calculo'!CM$16,0,'Credit issuance TYA'!CM76-('Credit issuance TYA'!$BD$21*'Credit issuance TYA'!$B$2)))</f>
        <v>0</v>
      </c>
      <c r="CN76" s="281">
        <f>IF(ISBLANK('Hoja De Calculo'!CO$13),'Credit issuance TYA'!CN76-('Credit issuance TYA'!$BD$21*'Credit issuance TYA'!$B$2),IF('Hoja De Calculo'!CO$16&lt;'Hoja De Calculo'!CN$16,0,'Credit issuance TYA'!CN76-('Credit issuance TYA'!$BD$21*'Credit issuance TYA'!$B$2)))</f>
        <v>0</v>
      </c>
      <c r="CO76" s="281">
        <f>IF(ISBLANK('Hoja De Calculo'!CP$13),'Credit issuance TYA'!CO76-('Credit issuance TYA'!$BD$21*'Credit issuance TYA'!$B$2),IF('Hoja De Calculo'!CP$16&lt;'Hoja De Calculo'!CO$16,0,'Credit issuance TYA'!CO76-('Credit issuance TYA'!$BD$21*'Credit issuance TYA'!$B$2)))</f>
        <v>0</v>
      </c>
      <c r="CP76" s="281">
        <f>IF(ISBLANK('Hoja De Calculo'!CQ$13),'Credit issuance TYA'!CP76-('Credit issuance TYA'!$BD$21*'Credit issuance TYA'!$B$2),IF('Hoja De Calculo'!CQ$16&lt;'Hoja De Calculo'!CP$16,0,'Credit issuance TYA'!CP76-('Credit issuance TYA'!$BD$21*'Credit issuance TYA'!$B$2)))</f>
        <v>0</v>
      </c>
      <c r="CQ76" s="281">
        <f>IF(ISBLANK('Hoja De Calculo'!CR$13),'Credit issuance TYA'!CQ76-('Credit issuance TYA'!$BD$21*'Credit issuance TYA'!$B$2),IF('Hoja De Calculo'!CR$16&lt;'Hoja De Calculo'!CQ$16,0,'Credit issuance TYA'!CQ76-('Credit issuance TYA'!$BD$21*'Credit issuance TYA'!$B$2)))</f>
        <v>0</v>
      </c>
      <c r="CR76" s="281">
        <f>IF(ISBLANK('Hoja De Calculo'!CS$13),'Credit issuance TYA'!CR76-('Credit issuance TYA'!$BD$21*'Credit issuance TYA'!$B$2),IF('Hoja De Calculo'!CS$16&lt;'Hoja De Calculo'!CR$16,0,'Credit issuance TYA'!CR76-('Credit issuance TYA'!$BD$21*'Credit issuance TYA'!$B$2)))</f>
        <v>0</v>
      </c>
      <c r="CS76" s="281">
        <f>IF(ISBLANK('Hoja De Calculo'!CT$13),'Credit issuance TYA'!CS76-('Credit issuance TYA'!$BD$21*'Credit issuance TYA'!$B$2),IF('Hoja De Calculo'!CT$16&lt;'Hoja De Calculo'!CS$16,0,'Credit issuance TYA'!CS76-('Credit issuance TYA'!$BD$21*'Credit issuance TYA'!$B$2)))</f>
        <v>0</v>
      </c>
      <c r="CT76" s="281">
        <f>IF(ISBLANK('Hoja De Calculo'!CU$13),'Credit issuance TYA'!CT76-('Credit issuance TYA'!$BD$21*'Credit issuance TYA'!$B$2),IF('Hoja De Calculo'!CU$16&lt;'Hoja De Calculo'!CT$16,0,'Credit issuance TYA'!CT76-('Credit issuance TYA'!$BD$21*'Credit issuance TYA'!$B$2)))</f>
        <v>0</v>
      </c>
      <c r="CU76" s="281">
        <f>IF(ISBLANK('Hoja De Calculo'!CV$13),'Credit issuance TYA'!CU76-('Credit issuance TYA'!$BD$21*'Credit issuance TYA'!$B$2),IF('Hoja De Calculo'!CV$16&lt;'Hoja De Calculo'!CU$16,0,'Credit issuance TYA'!CU76-('Credit issuance TYA'!$BD$21*'Credit issuance TYA'!$B$2)))</f>
        <v>0</v>
      </c>
      <c r="CV76" s="281">
        <f>IF(ISBLANK('Hoja De Calculo'!CW$13),'Credit issuance TYA'!CV76-('Credit issuance TYA'!$BD$21*'Credit issuance TYA'!$B$2),IF('Hoja De Calculo'!CW$16&lt;'Hoja De Calculo'!CV$16,0,'Credit issuance TYA'!CV76-('Credit issuance TYA'!$BD$21*'Credit issuance TYA'!$B$2)))</f>
        <v>0</v>
      </c>
      <c r="CW76" s="281">
        <f>IF(ISBLANK('Hoja De Calculo'!CX$13),'Credit issuance TYA'!CW76-('Credit issuance TYA'!$BD$21*'Credit issuance TYA'!$B$2),IF('Hoja De Calculo'!CX$16&lt;'Hoja De Calculo'!CW$16,0,'Credit issuance TYA'!CW76-('Credit issuance TYA'!$BD$21*'Credit issuance TYA'!$B$2)))</f>
        <v>0</v>
      </c>
    </row>
    <row r="77" spans="1:101" x14ac:dyDescent="0.3">
      <c r="A77" t="s">
        <v>214</v>
      </c>
      <c r="B77" s="259"/>
      <c r="C77" s="259"/>
      <c r="D77" s="259"/>
      <c r="E77" s="259"/>
      <c r="F77" s="259"/>
      <c r="G77" s="259"/>
      <c r="H77" s="259"/>
      <c r="I77" s="259"/>
      <c r="J77" s="259"/>
      <c r="K77" s="259"/>
      <c r="L77" s="259"/>
      <c r="M77" s="259"/>
      <c r="N77" s="259"/>
      <c r="O77" s="259"/>
      <c r="P77" s="259"/>
      <c r="Q77" s="259"/>
      <c r="R77" s="259"/>
      <c r="S77" s="259"/>
      <c r="T77" s="259"/>
      <c r="U77" s="259"/>
      <c r="V77" s="259"/>
      <c r="W77" s="259"/>
      <c r="X77" s="259"/>
      <c r="Y77" s="259"/>
      <c r="Z77" s="259"/>
      <c r="AA77" s="259"/>
      <c r="AB77" s="259"/>
      <c r="AC77" s="259"/>
      <c r="AD77" s="259"/>
      <c r="AE77" s="259"/>
      <c r="AF77" s="259"/>
      <c r="AG77" s="259"/>
      <c r="AH77" s="259"/>
      <c r="AI77" s="259"/>
      <c r="AJ77" s="259"/>
      <c r="AK77" s="259"/>
      <c r="AL77" s="259"/>
      <c r="AM77" s="259"/>
      <c r="AN77" s="259"/>
      <c r="AO77" s="259"/>
      <c r="AP77" s="259"/>
      <c r="AQ77" s="259"/>
      <c r="AR77" s="259"/>
      <c r="AS77" s="259"/>
      <c r="AT77" s="259"/>
      <c r="AU77" s="259"/>
      <c r="AV77" s="259"/>
      <c r="AW77" s="259"/>
      <c r="AX77" s="259"/>
      <c r="AY77" s="259"/>
      <c r="AZ77" s="259"/>
      <c r="BA77" s="259"/>
      <c r="BB77" s="259"/>
      <c r="BC77" s="259"/>
      <c r="BD77" s="259"/>
      <c r="BE77" s="281">
        <f>'Credit issuance TYA'!BE77-('Credit issuance TYA'!$BE$21*'Credit issuance TYA'!$B$2)</f>
        <v>0</v>
      </c>
      <c r="BF77" s="281">
        <f>IF(ISBLANK('Hoja De Calculo'!BG$13),'Credit issuance TYA'!BF77-('Credit issuance TYA'!$BE$21*'Credit issuance TYA'!$B$2),IF('Hoja De Calculo'!BG$16&lt;'Hoja De Calculo'!BF$16,0,'Credit issuance TYA'!BF77-('Credit issuance TYA'!$BE$21*'Credit issuance TYA'!$B$2)))</f>
        <v>0</v>
      </c>
      <c r="BG77" s="281">
        <f>IF(ISBLANK('Hoja De Calculo'!BH$13),'Credit issuance TYA'!BG77-('Credit issuance TYA'!$BE$21*'Credit issuance TYA'!$B$2),IF('Hoja De Calculo'!BH$16&lt;'Hoja De Calculo'!BG$16,0,'Credit issuance TYA'!BG77-('Credit issuance TYA'!$BE$21*'Credit issuance TYA'!$B$2)))</f>
        <v>0</v>
      </c>
      <c r="BH77" s="281">
        <f>IF(ISBLANK('Hoja De Calculo'!BI$13),'Credit issuance TYA'!BH77-('Credit issuance TYA'!$BE$21*'Credit issuance TYA'!$B$2),IF('Hoja De Calculo'!BI$16&lt;'Hoja De Calculo'!BH$16,0,'Credit issuance TYA'!BH77-('Credit issuance TYA'!$BE$21*'Credit issuance TYA'!$B$2)))</f>
        <v>0</v>
      </c>
      <c r="BI77" s="281">
        <f>IF(ISBLANK('Hoja De Calculo'!BJ$13),'Credit issuance TYA'!BI77-('Credit issuance TYA'!$BE$21*'Credit issuance TYA'!$B$2),IF('Hoja De Calculo'!BJ$16&lt;'Hoja De Calculo'!BI$16,0,'Credit issuance TYA'!BI77-('Credit issuance TYA'!$BE$21*'Credit issuance TYA'!$B$2)))</f>
        <v>0</v>
      </c>
      <c r="BJ77" s="281">
        <f>IF(ISBLANK('Hoja De Calculo'!BK$13),'Credit issuance TYA'!BJ77-('Credit issuance TYA'!$BE$21*'Credit issuance TYA'!$B$2),IF('Hoja De Calculo'!BK$16&lt;'Hoja De Calculo'!BJ$16,0,'Credit issuance TYA'!BJ77-('Credit issuance TYA'!$BE$21*'Credit issuance TYA'!$B$2)))</f>
        <v>0</v>
      </c>
      <c r="BK77" s="281">
        <f>IF(ISBLANK('Hoja De Calculo'!BL$13),'Credit issuance TYA'!BK77-('Credit issuance TYA'!$BE$21*'Credit issuance TYA'!$B$2),IF('Hoja De Calculo'!BL$16&lt;'Hoja De Calculo'!BK$16,0,'Credit issuance TYA'!BK77-('Credit issuance TYA'!$BE$21*'Credit issuance TYA'!$B$2)))</f>
        <v>0</v>
      </c>
      <c r="BL77" s="281">
        <f>IF(ISBLANK('Hoja De Calculo'!BM$13),'Credit issuance TYA'!BL77-('Credit issuance TYA'!$BE$21*'Credit issuance TYA'!$B$2),IF('Hoja De Calculo'!BM$16&lt;'Hoja De Calculo'!BL$16,0,'Credit issuance TYA'!BL77-('Credit issuance TYA'!$BE$21*'Credit issuance TYA'!$B$2)))</f>
        <v>0</v>
      </c>
      <c r="BM77" s="281">
        <f>IF(ISBLANK('Hoja De Calculo'!BN$13),'Credit issuance TYA'!BM77-('Credit issuance TYA'!$BE$21*'Credit issuance TYA'!$B$2),IF('Hoja De Calculo'!BN$16&lt;'Hoja De Calculo'!BM$16,0,'Credit issuance TYA'!BM77-('Credit issuance TYA'!$BE$21*'Credit issuance TYA'!$B$2)))</f>
        <v>0</v>
      </c>
      <c r="BN77" s="281">
        <f>IF(ISBLANK('Hoja De Calculo'!BO$13),'Credit issuance TYA'!BN77-('Credit issuance TYA'!$BE$21*'Credit issuance TYA'!$B$2),IF('Hoja De Calculo'!BO$16&lt;'Hoja De Calculo'!BN$16,0,'Credit issuance TYA'!BN77-('Credit issuance TYA'!$BE$21*'Credit issuance TYA'!$B$2)))</f>
        <v>0</v>
      </c>
      <c r="BO77" s="281">
        <f>IF(ISBLANK('Hoja De Calculo'!BP$13),'Credit issuance TYA'!BO77-('Credit issuance TYA'!$BE$21*'Credit issuance TYA'!$B$2),IF('Hoja De Calculo'!BP$16&lt;'Hoja De Calculo'!BO$16,0,'Credit issuance TYA'!BO77-('Credit issuance TYA'!$BE$21*'Credit issuance TYA'!$B$2)))</f>
        <v>0</v>
      </c>
      <c r="BP77" s="281">
        <f>IF(ISBLANK('Hoja De Calculo'!BQ$13),'Credit issuance TYA'!BP77-('Credit issuance TYA'!$BE$21*'Credit issuance TYA'!$B$2),IF('Hoja De Calculo'!BQ$16&lt;'Hoja De Calculo'!BP$16,0,'Credit issuance TYA'!BP77-('Credit issuance TYA'!$BE$21*'Credit issuance TYA'!$B$2)))</f>
        <v>0</v>
      </c>
      <c r="BQ77" s="281">
        <f>IF(ISBLANK('Hoja De Calculo'!BR$13),'Credit issuance TYA'!BQ77-('Credit issuance TYA'!$BE$21*'Credit issuance TYA'!$B$2),IF('Hoja De Calculo'!BR$16&lt;'Hoja De Calculo'!BQ$16,0,'Credit issuance TYA'!BQ77-('Credit issuance TYA'!$BE$21*'Credit issuance TYA'!$B$2)))</f>
        <v>0</v>
      </c>
      <c r="BR77" s="281">
        <f>IF(ISBLANK('Hoja De Calculo'!BS$13),'Credit issuance TYA'!BR77-('Credit issuance TYA'!$BE$21*'Credit issuance TYA'!$B$2),IF('Hoja De Calculo'!BS$16&lt;'Hoja De Calculo'!BR$16,0,'Credit issuance TYA'!BR77-('Credit issuance TYA'!$BE$21*'Credit issuance TYA'!$B$2)))</f>
        <v>0</v>
      </c>
      <c r="BS77" s="281">
        <f>IF(ISBLANK('Hoja De Calculo'!BT$13),'Credit issuance TYA'!BS77-('Credit issuance TYA'!$BE$21*'Credit issuance TYA'!$B$2),IF('Hoja De Calculo'!BT$16&lt;'Hoja De Calculo'!BS$16,0,'Credit issuance TYA'!BS77-('Credit issuance TYA'!$BE$21*'Credit issuance TYA'!$B$2)))</f>
        <v>0</v>
      </c>
      <c r="BT77" s="281">
        <f>IF(ISBLANK('Hoja De Calculo'!BU$13),'Credit issuance TYA'!BT77-('Credit issuance TYA'!$BE$21*'Credit issuance TYA'!$B$2),IF('Hoja De Calculo'!BU$16&lt;'Hoja De Calculo'!BT$16,0,'Credit issuance TYA'!BT77-('Credit issuance TYA'!$BE$21*'Credit issuance TYA'!$B$2)))</f>
        <v>0</v>
      </c>
      <c r="BU77" s="281">
        <f>IF(ISBLANK('Hoja De Calculo'!BV$13),'Credit issuance TYA'!BU77-('Credit issuance TYA'!$BE$21*'Credit issuance TYA'!$B$2),IF('Hoja De Calculo'!BV$16&lt;'Hoja De Calculo'!BU$16,0,'Credit issuance TYA'!BU77-('Credit issuance TYA'!$BE$21*'Credit issuance TYA'!$B$2)))</f>
        <v>0</v>
      </c>
      <c r="BV77" s="281">
        <f>IF(ISBLANK('Hoja De Calculo'!BW$13),'Credit issuance TYA'!BV77-('Credit issuance TYA'!$BE$21*'Credit issuance TYA'!$B$2),IF('Hoja De Calculo'!BW$16&lt;'Hoja De Calculo'!BV$16,0,'Credit issuance TYA'!BV77-('Credit issuance TYA'!$BE$21*'Credit issuance TYA'!$B$2)))</f>
        <v>0</v>
      </c>
      <c r="BW77" s="281">
        <f>IF(ISBLANK('Hoja De Calculo'!BX$13),'Credit issuance TYA'!BW77-('Credit issuance TYA'!$BE$21*'Credit issuance TYA'!$B$2),IF('Hoja De Calculo'!BX$16&lt;'Hoja De Calculo'!BW$16,0,'Credit issuance TYA'!BW77-('Credit issuance TYA'!$BE$21*'Credit issuance TYA'!$B$2)))</f>
        <v>0</v>
      </c>
      <c r="BX77" s="281">
        <f>IF(ISBLANK('Hoja De Calculo'!BY$13),'Credit issuance TYA'!BX77-('Credit issuance TYA'!$BE$21*'Credit issuance TYA'!$B$2),IF('Hoja De Calculo'!BY$16&lt;'Hoja De Calculo'!BX$16,0,'Credit issuance TYA'!BX77-('Credit issuance TYA'!$BE$21*'Credit issuance TYA'!$B$2)))</f>
        <v>0</v>
      </c>
      <c r="BY77" s="281">
        <f>IF(ISBLANK('Hoja De Calculo'!BZ$13),'Credit issuance TYA'!BY77-('Credit issuance TYA'!$BE$21*'Credit issuance TYA'!$B$2),IF('Hoja De Calculo'!BZ$16&lt;'Hoja De Calculo'!BY$16,0,'Credit issuance TYA'!BY77-('Credit issuance TYA'!$BE$21*'Credit issuance TYA'!$B$2)))</f>
        <v>0</v>
      </c>
      <c r="BZ77" s="281">
        <f>IF(ISBLANK('Hoja De Calculo'!CA$13),'Credit issuance TYA'!BZ77-('Credit issuance TYA'!$BE$21*'Credit issuance TYA'!$B$2),IF('Hoja De Calculo'!CA$16&lt;'Hoja De Calculo'!BZ$16,0,'Credit issuance TYA'!BZ77-('Credit issuance TYA'!$BE$21*'Credit issuance TYA'!$B$2)))</f>
        <v>0</v>
      </c>
      <c r="CA77" s="281">
        <f>IF(ISBLANK('Hoja De Calculo'!CB$13),'Credit issuance TYA'!CA77-('Credit issuance TYA'!$BE$21*'Credit issuance TYA'!$B$2),IF('Hoja De Calculo'!CB$16&lt;'Hoja De Calculo'!CA$16,0,'Credit issuance TYA'!CA77-('Credit issuance TYA'!$BE$21*'Credit issuance TYA'!$B$2)))</f>
        <v>0</v>
      </c>
      <c r="CB77" s="281">
        <f>IF(ISBLANK('Hoja De Calculo'!CC$13),'Credit issuance TYA'!CB77-('Credit issuance TYA'!$BE$21*'Credit issuance TYA'!$B$2),IF('Hoja De Calculo'!CC$16&lt;'Hoja De Calculo'!CB$16,0,'Credit issuance TYA'!CB77-('Credit issuance TYA'!$BE$21*'Credit issuance TYA'!$B$2)))</f>
        <v>0</v>
      </c>
      <c r="CC77" s="281">
        <f>IF(ISBLANK('Hoja De Calculo'!CD$13),'Credit issuance TYA'!CC77-('Credit issuance TYA'!$BE$21*'Credit issuance TYA'!$B$2),IF('Hoja De Calculo'!CD$16&lt;'Hoja De Calculo'!CC$16,0,'Credit issuance TYA'!CC77-('Credit issuance TYA'!$BE$21*'Credit issuance TYA'!$B$2)))</f>
        <v>0</v>
      </c>
      <c r="CD77" s="281">
        <f>IF(ISBLANK('Hoja De Calculo'!CE$13),'Credit issuance TYA'!CD77-('Credit issuance TYA'!$BE$21*'Credit issuance TYA'!$B$2),IF('Hoja De Calculo'!CE$16&lt;'Hoja De Calculo'!CD$16,0,'Credit issuance TYA'!CD77-('Credit issuance TYA'!$BE$21*'Credit issuance TYA'!$B$2)))</f>
        <v>0</v>
      </c>
      <c r="CE77" s="281">
        <f>IF(ISBLANK('Hoja De Calculo'!CF$13),'Credit issuance TYA'!CE77-('Credit issuance TYA'!$BE$21*'Credit issuance TYA'!$B$2),IF('Hoja De Calculo'!CF$16&lt;'Hoja De Calculo'!CE$16,0,'Credit issuance TYA'!CE77-('Credit issuance TYA'!$BE$21*'Credit issuance TYA'!$B$2)))</f>
        <v>0</v>
      </c>
      <c r="CF77" s="281">
        <f>IF(ISBLANK('Hoja De Calculo'!CG$13),'Credit issuance TYA'!CF77-('Credit issuance TYA'!$BE$21*'Credit issuance TYA'!$B$2),IF('Hoja De Calculo'!CG$16&lt;'Hoja De Calculo'!CF$16,0,'Credit issuance TYA'!CF77-('Credit issuance TYA'!$BE$21*'Credit issuance TYA'!$B$2)))</f>
        <v>0</v>
      </c>
      <c r="CG77" s="281">
        <f>IF(ISBLANK('Hoja De Calculo'!CH$13),'Credit issuance TYA'!CG77-('Credit issuance TYA'!$BE$21*'Credit issuance TYA'!$B$2),IF('Hoja De Calculo'!CH$16&lt;'Hoja De Calculo'!CG$16,0,'Credit issuance TYA'!CG77-('Credit issuance TYA'!$BE$21*'Credit issuance TYA'!$B$2)))</f>
        <v>0</v>
      </c>
      <c r="CH77" s="281">
        <f>IF(ISBLANK('Hoja De Calculo'!CI$13),'Credit issuance TYA'!CH77-('Credit issuance TYA'!$BE$21*'Credit issuance TYA'!$B$2),IF('Hoja De Calculo'!CI$16&lt;'Hoja De Calculo'!CH$16,0,'Credit issuance TYA'!CH77-('Credit issuance TYA'!$BE$21*'Credit issuance TYA'!$B$2)))</f>
        <v>0</v>
      </c>
      <c r="CI77" s="281">
        <f>IF(ISBLANK('Hoja De Calculo'!CJ$13),'Credit issuance TYA'!CI77-('Credit issuance TYA'!$BE$21*'Credit issuance TYA'!$B$2),IF('Hoja De Calculo'!CJ$16&lt;'Hoja De Calculo'!CI$16,0,'Credit issuance TYA'!CI77-('Credit issuance TYA'!$BE$21*'Credit issuance TYA'!$B$2)))</f>
        <v>0</v>
      </c>
      <c r="CJ77" s="281">
        <f>IF(ISBLANK('Hoja De Calculo'!CK$13),'Credit issuance TYA'!CJ77-('Credit issuance TYA'!$BE$21*'Credit issuance TYA'!$B$2),IF('Hoja De Calculo'!CK$16&lt;'Hoja De Calculo'!CJ$16,0,'Credit issuance TYA'!CJ77-('Credit issuance TYA'!$BE$21*'Credit issuance TYA'!$B$2)))</f>
        <v>0</v>
      </c>
      <c r="CK77" s="281">
        <f>IF(ISBLANK('Hoja De Calculo'!CL$13),'Credit issuance TYA'!CK77-('Credit issuance TYA'!$BE$21*'Credit issuance TYA'!$B$2),IF('Hoja De Calculo'!CL$16&lt;'Hoja De Calculo'!CK$16,0,'Credit issuance TYA'!CK77-('Credit issuance TYA'!$BE$21*'Credit issuance TYA'!$B$2)))</f>
        <v>0</v>
      </c>
      <c r="CL77" s="281">
        <f>IF(ISBLANK('Hoja De Calculo'!CM$13),'Credit issuance TYA'!CL77-('Credit issuance TYA'!$BE$21*'Credit issuance TYA'!$B$2),IF('Hoja De Calculo'!CM$16&lt;'Hoja De Calculo'!CL$16,0,'Credit issuance TYA'!CL77-('Credit issuance TYA'!$BE$21*'Credit issuance TYA'!$B$2)))</f>
        <v>0</v>
      </c>
      <c r="CM77" s="281">
        <f>IF(ISBLANK('Hoja De Calculo'!CN$13),'Credit issuance TYA'!CM77-('Credit issuance TYA'!$BE$21*'Credit issuance TYA'!$B$2),IF('Hoja De Calculo'!CN$16&lt;'Hoja De Calculo'!CM$16,0,'Credit issuance TYA'!CM77-('Credit issuance TYA'!$BE$21*'Credit issuance TYA'!$B$2)))</f>
        <v>0</v>
      </c>
      <c r="CN77" s="281">
        <f>IF(ISBLANK('Hoja De Calculo'!CO$13),'Credit issuance TYA'!CN77-('Credit issuance TYA'!$BE$21*'Credit issuance TYA'!$B$2),IF('Hoja De Calculo'!CO$16&lt;'Hoja De Calculo'!CN$16,0,'Credit issuance TYA'!CN77-('Credit issuance TYA'!$BE$21*'Credit issuance TYA'!$B$2)))</f>
        <v>0</v>
      </c>
      <c r="CO77" s="281">
        <f>IF(ISBLANK('Hoja De Calculo'!CP$13),'Credit issuance TYA'!CO77-('Credit issuance TYA'!$BE$21*'Credit issuance TYA'!$B$2),IF('Hoja De Calculo'!CP$16&lt;'Hoja De Calculo'!CO$16,0,'Credit issuance TYA'!CO77-('Credit issuance TYA'!$BE$21*'Credit issuance TYA'!$B$2)))</f>
        <v>0</v>
      </c>
      <c r="CP77" s="281">
        <f>IF(ISBLANK('Hoja De Calculo'!CQ$13),'Credit issuance TYA'!CP77-('Credit issuance TYA'!$BE$21*'Credit issuance TYA'!$B$2),IF('Hoja De Calculo'!CQ$16&lt;'Hoja De Calculo'!CP$16,0,'Credit issuance TYA'!CP77-('Credit issuance TYA'!$BE$21*'Credit issuance TYA'!$B$2)))</f>
        <v>0</v>
      </c>
      <c r="CQ77" s="281">
        <f>IF(ISBLANK('Hoja De Calculo'!CR$13),'Credit issuance TYA'!CQ77-('Credit issuance TYA'!$BE$21*'Credit issuance TYA'!$B$2),IF('Hoja De Calculo'!CR$16&lt;'Hoja De Calculo'!CQ$16,0,'Credit issuance TYA'!CQ77-('Credit issuance TYA'!$BE$21*'Credit issuance TYA'!$B$2)))</f>
        <v>0</v>
      </c>
      <c r="CR77" s="281">
        <f>IF(ISBLANK('Hoja De Calculo'!CS$13),'Credit issuance TYA'!CR77-('Credit issuance TYA'!$BE$21*'Credit issuance TYA'!$B$2),IF('Hoja De Calculo'!CS$16&lt;'Hoja De Calculo'!CR$16,0,'Credit issuance TYA'!CR77-('Credit issuance TYA'!$BE$21*'Credit issuance TYA'!$B$2)))</f>
        <v>0</v>
      </c>
      <c r="CS77" s="281">
        <f>IF(ISBLANK('Hoja De Calculo'!CT$13),'Credit issuance TYA'!CS77-('Credit issuance TYA'!$BE$21*'Credit issuance TYA'!$B$2),IF('Hoja De Calculo'!CT$16&lt;'Hoja De Calculo'!CS$16,0,'Credit issuance TYA'!CS77-('Credit issuance TYA'!$BE$21*'Credit issuance TYA'!$B$2)))</f>
        <v>0</v>
      </c>
      <c r="CT77" s="281">
        <f>IF(ISBLANK('Hoja De Calculo'!CU$13),'Credit issuance TYA'!CT77-('Credit issuance TYA'!$BE$21*'Credit issuance TYA'!$B$2),IF('Hoja De Calculo'!CU$16&lt;'Hoja De Calculo'!CT$16,0,'Credit issuance TYA'!CT77-('Credit issuance TYA'!$BE$21*'Credit issuance TYA'!$B$2)))</f>
        <v>0</v>
      </c>
      <c r="CU77" s="281">
        <f>IF(ISBLANK('Hoja De Calculo'!CV$13),'Credit issuance TYA'!CU77-('Credit issuance TYA'!$BE$21*'Credit issuance TYA'!$B$2),IF('Hoja De Calculo'!CV$16&lt;'Hoja De Calculo'!CU$16,0,'Credit issuance TYA'!CU77-('Credit issuance TYA'!$BE$21*'Credit issuance TYA'!$B$2)))</f>
        <v>0</v>
      </c>
      <c r="CV77" s="281">
        <f>IF(ISBLANK('Hoja De Calculo'!CW$13),'Credit issuance TYA'!CV77-('Credit issuance TYA'!$BE$21*'Credit issuance TYA'!$B$2),IF('Hoja De Calculo'!CW$16&lt;'Hoja De Calculo'!CV$16,0,'Credit issuance TYA'!CV77-('Credit issuance TYA'!$BE$21*'Credit issuance TYA'!$B$2)))</f>
        <v>0</v>
      </c>
      <c r="CW77" s="281">
        <f>IF(ISBLANK('Hoja De Calculo'!CX$13),'Credit issuance TYA'!CW77-('Credit issuance TYA'!$BE$21*'Credit issuance TYA'!$B$2),IF('Hoja De Calculo'!CX$16&lt;'Hoja De Calculo'!CW$16,0,'Credit issuance TYA'!CW77-('Credit issuance TYA'!$BE$21*'Credit issuance TYA'!$B$2)))</f>
        <v>0</v>
      </c>
    </row>
    <row r="78" spans="1:101" x14ac:dyDescent="0.3">
      <c r="A78" t="s">
        <v>215</v>
      </c>
      <c r="B78" s="259"/>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c r="AG78" s="259"/>
      <c r="AH78" s="259"/>
      <c r="AI78" s="259"/>
      <c r="AJ78" s="259"/>
      <c r="AK78" s="259"/>
      <c r="AL78" s="259"/>
      <c r="AM78" s="259"/>
      <c r="AN78" s="259"/>
      <c r="AO78" s="259"/>
      <c r="AP78" s="259"/>
      <c r="AQ78" s="259"/>
      <c r="AR78" s="259"/>
      <c r="AS78" s="259"/>
      <c r="AT78" s="259"/>
      <c r="AU78" s="259"/>
      <c r="AV78" s="259"/>
      <c r="AW78" s="259"/>
      <c r="AX78" s="259"/>
      <c r="AY78" s="259"/>
      <c r="AZ78" s="259"/>
      <c r="BA78" s="259"/>
      <c r="BB78" s="259"/>
      <c r="BC78" s="259"/>
      <c r="BD78" s="259"/>
      <c r="BE78" s="259"/>
      <c r="BF78" s="281">
        <f>'Credit issuance TYA'!BF78-('Credit issuance TYA'!$BF$21*'Credit issuance TYA'!$B$2)</f>
        <v>0</v>
      </c>
      <c r="BG78" s="281">
        <f>IF(ISBLANK('Hoja De Calculo'!BH$13),'Credit issuance TYA'!BG78-('Credit issuance TYA'!$BF$21*'Credit issuance TYA'!$B$2),IF('Hoja De Calculo'!BH$16&lt;'Hoja De Calculo'!BG$16,0,'Credit issuance TYA'!BG78-('Credit issuance TYA'!$BF$21*'Credit issuance TYA'!$B$2)))</f>
        <v>0</v>
      </c>
      <c r="BH78" s="281">
        <f>IF(ISBLANK('Hoja De Calculo'!BI$13),'Credit issuance TYA'!BH78-('Credit issuance TYA'!$BF$21*'Credit issuance TYA'!$B$2),IF('Hoja De Calculo'!BI$16&lt;'Hoja De Calculo'!BH$16,0,'Credit issuance TYA'!BH78-('Credit issuance TYA'!$BF$21*'Credit issuance TYA'!$B$2)))</f>
        <v>0</v>
      </c>
      <c r="BI78" s="281">
        <f>IF(ISBLANK('Hoja De Calculo'!BJ$13),'Credit issuance TYA'!BI78-('Credit issuance TYA'!$BF$21*'Credit issuance TYA'!$B$2),IF('Hoja De Calculo'!BJ$16&lt;'Hoja De Calculo'!BI$16,0,'Credit issuance TYA'!BI78-('Credit issuance TYA'!$BF$21*'Credit issuance TYA'!$B$2)))</f>
        <v>0</v>
      </c>
      <c r="BJ78" s="281">
        <f>IF(ISBLANK('Hoja De Calculo'!BK$13),'Credit issuance TYA'!BJ78-('Credit issuance TYA'!$BF$21*'Credit issuance TYA'!$B$2),IF('Hoja De Calculo'!BK$16&lt;'Hoja De Calculo'!BJ$16,0,'Credit issuance TYA'!BJ78-('Credit issuance TYA'!$BF$21*'Credit issuance TYA'!$B$2)))</f>
        <v>0</v>
      </c>
      <c r="BK78" s="281">
        <f>IF(ISBLANK('Hoja De Calculo'!BL$13),'Credit issuance TYA'!BK78-('Credit issuance TYA'!$BF$21*'Credit issuance TYA'!$B$2),IF('Hoja De Calculo'!BL$16&lt;'Hoja De Calculo'!BK$16,0,'Credit issuance TYA'!BK78-('Credit issuance TYA'!$BF$21*'Credit issuance TYA'!$B$2)))</f>
        <v>0</v>
      </c>
      <c r="BL78" s="281">
        <f>IF(ISBLANK('Hoja De Calculo'!BM$13),'Credit issuance TYA'!BL78-('Credit issuance TYA'!$BF$21*'Credit issuance TYA'!$B$2),IF('Hoja De Calculo'!BM$16&lt;'Hoja De Calculo'!BL$16,0,'Credit issuance TYA'!BL78-('Credit issuance TYA'!$BF$21*'Credit issuance TYA'!$B$2)))</f>
        <v>0</v>
      </c>
      <c r="BM78" s="281">
        <f>IF(ISBLANK('Hoja De Calculo'!BN$13),'Credit issuance TYA'!BM78-('Credit issuance TYA'!$BF$21*'Credit issuance TYA'!$B$2),IF('Hoja De Calculo'!BN$16&lt;'Hoja De Calculo'!BM$16,0,'Credit issuance TYA'!BM78-('Credit issuance TYA'!$BF$21*'Credit issuance TYA'!$B$2)))</f>
        <v>0</v>
      </c>
      <c r="BN78" s="281">
        <f>IF(ISBLANK('Hoja De Calculo'!BO$13),'Credit issuance TYA'!BN78-('Credit issuance TYA'!$BF$21*'Credit issuance TYA'!$B$2),IF('Hoja De Calculo'!BO$16&lt;'Hoja De Calculo'!BN$16,0,'Credit issuance TYA'!BN78-('Credit issuance TYA'!$BF$21*'Credit issuance TYA'!$B$2)))</f>
        <v>0</v>
      </c>
      <c r="BO78" s="281">
        <f>IF(ISBLANK('Hoja De Calculo'!BP$13),'Credit issuance TYA'!BO78-('Credit issuance TYA'!$BF$21*'Credit issuance TYA'!$B$2),IF('Hoja De Calculo'!BP$16&lt;'Hoja De Calculo'!BO$16,0,'Credit issuance TYA'!BO78-('Credit issuance TYA'!$BF$21*'Credit issuance TYA'!$B$2)))</f>
        <v>0</v>
      </c>
      <c r="BP78" s="281">
        <f>IF(ISBLANK('Hoja De Calculo'!BQ$13),'Credit issuance TYA'!BP78-('Credit issuance TYA'!$BF$21*'Credit issuance TYA'!$B$2),IF('Hoja De Calculo'!BQ$16&lt;'Hoja De Calculo'!BP$16,0,'Credit issuance TYA'!BP78-('Credit issuance TYA'!$BF$21*'Credit issuance TYA'!$B$2)))</f>
        <v>0</v>
      </c>
      <c r="BQ78" s="281">
        <f>IF(ISBLANK('Hoja De Calculo'!BR$13),'Credit issuance TYA'!BQ78-('Credit issuance TYA'!$BF$21*'Credit issuance TYA'!$B$2),IF('Hoja De Calculo'!BR$16&lt;'Hoja De Calculo'!BQ$16,0,'Credit issuance TYA'!BQ78-('Credit issuance TYA'!$BF$21*'Credit issuance TYA'!$B$2)))</f>
        <v>0</v>
      </c>
      <c r="BR78" s="281">
        <f>IF(ISBLANK('Hoja De Calculo'!BS$13),'Credit issuance TYA'!BR78-('Credit issuance TYA'!$BF$21*'Credit issuance TYA'!$B$2),IF('Hoja De Calculo'!BS$16&lt;'Hoja De Calculo'!BR$16,0,'Credit issuance TYA'!BR78-('Credit issuance TYA'!$BF$21*'Credit issuance TYA'!$B$2)))</f>
        <v>0</v>
      </c>
      <c r="BS78" s="281">
        <f>IF(ISBLANK('Hoja De Calculo'!BT$13),'Credit issuance TYA'!BS78-('Credit issuance TYA'!$BF$21*'Credit issuance TYA'!$B$2),IF('Hoja De Calculo'!BT$16&lt;'Hoja De Calculo'!BS$16,0,'Credit issuance TYA'!BS78-('Credit issuance TYA'!$BF$21*'Credit issuance TYA'!$B$2)))</f>
        <v>0</v>
      </c>
      <c r="BT78" s="281">
        <f>IF(ISBLANK('Hoja De Calculo'!BU$13),'Credit issuance TYA'!BT78-('Credit issuance TYA'!$BF$21*'Credit issuance TYA'!$B$2),IF('Hoja De Calculo'!BU$16&lt;'Hoja De Calculo'!BT$16,0,'Credit issuance TYA'!BT78-('Credit issuance TYA'!$BF$21*'Credit issuance TYA'!$B$2)))</f>
        <v>0</v>
      </c>
      <c r="BU78" s="281">
        <f>IF(ISBLANK('Hoja De Calculo'!BV$13),'Credit issuance TYA'!BU78-('Credit issuance TYA'!$BF$21*'Credit issuance TYA'!$B$2),IF('Hoja De Calculo'!BV$16&lt;'Hoja De Calculo'!BU$16,0,'Credit issuance TYA'!BU78-('Credit issuance TYA'!$BF$21*'Credit issuance TYA'!$B$2)))</f>
        <v>0</v>
      </c>
      <c r="BV78" s="281">
        <f>IF(ISBLANK('Hoja De Calculo'!BW$13),'Credit issuance TYA'!BV78-('Credit issuance TYA'!$BF$21*'Credit issuance TYA'!$B$2),IF('Hoja De Calculo'!BW$16&lt;'Hoja De Calculo'!BV$16,0,'Credit issuance TYA'!BV78-('Credit issuance TYA'!$BF$21*'Credit issuance TYA'!$B$2)))</f>
        <v>0</v>
      </c>
      <c r="BW78" s="281">
        <f>IF(ISBLANK('Hoja De Calculo'!BX$13),'Credit issuance TYA'!BW78-('Credit issuance TYA'!$BF$21*'Credit issuance TYA'!$B$2),IF('Hoja De Calculo'!BX$16&lt;'Hoja De Calculo'!BW$16,0,'Credit issuance TYA'!BW78-('Credit issuance TYA'!$BF$21*'Credit issuance TYA'!$B$2)))</f>
        <v>0</v>
      </c>
      <c r="BX78" s="281">
        <f>IF(ISBLANK('Hoja De Calculo'!BY$13),'Credit issuance TYA'!BX78-('Credit issuance TYA'!$BF$21*'Credit issuance TYA'!$B$2),IF('Hoja De Calculo'!BY$16&lt;'Hoja De Calculo'!BX$16,0,'Credit issuance TYA'!BX78-('Credit issuance TYA'!$BF$21*'Credit issuance TYA'!$B$2)))</f>
        <v>0</v>
      </c>
      <c r="BY78" s="281">
        <f>IF(ISBLANK('Hoja De Calculo'!BZ$13),'Credit issuance TYA'!BY78-('Credit issuance TYA'!$BF$21*'Credit issuance TYA'!$B$2),IF('Hoja De Calculo'!BZ$16&lt;'Hoja De Calculo'!BY$16,0,'Credit issuance TYA'!BY78-('Credit issuance TYA'!$BF$21*'Credit issuance TYA'!$B$2)))</f>
        <v>0</v>
      </c>
      <c r="BZ78" s="281">
        <f>IF(ISBLANK('Hoja De Calculo'!CA$13),'Credit issuance TYA'!BZ78-('Credit issuance TYA'!$BF$21*'Credit issuance TYA'!$B$2),IF('Hoja De Calculo'!CA$16&lt;'Hoja De Calculo'!BZ$16,0,'Credit issuance TYA'!BZ78-('Credit issuance TYA'!$BF$21*'Credit issuance TYA'!$B$2)))</f>
        <v>0</v>
      </c>
      <c r="CA78" s="281">
        <f>IF(ISBLANK('Hoja De Calculo'!CB$13),'Credit issuance TYA'!CA78-('Credit issuance TYA'!$BF$21*'Credit issuance TYA'!$B$2),IF('Hoja De Calculo'!CB$16&lt;'Hoja De Calculo'!CA$16,0,'Credit issuance TYA'!CA78-('Credit issuance TYA'!$BF$21*'Credit issuance TYA'!$B$2)))</f>
        <v>0</v>
      </c>
      <c r="CB78" s="281">
        <f>IF(ISBLANK('Hoja De Calculo'!CC$13),'Credit issuance TYA'!CB78-('Credit issuance TYA'!$BF$21*'Credit issuance TYA'!$B$2),IF('Hoja De Calculo'!CC$16&lt;'Hoja De Calculo'!CB$16,0,'Credit issuance TYA'!CB78-('Credit issuance TYA'!$BF$21*'Credit issuance TYA'!$B$2)))</f>
        <v>0</v>
      </c>
      <c r="CC78" s="281">
        <f>IF(ISBLANK('Hoja De Calculo'!CD$13),'Credit issuance TYA'!CC78-('Credit issuance TYA'!$BF$21*'Credit issuance TYA'!$B$2),IF('Hoja De Calculo'!CD$16&lt;'Hoja De Calculo'!CC$16,0,'Credit issuance TYA'!CC78-('Credit issuance TYA'!$BF$21*'Credit issuance TYA'!$B$2)))</f>
        <v>0</v>
      </c>
      <c r="CD78" s="281">
        <f>IF(ISBLANK('Hoja De Calculo'!CE$13),'Credit issuance TYA'!CD78-('Credit issuance TYA'!$BF$21*'Credit issuance TYA'!$B$2),IF('Hoja De Calculo'!CE$16&lt;'Hoja De Calculo'!CD$16,0,'Credit issuance TYA'!CD78-('Credit issuance TYA'!$BF$21*'Credit issuance TYA'!$B$2)))</f>
        <v>0</v>
      </c>
      <c r="CE78" s="281">
        <f>IF(ISBLANK('Hoja De Calculo'!CF$13),'Credit issuance TYA'!CE78-('Credit issuance TYA'!$BF$21*'Credit issuance TYA'!$B$2),IF('Hoja De Calculo'!CF$16&lt;'Hoja De Calculo'!CE$16,0,'Credit issuance TYA'!CE78-('Credit issuance TYA'!$BF$21*'Credit issuance TYA'!$B$2)))</f>
        <v>0</v>
      </c>
      <c r="CF78" s="281">
        <f>IF(ISBLANK('Hoja De Calculo'!CG$13),'Credit issuance TYA'!CF78-('Credit issuance TYA'!$BF$21*'Credit issuance TYA'!$B$2),IF('Hoja De Calculo'!CG$16&lt;'Hoja De Calculo'!CF$16,0,'Credit issuance TYA'!CF78-('Credit issuance TYA'!$BF$21*'Credit issuance TYA'!$B$2)))</f>
        <v>0</v>
      </c>
      <c r="CG78" s="281">
        <f>IF(ISBLANK('Hoja De Calculo'!CH$13),'Credit issuance TYA'!CG78-('Credit issuance TYA'!$BF$21*'Credit issuance TYA'!$B$2),IF('Hoja De Calculo'!CH$16&lt;'Hoja De Calculo'!CG$16,0,'Credit issuance TYA'!CG78-('Credit issuance TYA'!$BF$21*'Credit issuance TYA'!$B$2)))</f>
        <v>0</v>
      </c>
      <c r="CH78" s="281">
        <f>IF(ISBLANK('Hoja De Calculo'!CI$13),'Credit issuance TYA'!CH78-('Credit issuance TYA'!$BF$21*'Credit issuance TYA'!$B$2),IF('Hoja De Calculo'!CI$16&lt;'Hoja De Calculo'!CH$16,0,'Credit issuance TYA'!CH78-('Credit issuance TYA'!$BF$21*'Credit issuance TYA'!$B$2)))</f>
        <v>0</v>
      </c>
      <c r="CI78" s="281">
        <f>IF(ISBLANK('Hoja De Calculo'!CJ$13),'Credit issuance TYA'!CI78-('Credit issuance TYA'!$BF$21*'Credit issuance TYA'!$B$2),IF('Hoja De Calculo'!CJ$16&lt;'Hoja De Calculo'!CI$16,0,'Credit issuance TYA'!CI78-('Credit issuance TYA'!$BF$21*'Credit issuance TYA'!$B$2)))</f>
        <v>0</v>
      </c>
      <c r="CJ78" s="281">
        <f>IF(ISBLANK('Hoja De Calculo'!CK$13),'Credit issuance TYA'!CJ78-('Credit issuance TYA'!$BF$21*'Credit issuance TYA'!$B$2),IF('Hoja De Calculo'!CK$16&lt;'Hoja De Calculo'!CJ$16,0,'Credit issuance TYA'!CJ78-('Credit issuance TYA'!$BF$21*'Credit issuance TYA'!$B$2)))</f>
        <v>0</v>
      </c>
      <c r="CK78" s="281">
        <f>IF(ISBLANK('Hoja De Calculo'!CL$13),'Credit issuance TYA'!CK78-('Credit issuance TYA'!$BF$21*'Credit issuance TYA'!$B$2),IF('Hoja De Calculo'!CL$16&lt;'Hoja De Calculo'!CK$16,0,'Credit issuance TYA'!CK78-('Credit issuance TYA'!$BF$21*'Credit issuance TYA'!$B$2)))</f>
        <v>0</v>
      </c>
      <c r="CL78" s="281">
        <f>IF(ISBLANK('Hoja De Calculo'!CM$13),'Credit issuance TYA'!CL78-('Credit issuance TYA'!$BF$21*'Credit issuance TYA'!$B$2),IF('Hoja De Calculo'!CM$16&lt;'Hoja De Calculo'!CL$16,0,'Credit issuance TYA'!CL78-('Credit issuance TYA'!$BF$21*'Credit issuance TYA'!$B$2)))</f>
        <v>0</v>
      </c>
      <c r="CM78" s="281">
        <f>IF(ISBLANK('Hoja De Calculo'!CN$13),'Credit issuance TYA'!CM78-('Credit issuance TYA'!$BF$21*'Credit issuance TYA'!$B$2),IF('Hoja De Calculo'!CN$16&lt;'Hoja De Calculo'!CM$16,0,'Credit issuance TYA'!CM78-('Credit issuance TYA'!$BF$21*'Credit issuance TYA'!$B$2)))</f>
        <v>0</v>
      </c>
      <c r="CN78" s="281">
        <f>IF(ISBLANK('Hoja De Calculo'!CO$13),'Credit issuance TYA'!CN78-('Credit issuance TYA'!$BF$21*'Credit issuance TYA'!$B$2),IF('Hoja De Calculo'!CO$16&lt;'Hoja De Calculo'!CN$16,0,'Credit issuance TYA'!CN78-('Credit issuance TYA'!$BF$21*'Credit issuance TYA'!$B$2)))</f>
        <v>0</v>
      </c>
      <c r="CO78" s="281">
        <f>IF(ISBLANK('Hoja De Calculo'!CP$13),'Credit issuance TYA'!CO78-('Credit issuance TYA'!$BF$21*'Credit issuance TYA'!$B$2),IF('Hoja De Calculo'!CP$16&lt;'Hoja De Calculo'!CO$16,0,'Credit issuance TYA'!CO78-('Credit issuance TYA'!$BF$21*'Credit issuance TYA'!$B$2)))</f>
        <v>0</v>
      </c>
      <c r="CP78" s="281">
        <f>IF(ISBLANK('Hoja De Calculo'!CQ$13),'Credit issuance TYA'!CP78-('Credit issuance TYA'!$BF$21*'Credit issuance TYA'!$B$2),IF('Hoja De Calculo'!CQ$16&lt;'Hoja De Calculo'!CP$16,0,'Credit issuance TYA'!CP78-('Credit issuance TYA'!$BF$21*'Credit issuance TYA'!$B$2)))</f>
        <v>0</v>
      </c>
      <c r="CQ78" s="281">
        <f>IF(ISBLANK('Hoja De Calculo'!CR$13),'Credit issuance TYA'!CQ78-('Credit issuance TYA'!$BF$21*'Credit issuance TYA'!$B$2),IF('Hoja De Calculo'!CR$16&lt;'Hoja De Calculo'!CQ$16,0,'Credit issuance TYA'!CQ78-('Credit issuance TYA'!$BF$21*'Credit issuance TYA'!$B$2)))</f>
        <v>0</v>
      </c>
      <c r="CR78" s="281">
        <f>IF(ISBLANK('Hoja De Calculo'!CS$13),'Credit issuance TYA'!CR78-('Credit issuance TYA'!$BF$21*'Credit issuance TYA'!$B$2),IF('Hoja De Calculo'!CS$16&lt;'Hoja De Calculo'!CR$16,0,'Credit issuance TYA'!CR78-('Credit issuance TYA'!$BF$21*'Credit issuance TYA'!$B$2)))</f>
        <v>0</v>
      </c>
      <c r="CS78" s="281">
        <f>IF(ISBLANK('Hoja De Calculo'!CT$13),'Credit issuance TYA'!CS78-('Credit issuance TYA'!$BF$21*'Credit issuance TYA'!$B$2),IF('Hoja De Calculo'!CT$16&lt;'Hoja De Calculo'!CS$16,0,'Credit issuance TYA'!CS78-('Credit issuance TYA'!$BF$21*'Credit issuance TYA'!$B$2)))</f>
        <v>0</v>
      </c>
      <c r="CT78" s="281">
        <f>IF(ISBLANK('Hoja De Calculo'!CU$13),'Credit issuance TYA'!CT78-('Credit issuance TYA'!$BF$21*'Credit issuance TYA'!$B$2),IF('Hoja De Calculo'!CU$16&lt;'Hoja De Calculo'!CT$16,0,'Credit issuance TYA'!CT78-('Credit issuance TYA'!$BF$21*'Credit issuance TYA'!$B$2)))</f>
        <v>0</v>
      </c>
      <c r="CU78" s="281">
        <f>IF(ISBLANK('Hoja De Calculo'!CV$13),'Credit issuance TYA'!CU78-('Credit issuance TYA'!$BF$21*'Credit issuance TYA'!$B$2),IF('Hoja De Calculo'!CV$16&lt;'Hoja De Calculo'!CU$16,0,'Credit issuance TYA'!CU78-('Credit issuance TYA'!$BF$21*'Credit issuance TYA'!$B$2)))</f>
        <v>0</v>
      </c>
      <c r="CV78" s="281">
        <f>IF(ISBLANK('Hoja De Calculo'!CW$13),'Credit issuance TYA'!CV78-('Credit issuance TYA'!$BF$21*'Credit issuance TYA'!$B$2),IF('Hoja De Calculo'!CW$16&lt;'Hoja De Calculo'!CV$16,0,'Credit issuance TYA'!CV78-('Credit issuance TYA'!$BF$21*'Credit issuance TYA'!$B$2)))</f>
        <v>0</v>
      </c>
      <c r="CW78" s="281">
        <f>IF(ISBLANK('Hoja De Calculo'!CX$13),'Credit issuance TYA'!CW78-('Credit issuance TYA'!$BF$21*'Credit issuance TYA'!$B$2),IF('Hoja De Calculo'!CX$16&lt;'Hoja De Calculo'!CW$16,0,'Credit issuance TYA'!CW78-('Credit issuance TYA'!$BF$21*'Credit issuance TYA'!$B$2)))</f>
        <v>0</v>
      </c>
    </row>
    <row r="79" spans="1:101" x14ac:dyDescent="0.3">
      <c r="A79" t="s">
        <v>216</v>
      </c>
      <c r="B79" s="259"/>
      <c r="C79" s="259"/>
      <c r="D79" s="259"/>
      <c r="E79" s="259"/>
      <c r="F79" s="259"/>
      <c r="G79" s="259"/>
      <c r="H79" s="259"/>
      <c r="I79" s="259"/>
      <c r="J79" s="259"/>
      <c r="K79" s="259"/>
      <c r="L79" s="259"/>
      <c r="M79" s="259"/>
      <c r="N79" s="259"/>
      <c r="O79" s="259"/>
      <c r="P79" s="259"/>
      <c r="Q79" s="259"/>
      <c r="R79" s="259"/>
      <c r="S79" s="259"/>
      <c r="T79" s="259"/>
      <c r="U79" s="259"/>
      <c r="V79" s="259"/>
      <c r="W79" s="259"/>
      <c r="X79" s="259"/>
      <c r="Y79" s="259"/>
      <c r="Z79" s="259"/>
      <c r="AA79" s="259"/>
      <c r="AB79" s="259"/>
      <c r="AC79" s="259"/>
      <c r="AD79" s="259"/>
      <c r="AE79" s="259"/>
      <c r="AF79" s="259"/>
      <c r="AG79" s="259"/>
      <c r="AH79" s="259"/>
      <c r="AI79" s="259"/>
      <c r="AJ79" s="259"/>
      <c r="AK79" s="259"/>
      <c r="AL79" s="259"/>
      <c r="AM79" s="259"/>
      <c r="AN79" s="259"/>
      <c r="AO79" s="259"/>
      <c r="AP79" s="259"/>
      <c r="AQ79" s="259"/>
      <c r="AR79" s="259"/>
      <c r="AS79" s="259"/>
      <c r="AT79" s="259"/>
      <c r="AU79" s="259"/>
      <c r="AV79" s="259"/>
      <c r="AW79" s="259"/>
      <c r="AX79" s="259"/>
      <c r="AY79" s="259"/>
      <c r="AZ79" s="259"/>
      <c r="BA79" s="259"/>
      <c r="BB79" s="259"/>
      <c r="BC79" s="259"/>
      <c r="BD79" s="259"/>
      <c r="BE79" s="259"/>
      <c r="BF79" s="259"/>
      <c r="BG79" s="281">
        <f>'Credit issuance TYA'!BG79-('Credit issuance TYA'!$BG$21*'Credit issuance TYA'!$B$2)</f>
        <v>0</v>
      </c>
      <c r="BH79" s="281">
        <f>IF(ISBLANK('Hoja De Calculo'!BI$13),'Credit issuance TYA'!BH79-('Credit issuance TYA'!$BG$21*'Credit issuance TYA'!$B$2),IF('Hoja De Calculo'!BI$16&lt;'Hoja De Calculo'!BH$16,0,'Credit issuance TYA'!BH79-('Credit issuance TYA'!$BG$21*'Credit issuance TYA'!$B$2)))</f>
        <v>0</v>
      </c>
      <c r="BI79" s="281">
        <f>IF(ISBLANK('Hoja De Calculo'!BJ$13),'Credit issuance TYA'!BI79-('Credit issuance TYA'!$BG$21*'Credit issuance TYA'!$B$2),IF('Hoja De Calculo'!BJ$16&lt;'Hoja De Calculo'!BI$16,0,'Credit issuance TYA'!BI79-('Credit issuance TYA'!$BG$21*'Credit issuance TYA'!$B$2)))</f>
        <v>0</v>
      </c>
      <c r="BJ79" s="281">
        <f>IF(ISBLANK('Hoja De Calculo'!BK$13),'Credit issuance TYA'!BJ79-('Credit issuance TYA'!$BG$21*'Credit issuance TYA'!$B$2),IF('Hoja De Calculo'!BK$16&lt;'Hoja De Calculo'!BJ$16,0,'Credit issuance TYA'!BJ79-('Credit issuance TYA'!$BG$21*'Credit issuance TYA'!$B$2)))</f>
        <v>0</v>
      </c>
      <c r="BK79" s="281">
        <f>IF(ISBLANK('Hoja De Calculo'!BL$13),'Credit issuance TYA'!BK79-('Credit issuance TYA'!$BG$21*'Credit issuance TYA'!$B$2),IF('Hoja De Calculo'!BL$16&lt;'Hoja De Calculo'!BK$16,0,'Credit issuance TYA'!BK79-('Credit issuance TYA'!$BG$21*'Credit issuance TYA'!$B$2)))</f>
        <v>0</v>
      </c>
      <c r="BL79" s="281">
        <f>IF(ISBLANK('Hoja De Calculo'!BM$13),'Credit issuance TYA'!BL79-('Credit issuance TYA'!$BG$21*'Credit issuance TYA'!$B$2),IF('Hoja De Calculo'!BM$16&lt;'Hoja De Calculo'!BL$16,0,'Credit issuance TYA'!BL79-('Credit issuance TYA'!$BG$21*'Credit issuance TYA'!$B$2)))</f>
        <v>0</v>
      </c>
      <c r="BM79" s="281">
        <f>IF(ISBLANK('Hoja De Calculo'!BN$13),'Credit issuance TYA'!BM79-('Credit issuance TYA'!$BG$21*'Credit issuance TYA'!$B$2),IF('Hoja De Calculo'!BN$16&lt;'Hoja De Calculo'!BM$16,0,'Credit issuance TYA'!BM79-('Credit issuance TYA'!$BG$21*'Credit issuance TYA'!$B$2)))</f>
        <v>0</v>
      </c>
      <c r="BN79" s="281">
        <f>IF(ISBLANK('Hoja De Calculo'!BO$13),'Credit issuance TYA'!BN79-('Credit issuance TYA'!$BG$21*'Credit issuance TYA'!$B$2),IF('Hoja De Calculo'!BO$16&lt;'Hoja De Calculo'!BN$16,0,'Credit issuance TYA'!BN79-('Credit issuance TYA'!$BG$21*'Credit issuance TYA'!$B$2)))</f>
        <v>0</v>
      </c>
      <c r="BO79" s="281">
        <f>IF(ISBLANK('Hoja De Calculo'!BP$13),'Credit issuance TYA'!BO79-('Credit issuance TYA'!$BG$21*'Credit issuance TYA'!$B$2),IF('Hoja De Calculo'!BP$16&lt;'Hoja De Calculo'!BO$16,0,'Credit issuance TYA'!BO79-('Credit issuance TYA'!$BG$21*'Credit issuance TYA'!$B$2)))</f>
        <v>0</v>
      </c>
      <c r="BP79" s="281">
        <f>IF(ISBLANK('Hoja De Calculo'!BQ$13),'Credit issuance TYA'!BP79-('Credit issuance TYA'!$BG$21*'Credit issuance TYA'!$B$2),IF('Hoja De Calculo'!BQ$16&lt;'Hoja De Calculo'!BP$16,0,'Credit issuance TYA'!BP79-('Credit issuance TYA'!$BG$21*'Credit issuance TYA'!$B$2)))</f>
        <v>0</v>
      </c>
      <c r="BQ79" s="281">
        <f>IF(ISBLANK('Hoja De Calculo'!BR$13),'Credit issuance TYA'!BQ79-('Credit issuance TYA'!$BG$21*'Credit issuance TYA'!$B$2),IF('Hoja De Calculo'!BR$16&lt;'Hoja De Calculo'!BQ$16,0,'Credit issuance TYA'!BQ79-('Credit issuance TYA'!$BG$21*'Credit issuance TYA'!$B$2)))</f>
        <v>0</v>
      </c>
      <c r="BR79" s="281">
        <f>IF(ISBLANK('Hoja De Calculo'!BS$13),'Credit issuance TYA'!BR79-('Credit issuance TYA'!$BG$21*'Credit issuance TYA'!$B$2),IF('Hoja De Calculo'!BS$16&lt;'Hoja De Calculo'!BR$16,0,'Credit issuance TYA'!BR79-('Credit issuance TYA'!$BG$21*'Credit issuance TYA'!$B$2)))</f>
        <v>0</v>
      </c>
      <c r="BS79" s="281">
        <f>IF(ISBLANK('Hoja De Calculo'!BT$13),'Credit issuance TYA'!BS79-('Credit issuance TYA'!$BG$21*'Credit issuance TYA'!$B$2),IF('Hoja De Calculo'!BT$16&lt;'Hoja De Calculo'!BS$16,0,'Credit issuance TYA'!BS79-('Credit issuance TYA'!$BG$21*'Credit issuance TYA'!$B$2)))</f>
        <v>0</v>
      </c>
      <c r="BT79" s="281">
        <f>IF(ISBLANK('Hoja De Calculo'!BU$13),'Credit issuance TYA'!BT79-('Credit issuance TYA'!$BG$21*'Credit issuance TYA'!$B$2),IF('Hoja De Calculo'!BU$16&lt;'Hoja De Calculo'!BT$16,0,'Credit issuance TYA'!BT79-('Credit issuance TYA'!$BG$21*'Credit issuance TYA'!$B$2)))</f>
        <v>0</v>
      </c>
      <c r="BU79" s="281">
        <f>IF(ISBLANK('Hoja De Calculo'!BV$13),'Credit issuance TYA'!BU79-('Credit issuance TYA'!$BG$21*'Credit issuance TYA'!$B$2),IF('Hoja De Calculo'!BV$16&lt;'Hoja De Calculo'!BU$16,0,'Credit issuance TYA'!BU79-('Credit issuance TYA'!$BG$21*'Credit issuance TYA'!$B$2)))</f>
        <v>0</v>
      </c>
      <c r="BV79" s="281">
        <f>IF(ISBLANK('Hoja De Calculo'!BW$13),'Credit issuance TYA'!BV79-('Credit issuance TYA'!$BG$21*'Credit issuance TYA'!$B$2),IF('Hoja De Calculo'!BW$16&lt;'Hoja De Calculo'!BV$16,0,'Credit issuance TYA'!BV79-('Credit issuance TYA'!$BG$21*'Credit issuance TYA'!$B$2)))</f>
        <v>0</v>
      </c>
      <c r="BW79" s="281">
        <f>IF(ISBLANK('Hoja De Calculo'!BX$13),'Credit issuance TYA'!BW79-('Credit issuance TYA'!$BG$21*'Credit issuance TYA'!$B$2),IF('Hoja De Calculo'!BX$16&lt;'Hoja De Calculo'!BW$16,0,'Credit issuance TYA'!BW79-('Credit issuance TYA'!$BG$21*'Credit issuance TYA'!$B$2)))</f>
        <v>0</v>
      </c>
      <c r="BX79" s="281">
        <f>IF(ISBLANK('Hoja De Calculo'!BY$13),'Credit issuance TYA'!BX79-('Credit issuance TYA'!$BG$21*'Credit issuance TYA'!$B$2),IF('Hoja De Calculo'!BY$16&lt;'Hoja De Calculo'!BX$16,0,'Credit issuance TYA'!BX79-('Credit issuance TYA'!$BG$21*'Credit issuance TYA'!$B$2)))</f>
        <v>0</v>
      </c>
      <c r="BY79" s="281">
        <f>IF(ISBLANK('Hoja De Calculo'!BZ$13),'Credit issuance TYA'!BY79-('Credit issuance TYA'!$BG$21*'Credit issuance TYA'!$B$2),IF('Hoja De Calculo'!BZ$16&lt;'Hoja De Calculo'!BY$16,0,'Credit issuance TYA'!BY79-('Credit issuance TYA'!$BG$21*'Credit issuance TYA'!$B$2)))</f>
        <v>0</v>
      </c>
      <c r="BZ79" s="281">
        <f>IF(ISBLANK('Hoja De Calculo'!CA$13),'Credit issuance TYA'!BZ79-('Credit issuance TYA'!$BG$21*'Credit issuance TYA'!$B$2),IF('Hoja De Calculo'!CA$16&lt;'Hoja De Calculo'!BZ$16,0,'Credit issuance TYA'!BZ79-('Credit issuance TYA'!$BG$21*'Credit issuance TYA'!$B$2)))</f>
        <v>0</v>
      </c>
      <c r="CA79" s="281">
        <f>IF(ISBLANK('Hoja De Calculo'!CB$13),'Credit issuance TYA'!CA79-('Credit issuance TYA'!$BG$21*'Credit issuance TYA'!$B$2),IF('Hoja De Calculo'!CB$16&lt;'Hoja De Calculo'!CA$16,0,'Credit issuance TYA'!CA79-('Credit issuance TYA'!$BG$21*'Credit issuance TYA'!$B$2)))</f>
        <v>0</v>
      </c>
      <c r="CB79" s="281">
        <f>IF(ISBLANK('Hoja De Calculo'!CC$13),'Credit issuance TYA'!CB79-('Credit issuance TYA'!$BG$21*'Credit issuance TYA'!$B$2),IF('Hoja De Calculo'!CC$16&lt;'Hoja De Calculo'!CB$16,0,'Credit issuance TYA'!CB79-('Credit issuance TYA'!$BG$21*'Credit issuance TYA'!$B$2)))</f>
        <v>0</v>
      </c>
      <c r="CC79" s="281">
        <f>IF(ISBLANK('Hoja De Calculo'!CD$13),'Credit issuance TYA'!CC79-('Credit issuance TYA'!$BG$21*'Credit issuance TYA'!$B$2),IF('Hoja De Calculo'!CD$16&lt;'Hoja De Calculo'!CC$16,0,'Credit issuance TYA'!CC79-('Credit issuance TYA'!$BG$21*'Credit issuance TYA'!$B$2)))</f>
        <v>0</v>
      </c>
      <c r="CD79" s="281">
        <f>IF(ISBLANK('Hoja De Calculo'!CE$13),'Credit issuance TYA'!CD79-('Credit issuance TYA'!$BG$21*'Credit issuance TYA'!$B$2),IF('Hoja De Calculo'!CE$16&lt;'Hoja De Calculo'!CD$16,0,'Credit issuance TYA'!CD79-('Credit issuance TYA'!$BG$21*'Credit issuance TYA'!$B$2)))</f>
        <v>0</v>
      </c>
      <c r="CE79" s="281">
        <f>IF(ISBLANK('Hoja De Calculo'!CF$13),'Credit issuance TYA'!CE79-('Credit issuance TYA'!$BG$21*'Credit issuance TYA'!$B$2),IF('Hoja De Calculo'!CF$16&lt;'Hoja De Calculo'!CE$16,0,'Credit issuance TYA'!CE79-('Credit issuance TYA'!$BG$21*'Credit issuance TYA'!$B$2)))</f>
        <v>0</v>
      </c>
      <c r="CF79" s="281">
        <f>IF(ISBLANK('Hoja De Calculo'!CG$13),'Credit issuance TYA'!CF79-('Credit issuance TYA'!$BG$21*'Credit issuance TYA'!$B$2),IF('Hoja De Calculo'!CG$16&lt;'Hoja De Calculo'!CF$16,0,'Credit issuance TYA'!CF79-('Credit issuance TYA'!$BG$21*'Credit issuance TYA'!$B$2)))</f>
        <v>0</v>
      </c>
      <c r="CG79" s="281">
        <f>IF(ISBLANK('Hoja De Calculo'!CH$13),'Credit issuance TYA'!CG79-('Credit issuance TYA'!$BG$21*'Credit issuance TYA'!$B$2),IF('Hoja De Calculo'!CH$16&lt;'Hoja De Calculo'!CG$16,0,'Credit issuance TYA'!CG79-('Credit issuance TYA'!$BG$21*'Credit issuance TYA'!$B$2)))</f>
        <v>0</v>
      </c>
      <c r="CH79" s="281">
        <f>IF(ISBLANK('Hoja De Calculo'!CI$13),'Credit issuance TYA'!CH79-('Credit issuance TYA'!$BG$21*'Credit issuance TYA'!$B$2),IF('Hoja De Calculo'!CI$16&lt;'Hoja De Calculo'!CH$16,0,'Credit issuance TYA'!CH79-('Credit issuance TYA'!$BG$21*'Credit issuance TYA'!$B$2)))</f>
        <v>0</v>
      </c>
      <c r="CI79" s="281">
        <f>IF(ISBLANK('Hoja De Calculo'!CJ$13),'Credit issuance TYA'!CI79-('Credit issuance TYA'!$BG$21*'Credit issuance TYA'!$B$2),IF('Hoja De Calculo'!CJ$16&lt;'Hoja De Calculo'!CI$16,0,'Credit issuance TYA'!CI79-('Credit issuance TYA'!$BG$21*'Credit issuance TYA'!$B$2)))</f>
        <v>0</v>
      </c>
      <c r="CJ79" s="281">
        <f>IF(ISBLANK('Hoja De Calculo'!CK$13),'Credit issuance TYA'!CJ79-('Credit issuance TYA'!$BG$21*'Credit issuance TYA'!$B$2),IF('Hoja De Calculo'!CK$16&lt;'Hoja De Calculo'!CJ$16,0,'Credit issuance TYA'!CJ79-('Credit issuance TYA'!$BG$21*'Credit issuance TYA'!$B$2)))</f>
        <v>0</v>
      </c>
      <c r="CK79" s="281">
        <f>IF(ISBLANK('Hoja De Calculo'!CL$13),'Credit issuance TYA'!CK79-('Credit issuance TYA'!$BG$21*'Credit issuance TYA'!$B$2),IF('Hoja De Calculo'!CL$16&lt;'Hoja De Calculo'!CK$16,0,'Credit issuance TYA'!CK79-('Credit issuance TYA'!$BG$21*'Credit issuance TYA'!$B$2)))</f>
        <v>0</v>
      </c>
      <c r="CL79" s="281">
        <f>IF(ISBLANK('Hoja De Calculo'!CM$13),'Credit issuance TYA'!CL79-('Credit issuance TYA'!$BG$21*'Credit issuance TYA'!$B$2),IF('Hoja De Calculo'!CM$16&lt;'Hoja De Calculo'!CL$16,0,'Credit issuance TYA'!CL79-('Credit issuance TYA'!$BG$21*'Credit issuance TYA'!$B$2)))</f>
        <v>0</v>
      </c>
      <c r="CM79" s="281">
        <f>IF(ISBLANK('Hoja De Calculo'!CN$13),'Credit issuance TYA'!CM79-('Credit issuance TYA'!$BG$21*'Credit issuance TYA'!$B$2),IF('Hoja De Calculo'!CN$16&lt;'Hoja De Calculo'!CM$16,0,'Credit issuance TYA'!CM79-('Credit issuance TYA'!$BG$21*'Credit issuance TYA'!$B$2)))</f>
        <v>0</v>
      </c>
      <c r="CN79" s="281">
        <f>IF(ISBLANK('Hoja De Calculo'!CO$13),'Credit issuance TYA'!CN79-('Credit issuance TYA'!$BG$21*'Credit issuance TYA'!$B$2),IF('Hoja De Calculo'!CO$16&lt;'Hoja De Calculo'!CN$16,0,'Credit issuance TYA'!CN79-('Credit issuance TYA'!$BG$21*'Credit issuance TYA'!$B$2)))</f>
        <v>0</v>
      </c>
      <c r="CO79" s="281">
        <f>IF(ISBLANK('Hoja De Calculo'!CP$13),'Credit issuance TYA'!CO79-('Credit issuance TYA'!$BG$21*'Credit issuance TYA'!$B$2),IF('Hoja De Calculo'!CP$16&lt;'Hoja De Calculo'!CO$16,0,'Credit issuance TYA'!CO79-('Credit issuance TYA'!$BG$21*'Credit issuance TYA'!$B$2)))</f>
        <v>0</v>
      </c>
      <c r="CP79" s="281">
        <f>IF(ISBLANK('Hoja De Calculo'!CQ$13),'Credit issuance TYA'!CP79-('Credit issuance TYA'!$BG$21*'Credit issuance TYA'!$B$2),IF('Hoja De Calculo'!CQ$16&lt;'Hoja De Calculo'!CP$16,0,'Credit issuance TYA'!CP79-('Credit issuance TYA'!$BG$21*'Credit issuance TYA'!$B$2)))</f>
        <v>0</v>
      </c>
      <c r="CQ79" s="281">
        <f>IF(ISBLANK('Hoja De Calculo'!CR$13),'Credit issuance TYA'!CQ79-('Credit issuance TYA'!$BG$21*'Credit issuance TYA'!$B$2),IF('Hoja De Calculo'!CR$16&lt;'Hoja De Calculo'!CQ$16,0,'Credit issuance TYA'!CQ79-('Credit issuance TYA'!$BG$21*'Credit issuance TYA'!$B$2)))</f>
        <v>0</v>
      </c>
      <c r="CR79" s="281">
        <f>IF(ISBLANK('Hoja De Calculo'!CS$13),'Credit issuance TYA'!CR79-('Credit issuance TYA'!$BG$21*'Credit issuance TYA'!$B$2),IF('Hoja De Calculo'!CS$16&lt;'Hoja De Calculo'!CR$16,0,'Credit issuance TYA'!CR79-('Credit issuance TYA'!$BG$21*'Credit issuance TYA'!$B$2)))</f>
        <v>0</v>
      </c>
      <c r="CS79" s="281">
        <f>IF(ISBLANK('Hoja De Calculo'!CT$13),'Credit issuance TYA'!CS79-('Credit issuance TYA'!$BG$21*'Credit issuance TYA'!$B$2),IF('Hoja De Calculo'!CT$16&lt;'Hoja De Calculo'!CS$16,0,'Credit issuance TYA'!CS79-('Credit issuance TYA'!$BG$21*'Credit issuance TYA'!$B$2)))</f>
        <v>0</v>
      </c>
      <c r="CT79" s="281">
        <f>IF(ISBLANK('Hoja De Calculo'!CU$13),'Credit issuance TYA'!CT79-('Credit issuance TYA'!$BG$21*'Credit issuance TYA'!$B$2),IF('Hoja De Calculo'!CU$16&lt;'Hoja De Calculo'!CT$16,0,'Credit issuance TYA'!CT79-('Credit issuance TYA'!$BG$21*'Credit issuance TYA'!$B$2)))</f>
        <v>0</v>
      </c>
      <c r="CU79" s="281">
        <f>IF(ISBLANK('Hoja De Calculo'!CV$13),'Credit issuance TYA'!CU79-('Credit issuance TYA'!$BG$21*'Credit issuance TYA'!$B$2),IF('Hoja De Calculo'!CV$16&lt;'Hoja De Calculo'!CU$16,0,'Credit issuance TYA'!CU79-('Credit issuance TYA'!$BG$21*'Credit issuance TYA'!$B$2)))</f>
        <v>0</v>
      </c>
      <c r="CV79" s="281">
        <f>IF(ISBLANK('Hoja De Calculo'!CW$13),'Credit issuance TYA'!CV79-('Credit issuance TYA'!$BG$21*'Credit issuance TYA'!$B$2),IF('Hoja De Calculo'!CW$16&lt;'Hoja De Calculo'!CV$16,0,'Credit issuance TYA'!CV79-('Credit issuance TYA'!$BG$21*'Credit issuance TYA'!$B$2)))</f>
        <v>0</v>
      </c>
      <c r="CW79" s="281">
        <f>IF(ISBLANK('Hoja De Calculo'!CX$13),'Credit issuance TYA'!CW79-('Credit issuance TYA'!$BG$21*'Credit issuance TYA'!$B$2),IF('Hoja De Calculo'!CX$16&lt;'Hoja De Calculo'!CW$16,0,'Credit issuance TYA'!CW79-('Credit issuance TYA'!$BG$21*'Credit issuance TYA'!$B$2)))</f>
        <v>0</v>
      </c>
    </row>
    <row r="80" spans="1:101" x14ac:dyDescent="0.3">
      <c r="A80" t="s">
        <v>217</v>
      </c>
      <c r="B80" s="259"/>
      <c r="C80" s="259"/>
      <c r="D80" s="259"/>
      <c r="E80" s="259"/>
      <c r="F80" s="259"/>
      <c r="G80" s="259"/>
      <c r="H80" s="259"/>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c r="AF80" s="259"/>
      <c r="AG80" s="259"/>
      <c r="AH80" s="259"/>
      <c r="AI80" s="259"/>
      <c r="AJ80" s="259"/>
      <c r="AK80" s="259"/>
      <c r="AL80" s="259"/>
      <c r="AM80" s="259"/>
      <c r="AN80" s="259"/>
      <c r="AO80" s="259"/>
      <c r="AP80" s="259"/>
      <c r="AQ80" s="259"/>
      <c r="AR80" s="259"/>
      <c r="AS80" s="259"/>
      <c r="AT80" s="259"/>
      <c r="AU80" s="259"/>
      <c r="AV80" s="259"/>
      <c r="AW80" s="259"/>
      <c r="AX80" s="259"/>
      <c r="AY80" s="259"/>
      <c r="AZ80" s="259"/>
      <c r="BA80" s="259"/>
      <c r="BB80" s="259"/>
      <c r="BC80" s="259"/>
      <c r="BD80" s="259"/>
      <c r="BE80" s="259"/>
      <c r="BF80" s="259"/>
      <c r="BG80" s="259"/>
      <c r="BH80" s="281">
        <f>'Credit issuance TYA'!BH80-('Credit issuance TYA'!$BH$21*'Credit issuance TYA'!$B$2)</f>
        <v>0</v>
      </c>
      <c r="BI80" s="281">
        <f>IF(ISBLANK('Hoja De Calculo'!BJ$13),'Credit issuance TYA'!BI80-('Credit issuance TYA'!$BH$21*'Credit issuance TYA'!$B$2),IF('Hoja De Calculo'!BJ$16&lt;'Hoja De Calculo'!BI$16,0,'Credit issuance TYA'!BI80-('Credit issuance TYA'!$BH$21*'Credit issuance TYA'!$B$2)))</f>
        <v>0</v>
      </c>
      <c r="BJ80" s="281">
        <f>IF(ISBLANK('Hoja De Calculo'!BK$13),'Credit issuance TYA'!BJ80-('Credit issuance TYA'!$BH$21*'Credit issuance TYA'!$B$2),IF('Hoja De Calculo'!BK$16&lt;'Hoja De Calculo'!BJ$16,0,'Credit issuance TYA'!BJ80-('Credit issuance TYA'!$BH$21*'Credit issuance TYA'!$B$2)))</f>
        <v>0</v>
      </c>
      <c r="BK80" s="281">
        <f>IF(ISBLANK('Hoja De Calculo'!BL$13),'Credit issuance TYA'!BK80-('Credit issuance TYA'!$BH$21*'Credit issuance TYA'!$B$2),IF('Hoja De Calculo'!BL$16&lt;'Hoja De Calculo'!BK$16,0,'Credit issuance TYA'!BK80-('Credit issuance TYA'!$BH$21*'Credit issuance TYA'!$B$2)))</f>
        <v>0</v>
      </c>
      <c r="BL80" s="281">
        <f>IF(ISBLANK('Hoja De Calculo'!BM$13),'Credit issuance TYA'!BL80-('Credit issuance TYA'!$BH$21*'Credit issuance TYA'!$B$2),IF('Hoja De Calculo'!BM$16&lt;'Hoja De Calculo'!BL$16,0,'Credit issuance TYA'!BL80-('Credit issuance TYA'!$BH$21*'Credit issuance TYA'!$B$2)))</f>
        <v>0</v>
      </c>
      <c r="BM80" s="281">
        <f>IF(ISBLANK('Hoja De Calculo'!BN$13),'Credit issuance TYA'!BM80-('Credit issuance TYA'!$BH$21*'Credit issuance TYA'!$B$2),IF('Hoja De Calculo'!BN$16&lt;'Hoja De Calculo'!BM$16,0,'Credit issuance TYA'!BM80-('Credit issuance TYA'!$BH$21*'Credit issuance TYA'!$B$2)))</f>
        <v>0</v>
      </c>
      <c r="BN80" s="281">
        <f>IF(ISBLANK('Hoja De Calculo'!BO$13),'Credit issuance TYA'!BN80-('Credit issuance TYA'!$BH$21*'Credit issuance TYA'!$B$2),IF('Hoja De Calculo'!BO$16&lt;'Hoja De Calculo'!BN$16,0,'Credit issuance TYA'!BN80-('Credit issuance TYA'!$BH$21*'Credit issuance TYA'!$B$2)))</f>
        <v>0</v>
      </c>
      <c r="BO80" s="281">
        <f>IF(ISBLANK('Hoja De Calculo'!BP$13),'Credit issuance TYA'!BO80-('Credit issuance TYA'!$BH$21*'Credit issuance TYA'!$B$2),IF('Hoja De Calculo'!BP$16&lt;'Hoja De Calculo'!BO$16,0,'Credit issuance TYA'!BO80-('Credit issuance TYA'!$BH$21*'Credit issuance TYA'!$B$2)))</f>
        <v>0</v>
      </c>
      <c r="BP80" s="281">
        <f>IF(ISBLANK('Hoja De Calculo'!BQ$13),'Credit issuance TYA'!BP80-('Credit issuance TYA'!$BH$21*'Credit issuance TYA'!$B$2),IF('Hoja De Calculo'!BQ$16&lt;'Hoja De Calculo'!BP$16,0,'Credit issuance TYA'!BP80-('Credit issuance TYA'!$BH$21*'Credit issuance TYA'!$B$2)))</f>
        <v>0</v>
      </c>
      <c r="BQ80" s="281">
        <f>IF(ISBLANK('Hoja De Calculo'!BR$13),'Credit issuance TYA'!BQ80-('Credit issuance TYA'!$BH$21*'Credit issuance TYA'!$B$2),IF('Hoja De Calculo'!BR$16&lt;'Hoja De Calculo'!BQ$16,0,'Credit issuance TYA'!BQ80-('Credit issuance TYA'!$BH$21*'Credit issuance TYA'!$B$2)))</f>
        <v>0</v>
      </c>
      <c r="BR80" s="281">
        <f>IF(ISBLANK('Hoja De Calculo'!BS$13),'Credit issuance TYA'!BR80-('Credit issuance TYA'!$BH$21*'Credit issuance TYA'!$B$2),IF('Hoja De Calculo'!BS$16&lt;'Hoja De Calculo'!BR$16,0,'Credit issuance TYA'!BR80-('Credit issuance TYA'!$BH$21*'Credit issuance TYA'!$B$2)))</f>
        <v>0</v>
      </c>
      <c r="BS80" s="281">
        <f>IF(ISBLANK('Hoja De Calculo'!BT$13),'Credit issuance TYA'!BS80-('Credit issuance TYA'!$BH$21*'Credit issuance TYA'!$B$2),IF('Hoja De Calculo'!BT$16&lt;'Hoja De Calculo'!BS$16,0,'Credit issuance TYA'!BS80-('Credit issuance TYA'!$BH$21*'Credit issuance TYA'!$B$2)))</f>
        <v>0</v>
      </c>
      <c r="BT80" s="281">
        <f>IF(ISBLANK('Hoja De Calculo'!BU$13),'Credit issuance TYA'!BT80-('Credit issuance TYA'!$BH$21*'Credit issuance TYA'!$B$2),IF('Hoja De Calculo'!BU$16&lt;'Hoja De Calculo'!BT$16,0,'Credit issuance TYA'!BT80-('Credit issuance TYA'!$BH$21*'Credit issuance TYA'!$B$2)))</f>
        <v>0</v>
      </c>
      <c r="BU80" s="281">
        <f>IF(ISBLANK('Hoja De Calculo'!BV$13),'Credit issuance TYA'!BU80-('Credit issuance TYA'!$BH$21*'Credit issuance TYA'!$B$2),IF('Hoja De Calculo'!BV$16&lt;'Hoja De Calculo'!BU$16,0,'Credit issuance TYA'!BU80-('Credit issuance TYA'!$BH$21*'Credit issuance TYA'!$B$2)))</f>
        <v>0</v>
      </c>
      <c r="BV80" s="281">
        <f>IF(ISBLANK('Hoja De Calculo'!BW$13),'Credit issuance TYA'!BV80-('Credit issuance TYA'!$BH$21*'Credit issuance TYA'!$B$2),IF('Hoja De Calculo'!BW$16&lt;'Hoja De Calculo'!BV$16,0,'Credit issuance TYA'!BV80-('Credit issuance TYA'!$BH$21*'Credit issuance TYA'!$B$2)))</f>
        <v>0</v>
      </c>
      <c r="BW80" s="281">
        <f>IF(ISBLANK('Hoja De Calculo'!BX$13),'Credit issuance TYA'!BW80-('Credit issuance TYA'!$BH$21*'Credit issuance TYA'!$B$2),IF('Hoja De Calculo'!BX$16&lt;'Hoja De Calculo'!BW$16,0,'Credit issuance TYA'!BW80-('Credit issuance TYA'!$BH$21*'Credit issuance TYA'!$B$2)))</f>
        <v>0</v>
      </c>
      <c r="BX80" s="281">
        <f>IF(ISBLANK('Hoja De Calculo'!BY$13),'Credit issuance TYA'!BX80-('Credit issuance TYA'!$BH$21*'Credit issuance TYA'!$B$2),IF('Hoja De Calculo'!BY$16&lt;'Hoja De Calculo'!BX$16,0,'Credit issuance TYA'!BX80-('Credit issuance TYA'!$BH$21*'Credit issuance TYA'!$B$2)))</f>
        <v>0</v>
      </c>
      <c r="BY80" s="281">
        <f>IF(ISBLANK('Hoja De Calculo'!BZ$13),'Credit issuance TYA'!BY80-('Credit issuance TYA'!$BH$21*'Credit issuance TYA'!$B$2),IF('Hoja De Calculo'!BZ$16&lt;'Hoja De Calculo'!BY$16,0,'Credit issuance TYA'!BY80-('Credit issuance TYA'!$BH$21*'Credit issuance TYA'!$B$2)))</f>
        <v>0</v>
      </c>
      <c r="BZ80" s="281">
        <f>IF(ISBLANK('Hoja De Calculo'!CA$13),'Credit issuance TYA'!BZ80-('Credit issuance TYA'!$BH$21*'Credit issuance TYA'!$B$2),IF('Hoja De Calculo'!CA$16&lt;'Hoja De Calculo'!BZ$16,0,'Credit issuance TYA'!BZ80-('Credit issuance TYA'!$BH$21*'Credit issuance TYA'!$B$2)))</f>
        <v>0</v>
      </c>
      <c r="CA80" s="281">
        <f>IF(ISBLANK('Hoja De Calculo'!CB$13),'Credit issuance TYA'!CA80-('Credit issuance TYA'!$BH$21*'Credit issuance TYA'!$B$2),IF('Hoja De Calculo'!CB$16&lt;'Hoja De Calculo'!CA$16,0,'Credit issuance TYA'!CA80-('Credit issuance TYA'!$BH$21*'Credit issuance TYA'!$B$2)))</f>
        <v>0</v>
      </c>
      <c r="CB80" s="281">
        <f>IF(ISBLANK('Hoja De Calculo'!CC$13),'Credit issuance TYA'!CB80-('Credit issuance TYA'!$BH$21*'Credit issuance TYA'!$B$2),IF('Hoja De Calculo'!CC$16&lt;'Hoja De Calculo'!CB$16,0,'Credit issuance TYA'!CB80-('Credit issuance TYA'!$BH$21*'Credit issuance TYA'!$B$2)))</f>
        <v>0</v>
      </c>
      <c r="CC80" s="281">
        <f>IF(ISBLANK('Hoja De Calculo'!CD$13),'Credit issuance TYA'!CC80-('Credit issuance TYA'!$BH$21*'Credit issuance TYA'!$B$2),IF('Hoja De Calculo'!CD$16&lt;'Hoja De Calculo'!CC$16,0,'Credit issuance TYA'!CC80-('Credit issuance TYA'!$BH$21*'Credit issuance TYA'!$B$2)))</f>
        <v>0</v>
      </c>
      <c r="CD80" s="281">
        <f>IF(ISBLANK('Hoja De Calculo'!CE$13),'Credit issuance TYA'!CD80-('Credit issuance TYA'!$BH$21*'Credit issuance TYA'!$B$2),IF('Hoja De Calculo'!CE$16&lt;'Hoja De Calculo'!CD$16,0,'Credit issuance TYA'!CD80-('Credit issuance TYA'!$BH$21*'Credit issuance TYA'!$B$2)))</f>
        <v>0</v>
      </c>
      <c r="CE80" s="281">
        <f>IF(ISBLANK('Hoja De Calculo'!CF$13),'Credit issuance TYA'!CE80-('Credit issuance TYA'!$BH$21*'Credit issuance TYA'!$B$2),IF('Hoja De Calculo'!CF$16&lt;'Hoja De Calculo'!CE$16,0,'Credit issuance TYA'!CE80-('Credit issuance TYA'!$BH$21*'Credit issuance TYA'!$B$2)))</f>
        <v>0</v>
      </c>
      <c r="CF80" s="281">
        <f>IF(ISBLANK('Hoja De Calculo'!CG$13),'Credit issuance TYA'!CF80-('Credit issuance TYA'!$BH$21*'Credit issuance TYA'!$B$2),IF('Hoja De Calculo'!CG$16&lt;'Hoja De Calculo'!CF$16,0,'Credit issuance TYA'!CF80-('Credit issuance TYA'!$BH$21*'Credit issuance TYA'!$B$2)))</f>
        <v>0</v>
      </c>
      <c r="CG80" s="281">
        <f>IF(ISBLANK('Hoja De Calculo'!CH$13),'Credit issuance TYA'!CG80-('Credit issuance TYA'!$BH$21*'Credit issuance TYA'!$B$2),IF('Hoja De Calculo'!CH$16&lt;'Hoja De Calculo'!CG$16,0,'Credit issuance TYA'!CG80-('Credit issuance TYA'!$BH$21*'Credit issuance TYA'!$B$2)))</f>
        <v>0</v>
      </c>
      <c r="CH80" s="281">
        <f>IF(ISBLANK('Hoja De Calculo'!CI$13),'Credit issuance TYA'!CH80-('Credit issuance TYA'!$BH$21*'Credit issuance TYA'!$B$2),IF('Hoja De Calculo'!CI$16&lt;'Hoja De Calculo'!CH$16,0,'Credit issuance TYA'!CH80-('Credit issuance TYA'!$BH$21*'Credit issuance TYA'!$B$2)))</f>
        <v>0</v>
      </c>
      <c r="CI80" s="281">
        <f>IF(ISBLANK('Hoja De Calculo'!CJ$13),'Credit issuance TYA'!CI80-('Credit issuance TYA'!$BH$21*'Credit issuance TYA'!$B$2),IF('Hoja De Calculo'!CJ$16&lt;'Hoja De Calculo'!CI$16,0,'Credit issuance TYA'!CI80-('Credit issuance TYA'!$BH$21*'Credit issuance TYA'!$B$2)))</f>
        <v>0</v>
      </c>
      <c r="CJ80" s="281">
        <f>IF(ISBLANK('Hoja De Calculo'!CK$13),'Credit issuance TYA'!CJ80-('Credit issuance TYA'!$BH$21*'Credit issuance TYA'!$B$2),IF('Hoja De Calculo'!CK$16&lt;'Hoja De Calculo'!CJ$16,0,'Credit issuance TYA'!CJ80-('Credit issuance TYA'!$BH$21*'Credit issuance TYA'!$B$2)))</f>
        <v>0</v>
      </c>
      <c r="CK80" s="281">
        <f>IF(ISBLANK('Hoja De Calculo'!CL$13),'Credit issuance TYA'!CK80-('Credit issuance TYA'!$BH$21*'Credit issuance TYA'!$B$2),IF('Hoja De Calculo'!CL$16&lt;'Hoja De Calculo'!CK$16,0,'Credit issuance TYA'!CK80-('Credit issuance TYA'!$BH$21*'Credit issuance TYA'!$B$2)))</f>
        <v>0</v>
      </c>
      <c r="CL80" s="281">
        <f>IF(ISBLANK('Hoja De Calculo'!CM$13),'Credit issuance TYA'!CL80-('Credit issuance TYA'!$BH$21*'Credit issuance TYA'!$B$2),IF('Hoja De Calculo'!CM$16&lt;'Hoja De Calculo'!CL$16,0,'Credit issuance TYA'!CL80-('Credit issuance TYA'!$BH$21*'Credit issuance TYA'!$B$2)))</f>
        <v>0</v>
      </c>
      <c r="CM80" s="281">
        <f>IF(ISBLANK('Hoja De Calculo'!CN$13),'Credit issuance TYA'!CM80-('Credit issuance TYA'!$BH$21*'Credit issuance TYA'!$B$2),IF('Hoja De Calculo'!CN$16&lt;'Hoja De Calculo'!CM$16,0,'Credit issuance TYA'!CM80-('Credit issuance TYA'!$BH$21*'Credit issuance TYA'!$B$2)))</f>
        <v>0</v>
      </c>
      <c r="CN80" s="281">
        <f>IF(ISBLANK('Hoja De Calculo'!CO$13),'Credit issuance TYA'!CN80-('Credit issuance TYA'!$BH$21*'Credit issuance TYA'!$B$2),IF('Hoja De Calculo'!CO$16&lt;'Hoja De Calculo'!CN$16,0,'Credit issuance TYA'!CN80-('Credit issuance TYA'!$BH$21*'Credit issuance TYA'!$B$2)))</f>
        <v>0</v>
      </c>
      <c r="CO80" s="281">
        <f>IF(ISBLANK('Hoja De Calculo'!CP$13),'Credit issuance TYA'!CO80-('Credit issuance TYA'!$BH$21*'Credit issuance TYA'!$B$2),IF('Hoja De Calculo'!CP$16&lt;'Hoja De Calculo'!CO$16,0,'Credit issuance TYA'!CO80-('Credit issuance TYA'!$BH$21*'Credit issuance TYA'!$B$2)))</f>
        <v>0</v>
      </c>
      <c r="CP80" s="281">
        <f>IF(ISBLANK('Hoja De Calculo'!CQ$13),'Credit issuance TYA'!CP80-('Credit issuance TYA'!$BH$21*'Credit issuance TYA'!$B$2),IF('Hoja De Calculo'!CQ$16&lt;'Hoja De Calculo'!CP$16,0,'Credit issuance TYA'!CP80-('Credit issuance TYA'!$BH$21*'Credit issuance TYA'!$B$2)))</f>
        <v>0</v>
      </c>
      <c r="CQ80" s="281">
        <f>IF(ISBLANK('Hoja De Calculo'!CR$13),'Credit issuance TYA'!CQ80-('Credit issuance TYA'!$BH$21*'Credit issuance TYA'!$B$2),IF('Hoja De Calculo'!CR$16&lt;'Hoja De Calculo'!CQ$16,0,'Credit issuance TYA'!CQ80-('Credit issuance TYA'!$BH$21*'Credit issuance TYA'!$B$2)))</f>
        <v>0</v>
      </c>
      <c r="CR80" s="281">
        <f>IF(ISBLANK('Hoja De Calculo'!CS$13),'Credit issuance TYA'!CR80-('Credit issuance TYA'!$BH$21*'Credit issuance TYA'!$B$2),IF('Hoja De Calculo'!CS$16&lt;'Hoja De Calculo'!CR$16,0,'Credit issuance TYA'!CR80-('Credit issuance TYA'!$BH$21*'Credit issuance TYA'!$B$2)))</f>
        <v>0</v>
      </c>
      <c r="CS80" s="281">
        <f>IF(ISBLANK('Hoja De Calculo'!CT$13),'Credit issuance TYA'!CS80-('Credit issuance TYA'!$BH$21*'Credit issuance TYA'!$B$2),IF('Hoja De Calculo'!CT$16&lt;'Hoja De Calculo'!CS$16,0,'Credit issuance TYA'!CS80-('Credit issuance TYA'!$BH$21*'Credit issuance TYA'!$B$2)))</f>
        <v>0</v>
      </c>
      <c r="CT80" s="281">
        <f>IF(ISBLANK('Hoja De Calculo'!CU$13),'Credit issuance TYA'!CT80-('Credit issuance TYA'!$BH$21*'Credit issuance TYA'!$B$2),IF('Hoja De Calculo'!CU$16&lt;'Hoja De Calculo'!CT$16,0,'Credit issuance TYA'!CT80-('Credit issuance TYA'!$BH$21*'Credit issuance TYA'!$B$2)))</f>
        <v>0</v>
      </c>
      <c r="CU80" s="281">
        <f>IF(ISBLANK('Hoja De Calculo'!CV$13),'Credit issuance TYA'!CU80-('Credit issuance TYA'!$BH$21*'Credit issuance TYA'!$B$2),IF('Hoja De Calculo'!CV$16&lt;'Hoja De Calculo'!CU$16,0,'Credit issuance TYA'!CU80-('Credit issuance TYA'!$BH$21*'Credit issuance TYA'!$B$2)))</f>
        <v>0</v>
      </c>
      <c r="CV80" s="281">
        <f>IF(ISBLANK('Hoja De Calculo'!CW$13),'Credit issuance TYA'!CV80-('Credit issuance TYA'!$BH$21*'Credit issuance TYA'!$B$2),IF('Hoja De Calculo'!CW$16&lt;'Hoja De Calculo'!CV$16,0,'Credit issuance TYA'!CV80-('Credit issuance TYA'!$BH$21*'Credit issuance TYA'!$B$2)))</f>
        <v>0</v>
      </c>
      <c r="CW80" s="281">
        <f>IF(ISBLANK('Hoja De Calculo'!CX$13),'Credit issuance TYA'!CW80-('Credit issuance TYA'!$BH$21*'Credit issuance TYA'!$B$2),IF('Hoja De Calculo'!CX$16&lt;'Hoja De Calculo'!CW$16,0,'Credit issuance TYA'!CW80-('Credit issuance TYA'!$BH$21*'Credit issuance TYA'!$B$2)))</f>
        <v>0</v>
      </c>
    </row>
    <row r="81" spans="1:102" x14ac:dyDescent="0.3">
      <c r="A81" t="s">
        <v>218</v>
      </c>
      <c r="B81" s="259"/>
      <c r="C81" s="259"/>
      <c r="D81" s="259"/>
      <c r="E81" s="259"/>
      <c r="F81" s="259"/>
      <c r="G81" s="259"/>
      <c r="H81" s="259"/>
      <c r="I81" s="259"/>
      <c r="J81" s="259"/>
      <c r="K81" s="259"/>
      <c r="L81" s="259"/>
      <c r="M81" s="259"/>
      <c r="N81" s="259"/>
      <c r="O81" s="259"/>
      <c r="P81" s="259"/>
      <c r="Q81" s="259"/>
      <c r="R81" s="259"/>
      <c r="S81" s="259"/>
      <c r="T81" s="259"/>
      <c r="U81" s="259"/>
      <c r="V81" s="259"/>
      <c r="W81" s="259"/>
      <c r="X81" s="259"/>
      <c r="Y81" s="259"/>
      <c r="Z81" s="259"/>
      <c r="AA81" s="259"/>
      <c r="AB81" s="259"/>
      <c r="AC81" s="259"/>
      <c r="AD81" s="259"/>
      <c r="AE81" s="259"/>
      <c r="AF81" s="259"/>
      <c r="AG81" s="259"/>
      <c r="AH81" s="259"/>
      <c r="AI81" s="259"/>
      <c r="AJ81" s="259"/>
      <c r="AK81" s="259"/>
      <c r="AL81" s="259"/>
      <c r="AM81" s="259"/>
      <c r="AN81" s="259"/>
      <c r="AO81" s="259"/>
      <c r="AP81" s="259"/>
      <c r="AQ81" s="259"/>
      <c r="AR81" s="259"/>
      <c r="AS81" s="259"/>
      <c r="AT81" s="259"/>
      <c r="AU81" s="259"/>
      <c r="AV81" s="259"/>
      <c r="AW81" s="259"/>
      <c r="AX81" s="259"/>
      <c r="AY81" s="259"/>
      <c r="AZ81" s="259"/>
      <c r="BA81" s="259"/>
      <c r="BB81" s="259"/>
      <c r="BC81" s="259"/>
      <c r="BD81" s="259"/>
      <c r="BE81" s="259"/>
      <c r="BF81" s="259"/>
      <c r="BG81" s="259"/>
      <c r="BH81" s="259"/>
      <c r="BI81" s="281">
        <f>'Credit issuance TYA'!BI81-('Credit issuance TYA'!$BI$21*'Credit issuance TYA'!$B$2)</f>
        <v>0</v>
      </c>
      <c r="BJ81" s="281">
        <f>IF(ISBLANK('Hoja De Calculo'!BK$13),'Credit issuance TYA'!BJ81-('Credit issuance TYA'!$BI$21*'Credit issuance TYA'!$B$2),IF('Hoja De Calculo'!BK$16&lt;'Hoja De Calculo'!BJ$16,0,'Credit issuance TYA'!BJ81-('Credit issuance TYA'!$BI$21*'Credit issuance TYA'!$B$2)))</f>
        <v>0</v>
      </c>
      <c r="BK81" s="281">
        <f>IF(ISBLANK('Hoja De Calculo'!BL$13),'Credit issuance TYA'!BK81-('Credit issuance TYA'!$BI$21*'Credit issuance TYA'!$B$2),IF('Hoja De Calculo'!BL$16&lt;'Hoja De Calculo'!BK$16,0,'Credit issuance TYA'!BK81-('Credit issuance TYA'!$BI$21*'Credit issuance TYA'!$B$2)))</f>
        <v>0</v>
      </c>
      <c r="BL81" s="281">
        <f>IF(ISBLANK('Hoja De Calculo'!BM$13),'Credit issuance TYA'!BL81-('Credit issuance TYA'!$BI$21*'Credit issuance TYA'!$B$2),IF('Hoja De Calculo'!BM$16&lt;'Hoja De Calculo'!BL$16,0,'Credit issuance TYA'!BL81-('Credit issuance TYA'!$BI$21*'Credit issuance TYA'!$B$2)))</f>
        <v>0</v>
      </c>
      <c r="BM81" s="281">
        <f>IF(ISBLANK('Hoja De Calculo'!BN$13),'Credit issuance TYA'!BM81-('Credit issuance TYA'!$BI$21*'Credit issuance TYA'!$B$2),IF('Hoja De Calculo'!BN$16&lt;'Hoja De Calculo'!BM$16,0,'Credit issuance TYA'!BM81-('Credit issuance TYA'!$BI$21*'Credit issuance TYA'!$B$2)))</f>
        <v>0</v>
      </c>
      <c r="BN81" s="281">
        <f>IF(ISBLANK('Hoja De Calculo'!BO$13),'Credit issuance TYA'!BN81-('Credit issuance TYA'!$BI$21*'Credit issuance TYA'!$B$2),IF('Hoja De Calculo'!BO$16&lt;'Hoja De Calculo'!BN$16,0,'Credit issuance TYA'!BN81-('Credit issuance TYA'!$BI$21*'Credit issuance TYA'!$B$2)))</f>
        <v>0</v>
      </c>
      <c r="BO81" s="281">
        <f>IF(ISBLANK('Hoja De Calculo'!BP$13),'Credit issuance TYA'!BO81-('Credit issuance TYA'!$BI$21*'Credit issuance TYA'!$B$2),IF('Hoja De Calculo'!BP$16&lt;'Hoja De Calculo'!BO$16,0,'Credit issuance TYA'!BO81-('Credit issuance TYA'!$BI$21*'Credit issuance TYA'!$B$2)))</f>
        <v>0</v>
      </c>
      <c r="BP81" s="281">
        <f>IF(ISBLANK('Hoja De Calculo'!BQ$13),'Credit issuance TYA'!BP81-('Credit issuance TYA'!$BI$21*'Credit issuance TYA'!$B$2),IF('Hoja De Calculo'!BQ$16&lt;'Hoja De Calculo'!BP$16,0,'Credit issuance TYA'!BP81-('Credit issuance TYA'!$BI$21*'Credit issuance TYA'!$B$2)))</f>
        <v>0</v>
      </c>
      <c r="BQ81" s="281">
        <f>IF(ISBLANK('Hoja De Calculo'!BR$13),'Credit issuance TYA'!BQ81-('Credit issuance TYA'!$BI$21*'Credit issuance TYA'!$B$2),IF('Hoja De Calculo'!BR$16&lt;'Hoja De Calculo'!BQ$16,0,'Credit issuance TYA'!BQ81-('Credit issuance TYA'!$BI$21*'Credit issuance TYA'!$B$2)))</f>
        <v>0</v>
      </c>
      <c r="BR81" s="281">
        <f>IF(ISBLANK('Hoja De Calculo'!BS$13),'Credit issuance TYA'!BR81-('Credit issuance TYA'!$BI$21*'Credit issuance TYA'!$B$2),IF('Hoja De Calculo'!BS$16&lt;'Hoja De Calculo'!BR$16,0,'Credit issuance TYA'!BR81-('Credit issuance TYA'!$BI$21*'Credit issuance TYA'!$B$2)))</f>
        <v>0</v>
      </c>
      <c r="BS81" s="281">
        <f>IF(ISBLANK('Hoja De Calculo'!BT$13),'Credit issuance TYA'!BS81-('Credit issuance TYA'!$BI$21*'Credit issuance TYA'!$B$2),IF('Hoja De Calculo'!BT$16&lt;'Hoja De Calculo'!BS$16,0,'Credit issuance TYA'!BS81-('Credit issuance TYA'!$BI$21*'Credit issuance TYA'!$B$2)))</f>
        <v>0</v>
      </c>
      <c r="BT81" s="281">
        <f>IF(ISBLANK('Hoja De Calculo'!BU$13),'Credit issuance TYA'!BT81-('Credit issuance TYA'!$BI$21*'Credit issuance TYA'!$B$2),IF('Hoja De Calculo'!BU$16&lt;'Hoja De Calculo'!BT$16,0,'Credit issuance TYA'!BT81-('Credit issuance TYA'!$BI$21*'Credit issuance TYA'!$B$2)))</f>
        <v>0</v>
      </c>
      <c r="BU81" s="281">
        <f>IF(ISBLANK('Hoja De Calculo'!BV$13),'Credit issuance TYA'!BU81-('Credit issuance TYA'!$BI$21*'Credit issuance TYA'!$B$2),IF('Hoja De Calculo'!BV$16&lt;'Hoja De Calculo'!BU$16,0,'Credit issuance TYA'!BU81-('Credit issuance TYA'!$BI$21*'Credit issuance TYA'!$B$2)))</f>
        <v>0</v>
      </c>
      <c r="BV81" s="281">
        <f>IF(ISBLANK('Hoja De Calculo'!BW$13),'Credit issuance TYA'!BV81-('Credit issuance TYA'!$BI$21*'Credit issuance TYA'!$B$2),IF('Hoja De Calculo'!BW$16&lt;'Hoja De Calculo'!BV$16,0,'Credit issuance TYA'!BV81-('Credit issuance TYA'!$BI$21*'Credit issuance TYA'!$B$2)))</f>
        <v>0</v>
      </c>
      <c r="BW81" s="281">
        <f>IF(ISBLANK('Hoja De Calculo'!BX$13),'Credit issuance TYA'!BW81-('Credit issuance TYA'!$BI$21*'Credit issuance TYA'!$B$2),IF('Hoja De Calculo'!BX$16&lt;'Hoja De Calculo'!BW$16,0,'Credit issuance TYA'!BW81-('Credit issuance TYA'!$BI$21*'Credit issuance TYA'!$B$2)))</f>
        <v>0</v>
      </c>
      <c r="BX81" s="281">
        <f>IF(ISBLANK('Hoja De Calculo'!BY$13),'Credit issuance TYA'!BX81-('Credit issuance TYA'!$BI$21*'Credit issuance TYA'!$B$2),IF('Hoja De Calculo'!BY$16&lt;'Hoja De Calculo'!BX$16,0,'Credit issuance TYA'!BX81-('Credit issuance TYA'!$BI$21*'Credit issuance TYA'!$B$2)))</f>
        <v>0</v>
      </c>
      <c r="BY81" s="281">
        <f>IF(ISBLANK('Hoja De Calculo'!BZ$13),'Credit issuance TYA'!BY81-('Credit issuance TYA'!$BI$21*'Credit issuance TYA'!$B$2),IF('Hoja De Calculo'!BZ$16&lt;'Hoja De Calculo'!BY$16,0,'Credit issuance TYA'!BY81-('Credit issuance TYA'!$BI$21*'Credit issuance TYA'!$B$2)))</f>
        <v>0</v>
      </c>
      <c r="BZ81" s="281">
        <f>IF(ISBLANK('Hoja De Calculo'!CA$13),'Credit issuance TYA'!BZ81-('Credit issuance TYA'!$BI$21*'Credit issuance TYA'!$B$2),IF('Hoja De Calculo'!CA$16&lt;'Hoja De Calculo'!BZ$16,0,'Credit issuance TYA'!BZ81-('Credit issuance TYA'!$BI$21*'Credit issuance TYA'!$B$2)))</f>
        <v>0</v>
      </c>
      <c r="CA81" s="281">
        <f>IF(ISBLANK('Hoja De Calculo'!CB$13),'Credit issuance TYA'!CA81-('Credit issuance TYA'!$BI$21*'Credit issuance TYA'!$B$2),IF('Hoja De Calculo'!CB$16&lt;'Hoja De Calculo'!CA$16,0,'Credit issuance TYA'!CA81-('Credit issuance TYA'!$BI$21*'Credit issuance TYA'!$B$2)))</f>
        <v>0</v>
      </c>
      <c r="CB81" s="281">
        <f>IF(ISBLANK('Hoja De Calculo'!CC$13),'Credit issuance TYA'!CB81-('Credit issuance TYA'!$BI$21*'Credit issuance TYA'!$B$2),IF('Hoja De Calculo'!CC$16&lt;'Hoja De Calculo'!CB$16,0,'Credit issuance TYA'!CB81-('Credit issuance TYA'!$BI$21*'Credit issuance TYA'!$B$2)))</f>
        <v>0</v>
      </c>
      <c r="CC81" s="281">
        <f>IF(ISBLANK('Hoja De Calculo'!CD$13),'Credit issuance TYA'!CC81-('Credit issuance TYA'!$BI$21*'Credit issuance TYA'!$B$2),IF('Hoja De Calculo'!CD$16&lt;'Hoja De Calculo'!CC$16,0,'Credit issuance TYA'!CC81-('Credit issuance TYA'!$BI$21*'Credit issuance TYA'!$B$2)))</f>
        <v>0</v>
      </c>
      <c r="CD81" s="281">
        <f>IF(ISBLANK('Hoja De Calculo'!CE$13),'Credit issuance TYA'!CD81-('Credit issuance TYA'!$BI$21*'Credit issuance TYA'!$B$2),IF('Hoja De Calculo'!CE$16&lt;'Hoja De Calculo'!CD$16,0,'Credit issuance TYA'!CD81-('Credit issuance TYA'!$BI$21*'Credit issuance TYA'!$B$2)))</f>
        <v>0</v>
      </c>
      <c r="CE81" s="281">
        <f>IF(ISBLANK('Hoja De Calculo'!CF$13),'Credit issuance TYA'!CE81-('Credit issuance TYA'!$BI$21*'Credit issuance TYA'!$B$2),IF('Hoja De Calculo'!CF$16&lt;'Hoja De Calculo'!CE$16,0,'Credit issuance TYA'!CE81-('Credit issuance TYA'!$BI$21*'Credit issuance TYA'!$B$2)))</f>
        <v>0</v>
      </c>
      <c r="CF81" s="281">
        <f>IF(ISBLANK('Hoja De Calculo'!CG$13),'Credit issuance TYA'!CF81-('Credit issuance TYA'!$BI$21*'Credit issuance TYA'!$B$2),IF('Hoja De Calculo'!CG$16&lt;'Hoja De Calculo'!CF$16,0,'Credit issuance TYA'!CF81-('Credit issuance TYA'!$BI$21*'Credit issuance TYA'!$B$2)))</f>
        <v>0</v>
      </c>
      <c r="CG81" s="281">
        <f>IF(ISBLANK('Hoja De Calculo'!CH$13),'Credit issuance TYA'!CG81-('Credit issuance TYA'!$BI$21*'Credit issuance TYA'!$B$2),IF('Hoja De Calculo'!CH$16&lt;'Hoja De Calculo'!CG$16,0,'Credit issuance TYA'!CG81-('Credit issuance TYA'!$BI$21*'Credit issuance TYA'!$B$2)))</f>
        <v>0</v>
      </c>
      <c r="CH81" s="281">
        <f>IF(ISBLANK('Hoja De Calculo'!CI$13),'Credit issuance TYA'!CH81-('Credit issuance TYA'!$BI$21*'Credit issuance TYA'!$B$2),IF('Hoja De Calculo'!CI$16&lt;'Hoja De Calculo'!CH$16,0,'Credit issuance TYA'!CH81-('Credit issuance TYA'!$BI$21*'Credit issuance TYA'!$B$2)))</f>
        <v>0</v>
      </c>
      <c r="CI81" s="281">
        <f>IF(ISBLANK('Hoja De Calculo'!CJ$13),'Credit issuance TYA'!CI81-('Credit issuance TYA'!$BI$21*'Credit issuance TYA'!$B$2),IF('Hoja De Calculo'!CJ$16&lt;'Hoja De Calculo'!CI$16,0,'Credit issuance TYA'!CI81-('Credit issuance TYA'!$BI$21*'Credit issuance TYA'!$B$2)))</f>
        <v>0</v>
      </c>
      <c r="CJ81" s="281">
        <f>IF(ISBLANK('Hoja De Calculo'!CK$13),'Credit issuance TYA'!CJ81-('Credit issuance TYA'!$BI$21*'Credit issuance TYA'!$B$2),IF('Hoja De Calculo'!CK$16&lt;'Hoja De Calculo'!CJ$16,0,'Credit issuance TYA'!CJ81-('Credit issuance TYA'!$BI$21*'Credit issuance TYA'!$B$2)))</f>
        <v>0</v>
      </c>
      <c r="CK81" s="281">
        <f>IF(ISBLANK('Hoja De Calculo'!CL$13),'Credit issuance TYA'!CK81-('Credit issuance TYA'!$BI$21*'Credit issuance TYA'!$B$2),IF('Hoja De Calculo'!CL$16&lt;'Hoja De Calculo'!CK$16,0,'Credit issuance TYA'!CK81-('Credit issuance TYA'!$BI$21*'Credit issuance TYA'!$B$2)))</f>
        <v>0</v>
      </c>
      <c r="CL81" s="281">
        <f>IF(ISBLANK('Hoja De Calculo'!CM$13),'Credit issuance TYA'!CL81-('Credit issuance TYA'!$BI$21*'Credit issuance TYA'!$B$2),IF('Hoja De Calculo'!CM$16&lt;'Hoja De Calculo'!CL$16,0,'Credit issuance TYA'!CL81-('Credit issuance TYA'!$BI$21*'Credit issuance TYA'!$B$2)))</f>
        <v>0</v>
      </c>
      <c r="CM81" s="281">
        <f>IF(ISBLANK('Hoja De Calculo'!CN$13),'Credit issuance TYA'!CM81-('Credit issuance TYA'!$BI$21*'Credit issuance TYA'!$B$2),IF('Hoja De Calculo'!CN$16&lt;'Hoja De Calculo'!CM$16,0,'Credit issuance TYA'!CM81-('Credit issuance TYA'!$BI$21*'Credit issuance TYA'!$B$2)))</f>
        <v>0</v>
      </c>
      <c r="CN81" s="281">
        <f>IF(ISBLANK('Hoja De Calculo'!CO$13),'Credit issuance TYA'!CN81-('Credit issuance TYA'!$BI$21*'Credit issuance TYA'!$B$2),IF('Hoja De Calculo'!CO$16&lt;'Hoja De Calculo'!CN$16,0,'Credit issuance TYA'!CN81-('Credit issuance TYA'!$BI$21*'Credit issuance TYA'!$B$2)))</f>
        <v>0</v>
      </c>
      <c r="CO81" s="281">
        <f>IF(ISBLANK('Hoja De Calculo'!CP$13),'Credit issuance TYA'!CO81-('Credit issuance TYA'!$BI$21*'Credit issuance TYA'!$B$2),IF('Hoja De Calculo'!CP$16&lt;'Hoja De Calculo'!CO$16,0,'Credit issuance TYA'!CO81-('Credit issuance TYA'!$BI$21*'Credit issuance TYA'!$B$2)))</f>
        <v>0</v>
      </c>
      <c r="CP81" s="281">
        <f>IF(ISBLANK('Hoja De Calculo'!CQ$13),'Credit issuance TYA'!CP81-('Credit issuance TYA'!$BI$21*'Credit issuance TYA'!$B$2),IF('Hoja De Calculo'!CQ$16&lt;'Hoja De Calculo'!CP$16,0,'Credit issuance TYA'!CP81-('Credit issuance TYA'!$BI$21*'Credit issuance TYA'!$B$2)))</f>
        <v>0</v>
      </c>
      <c r="CQ81" s="281">
        <f>IF(ISBLANK('Hoja De Calculo'!CR$13),'Credit issuance TYA'!CQ81-('Credit issuance TYA'!$BI$21*'Credit issuance TYA'!$B$2),IF('Hoja De Calculo'!CR$16&lt;'Hoja De Calculo'!CQ$16,0,'Credit issuance TYA'!CQ81-('Credit issuance TYA'!$BI$21*'Credit issuance TYA'!$B$2)))</f>
        <v>0</v>
      </c>
      <c r="CR81" s="281">
        <f>IF(ISBLANK('Hoja De Calculo'!CS$13),'Credit issuance TYA'!CR81-('Credit issuance TYA'!$BI$21*'Credit issuance TYA'!$B$2),IF('Hoja De Calculo'!CS$16&lt;'Hoja De Calculo'!CR$16,0,'Credit issuance TYA'!CR81-('Credit issuance TYA'!$BI$21*'Credit issuance TYA'!$B$2)))</f>
        <v>0</v>
      </c>
      <c r="CS81" s="281">
        <f>IF(ISBLANK('Hoja De Calculo'!CT$13),'Credit issuance TYA'!CS81-('Credit issuance TYA'!$BI$21*'Credit issuance TYA'!$B$2),IF('Hoja De Calculo'!CT$16&lt;'Hoja De Calculo'!CS$16,0,'Credit issuance TYA'!CS81-('Credit issuance TYA'!$BI$21*'Credit issuance TYA'!$B$2)))</f>
        <v>0</v>
      </c>
      <c r="CT81" s="281">
        <f>IF(ISBLANK('Hoja De Calculo'!CU$13),'Credit issuance TYA'!CT81-('Credit issuance TYA'!$BI$21*'Credit issuance TYA'!$B$2),IF('Hoja De Calculo'!CU$16&lt;'Hoja De Calculo'!CT$16,0,'Credit issuance TYA'!CT81-('Credit issuance TYA'!$BI$21*'Credit issuance TYA'!$B$2)))</f>
        <v>0</v>
      </c>
      <c r="CU81" s="281">
        <f>IF(ISBLANK('Hoja De Calculo'!CV$13),'Credit issuance TYA'!CU81-('Credit issuance TYA'!$BI$21*'Credit issuance TYA'!$B$2),IF('Hoja De Calculo'!CV$16&lt;'Hoja De Calculo'!CU$16,0,'Credit issuance TYA'!CU81-('Credit issuance TYA'!$BI$21*'Credit issuance TYA'!$B$2)))</f>
        <v>0</v>
      </c>
      <c r="CV81" s="281">
        <f>IF(ISBLANK('Hoja De Calculo'!CW$13),'Credit issuance TYA'!CV81-('Credit issuance TYA'!$BI$21*'Credit issuance TYA'!$B$2),IF('Hoja De Calculo'!CW$16&lt;'Hoja De Calculo'!CV$16,0,'Credit issuance TYA'!CV81-('Credit issuance TYA'!$BI$21*'Credit issuance TYA'!$B$2)))</f>
        <v>0</v>
      </c>
      <c r="CW81" s="281">
        <f>IF(ISBLANK('Hoja De Calculo'!CX$13),'Credit issuance TYA'!CW81-('Credit issuance TYA'!$BI$21*'Credit issuance TYA'!$B$2),IF('Hoja De Calculo'!CX$16&lt;'Hoja De Calculo'!CW$16,0,'Credit issuance TYA'!CW81-('Credit issuance TYA'!$BI$21*'Credit issuance TYA'!$B$2)))</f>
        <v>0</v>
      </c>
    </row>
    <row r="82" spans="1:102" x14ac:dyDescent="0.3">
      <c r="A82" t="s">
        <v>219</v>
      </c>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259"/>
      <c r="AI82" s="259"/>
      <c r="AJ82" s="259"/>
      <c r="AK82" s="259"/>
      <c r="AL82" s="259"/>
      <c r="AM82" s="259"/>
      <c r="AN82" s="259"/>
      <c r="AO82" s="259"/>
      <c r="AP82" s="259"/>
      <c r="AQ82" s="259"/>
      <c r="AR82" s="259"/>
      <c r="AS82" s="259"/>
      <c r="AT82" s="259"/>
      <c r="AU82" s="259"/>
      <c r="AV82" s="259"/>
      <c r="AW82" s="259"/>
      <c r="AX82" s="259"/>
      <c r="AY82" s="259"/>
      <c r="AZ82" s="259"/>
      <c r="BA82" s="259"/>
      <c r="BB82" s="259"/>
      <c r="BC82" s="259"/>
      <c r="BD82" s="259"/>
      <c r="BE82" s="259"/>
      <c r="BF82" s="259"/>
      <c r="BG82" s="259"/>
      <c r="BH82" s="259"/>
      <c r="BI82" s="259"/>
      <c r="BJ82" s="281">
        <f>'Credit issuance TYA'!BJ82-('Credit issuance TYA'!$BJ$21*'Credit issuance TYA'!$B$2)</f>
        <v>0</v>
      </c>
      <c r="BK82" s="281">
        <f>IF(ISBLANK('Hoja De Calculo'!BL$13),'Credit issuance TYA'!BK82-('Credit issuance TYA'!$BJ$21*'Credit issuance TYA'!$B$2),IF('Hoja De Calculo'!BL$16&lt;'Hoja De Calculo'!BK$16,0,'Credit issuance TYA'!BK82-('Credit issuance TYA'!$BJ$21*'Credit issuance TYA'!$B$2)))</f>
        <v>0</v>
      </c>
      <c r="BL82" s="281">
        <f>IF(ISBLANK('Hoja De Calculo'!BM$13),'Credit issuance TYA'!BL82-('Credit issuance TYA'!$BJ$21*'Credit issuance TYA'!$B$2),IF('Hoja De Calculo'!BM$16&lt;'Hoja De Calculo'!BL$16,0,'Credit issuance TYA'!BL82-('Credit issuance TYA'!$BJ$21*'Credit issuance TYA'!$B$2)))</f>
        <v>0</v>
      </c>
      <c r="BM82" s="281">
        <f>IF(ISBLANK('Hoja De Calculo'!BN$13),'Credit issuance TYA'!BM82-('Credit issuance TYA'!$BJ$21*'Credit issuance TYA'!$B$2),IF('Hoja De Calculo'!BN$16&lt;'Hoja De Calculo'!BM$16,0,'Credit issuance TYA'!BM82-('Credit issuance TYA'!$BJ$21*'Credit issuance TYA'!$B$2)))</f>
        <v>0</v>
      </c>
      <c r="BN82" s="281">
        <f>IF(ISBLANK('Hoja De Calculo'!BO$13),'Credit issuance TYA'!BN82-('Credit issuance TYA'!$BJ$21*'Credit issuance TYA'!$B$2),IF('Hoja De Calculo'!BO$16&lt;'Hoja De Calculo'!BN$16,0,'Credit issuance TYA'!BN82-('Credit issuance TYA'!$BJ$21*'Credit issuance TYA'!$B$2)))</f>
        <v>0</v>
      </c>
      <c r="BO82" s="281">
        <f>IF(ISBLANK('Hoja De Calculo'!BP$13),'Credit issuance TYA'!BO82-('Credit issuance TYA'!$BJ$21*'Credit issuance TYA'!$B$2),IF('Hoja De Calculo'!BP$16&lt;'Hoja De Calculo'!BO$16,0,'Credit issuance TYA'!BO82-('Credit issuance TYA'!$BJ$21*'Credit issuance TYA'!$B$2)))</f>
        <v>0</v>
      </c>
      <c r="BP82" s="281">
        <f>IF(ISBLANK('Hoja De Calculo'!BQ$13),'Credit issuance TYA'!BP82-('Credit issuance TYA'!$BJ$21*'Credit issuance TYA'!$B$2),IF('Hoja De Calculo'!BQ$16&lt;'Hoja De Calculo'!BP$16,0,'Credit issuance TYA'!BP82-('Credit issuance TYA'!$BJ$21*'Credit issuance TYA'!$B$2)))</f>
        <v>0</v>
      </c>
      <c r="BQ82" s="281">
        <f>IF(ISBLANK('Hoja De Calculo'!BR$13),'Credit issuance TYA'!BQ82-('Credit issuance TYA'!$BJ$21*'Credit issuance TYA'!$B$2),IF('Hoja De Calculo'!BR$16&lt;'Hoja De Calculo'!BQ$16,0,'Credit issuance TYA'!BQ82-('Credit issuance TYA'!$BJ$21*'Credit issuance TYA'!$B$2)))</f>
        <v>0</v>
      </c>
      <c r="BR82" s="281">
        <f>IF(ISBLANK('Hoja De Calculo'!BS$13),'Credit issuance TYA'!BR82-('Credit issuance TYA'!$BJ$21*'Credit issuance TYA'!$B$2),IF('Hoja De Calculo'!BS$16&lt;'Hoja De Calculo'!BR$16,0,'Credit issuance TYA'!BR82-('Credit issuance TYA'!$BJ$21*'Credit issuance TYA'!$B$2)))</f>
        <v>0</v>
      </c>
      <c r="BS82" s="281">
        <f>IF(ISBLANK('Hoja De Calculo'!BT$13),'Credit issuance TYA'!BS82-('Credit issuance TYA'!$BJ$21*'Credit issuance TYA'!$B$2),IF('Hoja De Calculo'!BT$16&lt;'Hoja De Calculo'!BS$16,0,'Credit issuance TYA'!BS82-('Credit issuance TYA'!$BJ$21*'Credit issuance TYA'!$B$2)))</f>
        <v>0</v>
      </c>
      <c r="BT82" s="281">
        <f>IF(ISBLANK('Hoja De Calculo'!BU$13),'Credit issuance TYA'!BT82-('Credit issuance TYA'!$BJ$21*'Credit issuance TYA'!$B$2),IF('Hoja De Calculo'!BU$16&lt;'Hoja De Calculo'!BT$16,0,'Credit issuance TYA'!BT82-('Credit issuance TYA'!$BJ$21*'Credit issuance TYA'!$B$2)))</f>
        <v>0</v>
      </c>
      <c r="BU82" s="281">
        <f>IF(ISBLANK('Hoja De Calculo'!BV$13),'Credit issuance TYA'!BU82-('Credit issuance TYA'!$BJ$21*'Credit issuance TYA'!$B$2),IF('Hoja De Calculo'!BV$16&lt;'Hoja De Calculo'!BU$16,0,'Credit issuance TYA'!BU82-('Credit issuance TYA'!$BJ$21*'Credit issuance TYA'!$B$2)))</f>
        <v>0</v>
      </c>
      <c r="BV82" s="281">
        <f>IF(ISBLANK('Hoja De Calculo'!BW$13),'Credit issuance TYA'!BV82-('Credit issuance TYA'!$BJ$21*'Credit issuance TYA'!$B$2),IF('Hoja De Calculo'!BW$16&lt;'Hoja De Calculo'!BV$16,0,'Credit issuance TYA'!BV82-('Credit issuance TYA'!$BJ$21*'Credit issuance TYA'!$B$2)))</f>
        <v>0</v>
      </c>
      <c r="BW82" s="281">
        <f>IF(ISBLANK('Hoja De Calculo'!BX$13),'Credit issuance TYA'!BW82-('Credit issuance TYA'!$BJ$21*'Credit issuance TYA'!$B$2),IF('Hoja De Calculo'!BX$16&lt;'Hoja De Calculo'!BW$16,0,'Credit issuance TYA'!BW82-('Credit issuance TYA'!$BJ$21*'Credit issuance TYA'!$B$2)))</f>
        <v>0</v>
      </c>
      <c r="BX82" s="281">
        <f>IF(ISBLANK('Hoja De Calculo'!BY$13),'Credit issuance TYA'!BX82-('Credit issuance TYA'!$BJ$21*'Credit issuance TYA'!$B$2),IF('Hoja De Calculo'!BY$16&lt;'Hoja De Calculo'!BX$16,0,'Credit issuance TYA'!BX82-('Credit issuance TYA'!$BJ$21*'Credit issuance TYA'!$B$2)))</f>
        <v>0</v>
      </c>
      <c r="BY82" s="281">
        <f>IF(ISBLANK('Hoja De Calculo'!BZ$13),'Credit issuance TYA'!BY82-('Credit issuance TYA'!$BJ$21*'Credit issuance TYA'!$B$2),IF('Hoja De Calculo'!BZ$16&lt;'Hoja De Calculo'!BY$16,0,'Credit issuance TYA'!BY82-('Credit issuance TYA'!$BJ$21*'Credit issuance TYA'!$B$2)))</f>
        <v>0</v>
      </c>
      <c r="BZ82" s="281">
        <f>IF(ISBLANK('Hoja De Calculo'!CA$13),'Credit issuance TYA'!BZ82-('Credit issuance TYA'!$BJ$21*'Credit issuance TYA'!$B$2),IF('Hoja De Calculo'!CA$16&lt;'Hoja De Calculo'!BZ$16,0,'Credit issuance TYA'!BZ82-('Credit issuance TYA'!$BJ$21*'Credit issuance TYA'!$B$2)))</f>
        <v>0</v>
      </c>
      <c r="CA82" s="281">
        <f>IF(ISBLANK('Hoja De Calculo'!CB$13),'Credit issuance TYA'!CA82-('Credit issuance TYA'!$BJ$21*'Credit issuance TYA'!$B$2),IF('Hoja De Calculo'!CB$16&lt;'Hoja De Calculo'!CA$16,0,'Credit issuance TYA'!CA82-('Credit issuance TYA'!$BJ$21*'Credit issuance TYA'!$B$2)))</f>
        <v>0</v>
      </c>
      <c r="CB82" s="281">
        <f>IF(ISBLANK('Hoja De Calculo'!CC$13),'Credit issuance TYA'!CB82-('Credit issuance TYA'!$BJ$21*'Credit issuance TYA'!$B$2),IF('Hoja De Calculo'!CC$16&lt;'Hoja De Calculo'!CB$16,0,'Credit issuance TYA'!CB82-('Credit issuance TYA'!$BJ$21*'Credit issuance TYA'!$B$2)))</f>
        <v>0</v>
      </c>
      <c r="CC82" s="281">
        <f>IF(ISBLANK('Hoja De Calculo'!CD$13),'Credit issuance TYA'!CC82-('Credit issuance TYA'!$BJ$21*'Credit issuance TYA'!$B$2),IF('Hoja De Calculo'!CD$16&lt;'Hoja De Calculo'!CC$16,0,'Credit issuance TYA'!CC82-('Credit issuance TYA'!$BJ$21*'Credit issuance TYA'!$B$2)))</f>
        <v>0</v>
      </c>
      <c r="CD82" s="281">
        <f>IF(ISBLANK('Hoja De Calculo'!CE$13),'Credit issuance TYA'!CD82-('Credit issuance TYA'!$BJ$21*'Credit issuance TYA'!$B$2),IF('Hoja De Calculo'!CE$16&lt;'Hoja De Calculo'!CD$16,0,'Credit issuance TYA'!CD82-('Credit issuance TYA'!$BJ$21*'Credit issuance TYA'!$B$2)))</f>
        <v>0</v>
      </c>
      <c r="CE82" s="281">
        <f>IF(ISBLANK('Hoja De Calculo'!CF$13),'Credit issuance TYA'!CE82-('Credit issuance TYA'!$BJ$21*'Credit issuance TYA'!$B$2),IF('Hoja De Calculo'!CF$16&lt;'Hoja De Calculo'!CE$16,0,'Credit issuance TYA'!CE82-('Credit issuance TYA'!$BJ$21*'Credit issuance TYA'!$B$2)))</f>
        <v>0</v>
      </c>
      <c r="CF82" s="281">
        <f>IF(ISBLANK('Hoja De Calculo'!CG$13),'Credit issuance TYA'!CF82-('Credit issuance TYA'!$BJ$21*'Credit issuance TYA'!$B$2),IF('Hoja De Calculo'!CG$16&lt;'Hoja De Calculo'!CF$16,0,'Credit issuance TYA'!CF82-('Credit issuance TYA'!$BJ$21*'Credit issuance TYA'!$B$2)))</f>
        <v>0</v>
      </c>
      <c r="CG82" s="281">
        <f>IF(ISBLANK('Hoja De Calculo'!CH$13),'Credit issuance TYA'!CG82-('Credit issuance TYA'!$BJ$21*'Credit issuance TYA'!$B$2),IF('Hoja De Calculo'!CH$16&lt;'Hoja De Calculo'!CG$16,0,'Credit issuance TYA'!CG82-('Credit issuance TYA'!$BJ$21*'Credit issuance TYA'!$B$2)))</f>
        <v>0</v>
      </c>
      <c r="CH82" s="281">
        <f>IF(ISBLANK('Hoja De Calculo'!CI$13),'Credit issuance TYA'!CH82-('Credit issuance TYA'!$BJ$21*'Credit issuance TYA'!$B$2),IF('Hoja De Calculo'!CI$16&lt;'Hoja De Calculo'!CH$16,0,'Credit issuance TYA'!CH82-('Credit issuance TYA'!$BJ$21*'Credit issuance TYA'!$B$2)))</f>
        <v>0</v>
      </c>
      <c r="CI82" s="281">
        <f>IF(ISBLANK('Hoja De Calculo'!CJ$13),'Credit issuance TYA'!CI82-('Credit issuance TYA'!$BJ$21*'Credit issuance TYA'!$B$2),IF('Hoja De Calculo'!CJ$16&lt;'Hoja De Calculo'!CI$16,0,'Credit issuance TYA'!CI82-('Credit issuance TYA'!$BJ$21*'Credit issuance TYA'!$B$2)))</f>
        <v>0</v>
      </c>
      <c r="CJ82" s="281">
        <f>IF(ISBLANK('Hoja De Calculo'!CK$13),'Credit issuance TYA'!CJ82-('Credit issuance TYA'!$BJ$21*'Credit issuance TYA'!$B$2),IF('Hoja De Calculo'!CK$16&lt;'Hoja De Calculo'!CJ$16,0,'Credit issuance TYA'!CJ82-('Credit issuance TYA'!$BJ$21*'Credit issuance TYA'!$B$2)))</f>
        <v>0</v>
      </c>
      <c r="CK82" s="281">
        <f>IF(ISBLANK('Hoja De Calculo'!CL$13),'Credit issuance TYA'!CK82-('Credit issuance TYA'!$BJ$21*'Credit issuance TYA'!$B$2),IF('Hoja De Calculo'!CL$16&lt;'Hoja De Calculo'!CK$16,0,'Credit issuance TYA'!CK82-('Credit issuance TYA'!$BJ$21*'Credit issuance TYA'!$B$2)))</f>
        <v>0</v>
      </c>
      <c r="CL82" s="281">
        <f>IF(ISBLANK('Hoja De Calculo'!CM$13),'Credit issuance TYA'!CL82-('Credit issuance TYA'!$BJ$21*'Credit issuance TYA'!$B$2),IF('Hoja De Calculo'!CM$16&lt;'Hoja De Calculo'!CL$16,0,'Credit issuance TYA'!CL82-('Credit issuance TYA'!$BJ$21*'Credit issuance TYA'!$B$2)))</f>
        <v>0</v>
      </c>
      <c r="CM82" s="281">
        <f>IF(ISBLANK('Hoja De Calculo'!CN$13),'Credit issuance TYA'!CM82-('Credit issuance TYA'!$BJ$21*'Credit issuance TYA'!$B$2),IF('Hoja De Calculo'!CN$16&lt;'Hoja De Calculo'!CM$16,0,'Credit issuance TYA'!CM82-('Credit issuance TYA'!$BJ$21*'Credit issuance TYA'!$B$2)))</f>
        <v>0</v>
      </c>
      <c r="CN82" s="281">
        <f>IF(ISBLANK('Hoja De Calculo'!CO$13),'Credit issuance TYA'!CN82-('Credit issuance TYA'!$BJ$21*'Credit issuance TYA'!$B$2),IF('Hoja De Calculo'!CO$16&lt;'Hoja De Calculo'!CN$16,0,'Credit issuance TYA'!CN82-('Credit issuance TYA'!$BJ$21*'Credit issuance TYA'!$B$2)))</f>
        <v>0</v>
      </c>
      <c r="CO82" s="281">
        <f>IF(ISBLANK('Hoja De Calculo'!CP$13),'Credit issuance TYA'!CO82-('Credit issuance TYA'!$BJ$21*'Credit issuance TYA'!$B$2),IF('Hoja De Calculo'!CP$16&lt;'Hoja De Calculo'!CO$16,0,'Credit issuance TYA'!CO82-('Credit issuance TYA'!$BJ$21*'Credit issuance TYA'!$B$2)))</f>
        <v>0</v>
      </c>
      <c r="CP82" s="281">
        <f>IF(ISBLANK('Hoja De Calculo'!CQ$13),'Credit issuance TYA'!CP82-('Credit issuance TYA'!$BJ$21*'Credit issuance TYA'!$B$2),IF('Hoja De Calculo'!CQ$16&lt;'Hoja De Calculo'!CP$16,0,'Credit issuance TYA'!CP82-('Credit issuance TYA'!$BJ$21*'Credit issuance TYA'!$B$2)))</f>
        <v>0</v>
      </c>
      <c r="CQ82" s="281">
        <f>IF(ISBLANK('Hoja De Calculo'!CR$13),'Credit issuance TYA'!CQ82-('Credit issuance TYA'!$BJ$21*'Credit issuance TYA'!$B$2),IF('Hoja De Calculo'!CR$16&lt;'Hoja De Calculo'!CQ$16,0,'Credit issuance TYA'!CQ82-('Credit issuance TYA'!$BJ$21*'Credit issuance TYA'!$B$2)))</f>
        <v>0</v>
      </c>
      <c r="CR82" s="281">
        <f>IF(ISBLANK('Hoja De Calculo'!CS$13),'Credit issuance TYA'!CR82-('Credit issuance TYA'!$BJ$21*'Credit issuance TYA'!$B$2),IF('Hoja De Calculo'!CS$16&lt;'Hoja De Calculo'!CR$16,0,'Credit issuance TYA'!CR82-('Credit issuance TYA'!$BJ$21*'Credit issuance TYA'!$B$2)))</f>
        <v>0</v>
      </c>
      <c r="CS82" s="281">
        <f>IF(ISBLANK('Hoja De Calculo'!CT$13),'Credit issuance TYA'!CS82-('Credit issuance TYA'!$BJ$21*'Credit issuance TYA'!$B$2),IF('Hoja De Calculo'!CT$16&lt;'Hoja De Calculo'!CS$16,0,'Credit issuance TYA'!CS82-('Credit issuance TYA'!$BJ$21*'Credit issuance TYA'!$B$2)))</f>
        <v>0</v>
      </c>
      <c r="CT82" s="281">
        <f>IF(ISBLANK('Hoja De Calculo'!CU$13),'Credit issuance TYA'!CT82-('Credit issuance TYA'!$BJ$21*'Credit issuance TYA'!$B$2),IF('Hoja De Calculo'!CU$16&lt;'Hoja De Calculo'!CT$16,0,'Credit issuance TYA'!CT82-('Credit issuance TYA'!$BJ$21*'Credit issuance TYA'!$B$2)))</f>
        <v>0</v>
      </c>
      <c r="CU82" s="281">
        <f>IF(ISBLANK('Hoja De Calculo'!CV$13),'Credit issuance TYA'!CU82-('Credit issuance TYA'!$BJ$21*'Credit issuance TYA'!$B$2),IF('Hoja De Calculo'!CV$16&lt;'Hoja De Calculo'!CU$16,0,'Credit issuance TYA'!CU82-('Credit issuance TYA'!$BJ$21*'Credit issuance TYA'!$B$2)))</f>
        <v>0</v>
      </c>
      <c r="CV82" s="281">
        <f>IF(ISBLANK('Hoja De Calculo'!CW$13),'Credit issuance TYA'!CV82-('Credit issuance TYA'!$BJ$21*'Credit issuance TYA'!$B$2),IF('Hoja De Calculo'!CW$16&lt;'Hoja De Calculo'!CV$16,0,'Credit issuance TYA'!CV82-('Credit issuance TYA'!$BJ$21*'Credit issuance TYA'!$B$2)))</f>
        <v>0</v>
      </c>
      <c r="CW82" s="281">
        <f>IF(ISBLANK('Hoja De Calculo'!CX$13),'Credit issuance TYA'!CW82-('Credit issuance TYA'!$BJ$21*'Credit issuance TYA'!$B$2),IF('Hoja De Calculo'!CX$16&lt;'Hoja De Calculo'!CW$16,0,'Credit issuance TYA'!CW82-('Credit issuance TYA'!$BJ$21*'Credit issuance TYA'!$B$2)))</f>
        <v>0</v>
      </c>
    </row>
    <row r="83" spans="1:102" x14ac:dyDescent="0.3">
      <c r="A83" t="s">
        <v>220</v>
      </c>
      <c r="B83" s="259"/>
      <c r="C83" s="259"/>
      <c r="D83" s="259"/>
      <c r="E83" s="259"/>
      <c r="F83" s="259"/>
      <c r="G83" s="259"/>
      <c r="H83" s="259"/>
      <c r="I83" s="259"/>
      <c r="J83" s="259"/>
      <c r="K83" s="259"/>
      <c r="L83" s="259"/>
      <c r="M83" s="259"/>
      <c r="N83" s="259"/>
      <c r="O83" s="259"/>
      <c r="P83" s="259"/>
      <c r="Q83" s="259"/>
      <c r="R83" s="259"/>
      <c r="S83" s="259"/>
      <c r="T83" s="259"/>
      <c r="U83" s="259"/>
      <c r="V83" s="259"/>
      <c r="W83" s="259"/>
      <c r="X83" s="259"/>
      <c r="Y83" s="259"/>
      <c r="Z83" s="259"/>
      <c r="AA83" s="259"/>
      <c r="AB83" s="259"/>
      <c r="AC83" s="259"/>
      <c r="AD83" s="259"/>
      <c r="AE83" s="259"/>
      <c r="AF83" s="259"/>
      <c r="AG83" s="259"/>
      <c r="AH83" s="259"/>
      <c r="AI83" s="259"/>
      <c r="AJ83" s="259"/>
      <c r="AK83" s="259"/>
      <c r="AL83" s="259"/>
      <c r="AM83" s="259"/>
      <c r="AN83" s="259"/>
      <c r="AO83" s="259"/>
      <c r="AP83" s="259"/>
      <c r="AQ83" s="259"/>
      <c r="AR83" s="259"/>
      <c r="AS83" s="259"/>
      <c r="AT83" s="259"/>
      <c r="AU83" s="259"/>
      <c r="AV83" s="259"/>
      <c r="AW83" s="259"/>
      <c r="AX83" s="259"/>
      <c r="AY83" s="259"/>
      <c r="AZ83" s="259"/>
      <c r="BA83" s="259"/>
      <c r="BB83" s="259"/>
      <c r="BC83" s="259"/>
      <c r="BD83" s="259"/>
      <c r="BE83" s="259"/>
      <c r="BF83" s="259"/>
      <c r="BG83" s="259"/>
      <c r="BH83" s="259"/>
      <c r="BI83" s="259"/>
      <c r="BJ83" s="259"/>
      <c r="BK83" s="281">
        <f>'Credit issuance TYA'!BK83-('Credit issuance TYA'!$BK$21*'Credit issuance TYA'!$B$2)</f>
        <v>0</v>
      </c>
      <c r="BL83" s="281">
        <f>IF(ISBLANK('Hoja De Calculo'!BM$13),'Credit issuance TYA'!BL83-('Credit issuance TYA'!$BK$21*'Credit issuance TYA'!$B$2),IF('Hoja De Calculo'!BM$16&lt;'Hoja De Calculo'!BL$16,0,'Credit issuance TYA'!BL83-('Credit issuance TYA'!$BK$21*'Credit issuance TYA'!$B$2)))</f>
        <v>0</v>
      </c>
      <c r="BM83" s="281">
        <f>IF(ISBLANK('Hoja De Calculo'!BN$13),'Credit issuance TYA'!BM83-('Credit issuance TYA'!$BK$21*'Credit issuance TYA'!$B$2),IF('Hoja De Calculo'!BN$16&lt;'Hoja De Calculo'!BM$16,0,'Credit issuance TYA'!BM83-('Credit issuance TYA'!$BK$21*'Credit issuance TYA'!$B$2)))</f>
        <v>0</v>
      </c>
      <c r="BN83" s="281">
        <f>IF(ISBLANK('Hoja De Calculo'!BO$13),'Credit issuance TYA'!BN83-('Credit issuance TYA'!$BK$21*'Credit issuance TYA'!$B$2),IF('Hoja De Calculo'!BO$16&lt;'Hoja De Calculo'!BN$16,0,'Credit issuance TYA'!BN83-('Credit issuance TYA'!$BK$21*'Credit issuance TYA'!$B$2)))</f>
        <v>0</v>
      </c>
      <c r="BO83" s="281">
        <f>IF(ISBLANK('Hoja De Calculo'!BP$13),'Credit issuance TYA'!BO83-('Credit issuance TYA'!$BK$21*'Credit issuance TYA'!$B$2),IF('Hoja De Calculo'!BP$16&lt;'Hoja De Calculo'!BO$16,0,'Credit issuance TYA'!BO83-('Credit issuance TYA'!$BK$21*'Credit issuance TYA'!$B$2)))</f>
        <v>0</v>
      </c>
      <c r="BP83" s="281">
        <f>IF(ISBLANK('Hoja De Calculo'!BQ$13),'Credit issuance TYA'!BP83-('Credit issuance TYA'!$BK$21*'Credit issuance TYA'!$B$2),IF('Hoja De Calculo'!BQ$16&lt;'Hoja De Calculo'!BP$16,0,'Credit issuance TYA'!BP83-('Credit issuance TYA'!$BK$21*'Credit issuance TYA'!$B$2)))</f>
        <v>0</v>
      </c>
      <c r="BQ83" s="281">
        <f>IF(ISBLANK('Hoja De Calculo'!BR$13),'Credit issuance TYA'!BQ83-('Credit issuance TYA'!$BK$21*'Credit issuance TYA'!$B$2),IF('Hoja De Calculo'!BR$16&lt;'Hoja De Calculo'!BQ$16,0,'Credit issuance TYA'!BQ83-('Credit issuance TYA'!$BK$21*'Credit issuance TYA'!$B$2)))</f>
        <v>0</v>
      </c>
      <c r="BR83" s="281">
        <f>IF(ISBLANK('Hoja De Calculo'!BS$13),'Credit issuance TYA'!BR83-('Credit issuance TYA'!$BK$21*'Credit issuance TYA'!$B$2),IF('Hoja De Calculo'!BS$16&lt;'Hoja De Calculo'!BR$16,0,'Credit issuance TYA'!BR83-('Credit issuance TYA'!$BK$21*'Credit issuance TYA'!$B$2)))</f>
        <v>0</v>
      </c>
      <c r="BS83" s="281">
        <f>IF(ISBLANK('Hoja De Calculo'!BT$13),'Credit issuance TYA'!BS83-('Credit issuance TYA'!$BK$21*'Credit issuance TYA'!$B$2),IF('Hoja De Calculo'!BT$16&lt;'Hoja De Calculo'!BS$16,0,'Credit issuance TYA'!BS83-('Credit issuance TYA'!$BK$21*'Credit issuance TYA'!$B$2)))</f>
        <v>0</v>
      </c>
      <c r="BT83" s="281">
        <f>IF(ISBLANK('Hoja De Calculo'!BU$13),'Credit issuance TYA'!BT83-('Credit issuance TYA'!$BK$21*'Credit issuance TYA'!$B$2),IF('Hoja De Calculo'!BU$16&lt;'Hoja De Calculo'!BT$16,0,'Credit issuance TYA'!BT83-('Credit issuance TYA'!$BK$21*'Credit issuance TYA'!$B$2)))</f>
        <v>0</v>
      </c>
      <c r="BU83" s="281">
        <f>IF(ISBLANK('Hoja De Calculo'!BV$13),'Credit issuance TYA'!BU83-('Credit issuance TYA'!$BK$21*'Credit issuance TYA'!$B$2),IF('Hoja De Calculo'!BV$16&lt;'Hoja De Calculo'!BU$16,0,'Credit issuance TYA'!BU83-('Credit issuance TYA'!$BK$21*'Credit issuance TYA'!$B$2)))</f>
        <v>0</v>
      </c>
      <c r="BV83" s="281">
        <f>IF(ISBLANK('Hoja De Calculo'!BW$13),'Credit issuance TYA'!BV83-('Credit issuance TYA'!$BK$21*'Credit issuance TYA'!$B$2),IF('Hoja De Calculo'!BW$16&lt;'Hoja De Calculo'!BV$16,0,'Credit issuance TYA'!BV83-('Credit issuance TYA'!$BK$21*'Credit issuance TYA'!$B$2)))</f>
        <v>0</v>
      </c>
      <c r="BW83" s="281">
        <f>IF(ISBLANK('Hoja De Calculo'!BX$13),'Credit issuance TYA'!BW83-('Credit issuance TYA'!$BK$21*'Credit issuance TYA'!$B$2),IF('Hoja De Calculo'!BX$16&lt;'Hoja De Calculo'!BW$16,0,'Credit issuance TYA'!BW83-('Credit issuance TYA'!$BK$21*'Credit issuance TYA'!$B$2)))</f>
        <v>0</v>
      </c>
      <c r="BX83" s="281">
        <f>IF(ISBLANK('Hoja De Calculo'!BY$13),'Credit issuance TYA'!BX83-('Credit issuance TYA'!$BK$21*'Credit issuance TYA'!$B$2),IF('Hoja De Calculo'!BY$16&lt;'Hoja De Calculo'!BX$16,0,'Credit issuance TYA'!BX83-('Credit issuance TYA'!$BK$21*'Credit issuance TYA'!$B$2)))</f>
        <v>0</v>
      </c>
      <c r="BY83" s="281">
        <f>IF(ISBLANK('Hoja De Calculo'!BZ$13),'Credit issuance TYA'!BY83-('Credit issuance TYA'!$BK$21*'Credit issuance TYA'!$B$2),IF('Hoja De Calculo'!BZ$16&lt;'Hoja De Calculo'!BY$16,0,'Credit issuance TYA'!BY83-('Credit issuance TYA'!$BK$21*'Credit issuance TYA'!$B$2)))</f>
        <v>0</v>
      </c>
      <c r="BZ83" s="281">
        <f>IF(ISBLANK('Hoja De Calculo'!CA$13),'Credit issuance TYA'!BZ83-('Credit issuance TYA'!$BK$21*'Credit issuance TYA'!$B$2),IF('Hoja De Calculo'!CA$16&lt;'Hoja De Calculo'!BZ$16,0,'Credit issuance TYA'!BZ83-('Credit issuance TYA'!$BK$21*'Credit issuance TYA'!$B$2)))</f>
        <v>0</v>
      </c>
      <c r="CA83" s="281">
        <f>IF(ISBLANK('Hoja De Calculo'!CB$13),'Credit issuance TYA'!CA83-('Credit issuance TYA'!$BK$21*'Credit issuance TYA'!$B$2),IF('Hoja De Calculo'!CB$16&lt;'Hoja De Calculo'!CA$16,0,'Credit issuance TYA'!CA83-('Credit issuance TYA'!$BK$21*'Credit issuance TYA'!$B$2)))</f>
        <v>0</v>
      </c>
      <c r="CB83" s="281">
        <f>IF(ISBLANK('Hoja De Calculo'!CC$13),'Credit issuance TYA'!CB83-('Credit issuance TYA'!$BK$21*'Credit issuance TYA'!$B$2),IF('Hoja De Calculo'!CC$16&lt;'Hoja De Calculo'!CB$16,0,'Credit issuance TYA'!CB83-('Credit issuance TYA'!$BK$21*'Credit issuance TYA'!$B$2)))</f>
        <v>0</v>
      </c>
      <c r="CC83" s="281">
        <f>IF(ISBLANK('Hoja De Calculo'!CD$13),'Credit issuance TYA'!CC83-('Credit issuance TYA'!$BK$21*'Credit issuance TYA'!$B$2),IF('Hoja De Calculo'!CD$16&lt;'Hoja De Calculo'!CC$16,0,'Credit issuance TYA'!CC83-('Credit issuance TYA'!$BK$21*'Credit issuance TYA'!$B$2)))</f>
        <v>0</v>
      </c>
      <c r="CD83" s="281">
        <f>IF(ISBLANK('Hoja De Calculo'!CE$13),'Credit issuance TYA'!CD83-('Credit issuance TYA'!$BK$21*'Credit issuance TYA'!$B$2),IF('Hoja De Calculo'!CE$16&lt;'Hoja De Calculo'!CD$16,0,'Credit issuance TYA'!CD83-('Credit issuance TYA'!$BK$21*'Credit issuance TYA'!$B$2)))</f>
        <v>0</v>
      </c>
      <c r="CE83" s="281">
        <f>IF(ISBLANK('Hoja De Calculo'!CF$13),'Credit issuance TYA'!CE83-('Credit issuance TYA'!$BK$21*'Credit issuance TYA'!$B$2),IF('Hoja De Calculo'!CF$16&lt;'Hoja De Calculo'!CE$16,0,'Credit issuance TYA'!CE83-('Credit issuance TYA'!$BK$21*'Credit issuance TYA'!$B$2)))</f>
        <v>0</v>
      </c>
      <c r="CF83" s="281">
        <f>IF(ISBLANK('Hoja De Calculo'!CG$13),'Credit issuance TYA'!CF83-('Credit issuance TYA'!$BK$21*'Credit issuance TYA'!$B$2),IF('Hoja De Calculo'!CG$16&lt;'Hoja De Calculo'!CF$16,0,'Credit issuance TYA'!CF83-('Credit issuance TYA'!$BK$21*'Credit issuance TYA'!$B$2)))</f>
        <v>0</v>
      </c>
      <c r="CG83" s="281">
        <f>IF(ISBLANK('Hoja De Calculo'!CH$13),'Credit issuance TYA'!CG83-('Credit issuance TYA'!$BK$21*'Credit issuance TYA'!$B$2),IF('Hoja De Calculo'!CH$16&lt;'Hoja De Calculo'!CG$16,0,'Credit issuance TYA'!CG83-('Credit issuance TYA'!$BK$21*'Credit issuance TYA'!$B$2)))</f>
        <v>0</v>
      </c>
      <c r="CH83" s="281">
        <f>IF(ISBLANK('Hoja De Calculo'!CI$13),'Credit issuance TYA'!CH83-('Credit issuance TYA'!$BK$21*'Credit issuance TYA'!$B$2),IF('Hoja De Calculo'!CI$16&lt;'Hoja De Calculo'!CH$16,0,'Credit issuance TYA'!CH83-('Credit issuance TYA'!$BK$21*'Credit issuance TYA'!$B$2)))</f>
        <v>0</v>
      </c>
      <c r="CI83" s="281">
        <f>IF(ISBLANK('Hoja De Calculo'!CJ$13),'Credit issuance TYA'!CI83-('Credit issuance TYA'!$BK$21*'Credit issuance TYA'!$B$2),IF('Hoja De Calculo'!CJ$16&lt;'Hoja De Calculo'!CI$16,0,'Credit issuance TYA'!CI83-('Credit issuance TYA'!$BK$21*'Credit issuance TYA'!$B$2)))</f>
        <v>0</v>
      </c>
      <c r="CJ83" s="281">
        <f>IF(ISBLANK('Hoja De Calculo'!CK$13),'Credit issuance TYA'!CJ83-('Credit issuance TYA'!$BK$21*'Credit issuance TYA'!$B$2),IF('Hoja De Calculo'!CK$16&lt;'Hoja De Calculo'!CJ$16,0,'Credit issuance TYA'!CJ83-('Credit issuance TYA'!$BK$21*'Credit issuance TYA'!$B$2)))</f>
        <v>0</v>
      </c>
      <c r="CK83" s="281">
        <f>IF(ISBLANK('Hoja De Calculo'!CL$13),'Credit issuance TYA'!CK83-('Credit issuance TYA'!$BK$21*'Credit issuance TYA'!$B$2),IF('Hoja De Calculo'!CL$16&lt;'Hoja De Calculo'!CK$16,0,'Credit issuance TYA'!CK83-('Credit issuance TYA'!$BK$21*'Credit issuance TYA'!$B$2)))</f>
        <v>0</v>
      </c>
      <c r="CL83" s="281">
        <f>IF(ISBLANK('Hoja De Calculo'!CM$13),'Credit issuance TYA'!CL83-('Credit issuance TYA'!$BK$21*'Credit issuance TYA'!$B$2),IF('Hoja De Calculo'!CM$16&lt;'Hoja De Calculo'!CL$16,0,'Credit issuance TYA'!CL83-('Credit issuance TYA'!$BK$21*'Credit issuance TYA'!$B$2)))</f>
        <v>0</v>
      </c>
      <c r="CM83" s="281">
        <f>IF(ISBLANK('Hoja De Calculo'!CN$13),'Credit issuance TYA'!CM83-('Credit issuance TYA'!$BK$21*'Credit issuance TYA'!$B$2),IF('Hoja De Calculo'!CN$16&lt;'Hoja De Calculo'!CM$16,0,'Credit issuance TYA'!CM83-('Credit issuance TYA'!$BK$21*'Credit issuance TYA'!$B$2)))</f>
        <v>0</v>
      </c>
      <c r="CN83" s="281">
        <f>IF(ISBLANK('Hoja De Calculo'!CO$13),'Credit issuance TYA'!CN83-('Credit issuance TYA'!$BK$21*'Credit issuance TYA'!$B$2),IF('Hoja De Calculo'!CO$16&lt;'Hoja De Calculo'!CN$16,0,'Credit issuance TYA'!CN83-('Credit issuance TYA'!$BK$21*'Credit issuance TYA'!$B$2)))</f>
        <v>0</v>
      </c>
      <c r="CO83" s="281">
        <f>IF(ISBLANK('Hoja De Calculo'!CP$13),'Credit issuance TYA'!CO83-('Credit issuance TYA'!$BK$21*'Credit issuance TYA'!$B$2),IF('Hoja De Calculo'!CP$16&lt;'Hoja De Calculo'!CO$16,0,'Credit issuance TYA'!CO83-('Credit issuance TYA'!$BK$21*'Credit issuance TYA'!$B$2)))</f>
        <v>0</v>
      </c>
      <c r="CP83" s="281">
        <f>IF(ISBLANK('Hoja De Calculo'!CQ$13),'Credit issuance TYA'!CP83-('Credit issuance TYA'!$BK$21*'Credit issuance TYA'!$B$2),IF('Hoja De Calculo'!CQ$16&lt;'Hoja De Calculo'!CP$16,0,'Credit issuance TYA'!CP83-('Credit issuance TYA'!$BK$21*'Credit issuance TYA'!$B$2)))</f>
        <v>0</v>
      </c>
      <c r="CQ83" s="281">
        <f>IF(ISBLANK('Hoja De Calculo'!CR$13),'Credit issuance TYA'!CQ83-('Credit issuance TYA'!$BK$21*'Credit issuance TYA'!$B$2),IF('Hoja De Calculo'!CR$16&lt;'Hoja De Calculo'!CQ$16,0,'Credit issuance TYA'!CQ83-('Credit issuance TYA'!$BK$21*'Credit issuance TYA'!$B$2)))</f>
        <v>0</v>
      </c>
      <c r="CR83" s="281">
        <f>IF(ISBLANK('Hoja De Calculo'!CS$13),'Credit issuance TYA'!CR83-('Credit issuance TYA'!$BK$21*'Credit issuance TYA'!$B$2),IF('Hoja De Calculo'!CS$16&lt;'Hoja De Calculo'!CR$16,0,'Credit issuance TYA'!CR83-('Credit issuance TYA'!$BK$21*'Credit issuance TYA'!$B$2)))</f>
        <v>0</v>
      </c>
      <c r="CS83" s="281">
        <f>IF(ISBLANK('Hoja De Calculo'!CT$13),'Credit issuance TYA'!CS83-('Credit issuance TYA'!$BK$21*'Credit issuance TYA'!$B$2),IF('Hoja De Calculo'!CT$16&lt;'Hoja De Calculo'!CS$16,0,'Credit issuance TYA'!CS83-('Credit issuance TYA'!$BK$21*'Credit issuance TYA'!$B$2)))</f>
        <v>0</v>
      </c>
      <c r="CT83" s="281">
        <f>IF(ISBLANK('Hoja De Calculo'!CU$13),'Credit issuance TYA'!CT83-('Credit issuance TYA'!$BK$21*'Credit issuance TYA'!$B$2),IF('Hoja De Calculo'!CU$16&lt;'Hoja De Calculo'!CT$16,0,'Credit issuance TYA'!CT83-('Credit issuance TYA'!$BK$21*'Credit issuance TYA'!$B$2)))</f>
        <v>0</v>
      </c>
      <c r="CU83" s="281">
        <f>IF(ISBLANK('Hoja De Calculo'!CV$13),'Credit issuance TYA'!CU83-('Credit issuance TYA'!$BK$21*'Credit issuance TYA'!$B$2),IF('Hoja De Calculo'!CV$16&lt;'Hoja De Calculo'!CU$16,0,'Credit issuance TYA'!CU83-('Credit issuance TYA'!$BK$21*'Credit issuance TYA'!$B$2)))</f>
        <v>0</v>
      </c>
      <c r="CV83" s="281">
        <f>IF(ISBLANK('Hoja De Calculo'!CW$13),'Credit issuance TYA'!CV83-('Credit issuance TYA'!$BK$21*'Credit issuance TYA'!$B$2),IF('Hoja De Calculo'!CW$16&lt;'Hoja De Calculo'!CV$16,0,'Credit issuance TYA'!CV83-('Credit issuance TYA'!$BK$21*'Credit issuance TYA'!$B$2)))</f>
        <v>0</v>
      </c>
      <c r="CW83" s="281">
        <f>IF(ISBLANK('Hoja De Calculo'!CX$13),'Credit issuance TYA'!CW83-('Credit issuance TYA'!$BK$21*'Credit issuance TYA'!$B$2),IF('Hoja De Calculo'!CX$16&lt;'Hoja De Calculo'!CW$16,0,'Credit issuance TYA'!CW83-('Credit issuance TYA'!$BK$21*'Credit issuance TYA'!$B$2)))</f>
        <v>0</v>
      </c>
    </row>
    <row r="84" spans="1:102" x14ac:dyDescent="0.3">
      <c r="A84" t="s">
        <v>221</v>
      </c>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259"/>
      <c r="AY84" s="259"/>
      <c r="AZ84" s="259"/>
      <c r="BA84" s="259"/>
      <c r="BB84" s="259"/>
      <c r="BC84" s="259"/>
      <c r="BD84" s="259"/>
      <c r="BE84" s="259"/>
      <c r="BF84" s="259"/>
      <c r="BG84" s="259"/>
      <c r="BH84" s="259"/>
      <c r="BI84" s="259"/>
      <c r="BJ84" s="259"/>
      <c r="BK84" s="259"/>
      <c r="BL84" s="281">
        <f>'Credit issuance TYA'!BL84-('Credit issuance TYA'!$BL$21*'Credit issuance TYA'!$B$2)</f>
        <v>0</v>
      </c>
      <c r="BM84" s="281">
        <f>IF(ISBLANK('Hoja De Calculo'!BN$13),'Credit issuance TYA'!BM84-('Credit issuance TYA'!$BL$21*'Credit issuance TYA'!$B$2),IF('Hoja De Calculo'!BN$16&lt;'Hoja De Calculo'!BM$16,0,'Credit issuance TYA'!BM84-('Credit issuance TYA'!$BL$21*'Credit issuance TYA'!$B$2)))</f>
        <v>0</v>
      </c>
      <c r="BN84" s="281">
        <f>IF(ISBLANK('Hoja De Calculo'!BO$13),'Credit issuance TYA'!BN84-('Credit issuance TYA'!$BL$21*'Credit issuance TYA'!$B$2),IF('Hoja De Calculo'!BO$16&lt;'Hoja De Calculo'!BN$16,0,'Credit issuance TYA'!BN84-('Credit issuance TYA'!$BL$21*'Credit issuance TYA'!$B$2)))</f>
        <v>0</v>
      </c>
      <c r="BO84" s="281">
        <f>IF(ISBLANK('Hoja De Calculo'!BP$13),'Credit issuance TYA'!BO84-('Credit issuance TYA'!$BL$21*'Credit issuance TYA'!$B$2),IF('Hoja De Calculo'!BP$16&lt;'Hoja De Calculo'!BO$16,0,'Credit issuance TYA'!BO84-('Credit issuance TYA'!$BL$21*'Credit issuance TYA'!$B$2)))</f>
        <v>0</v>
      </c>
      <c r="BP84" s="281">
        <f>IF(ISBLANK('Hoja De Calculo'!BQ$13),'Credit issuance TYA'!BP84-('Credit issuance TYA'!$BL$21*'Credit issuance TYA'!$B$2),IF('Hoja De Calculo'!BQ$16&lt;'Hoja De Calculo'!BP$16,0,'Credit issuance TYA'!BP84-('Credit issuance TYA'!$BL$21*'Credit issuance TYA'!$B$2)))</f>
        <v>0</v>
      </c>
      <c r="BQ84" s="281">
        <f>IF(ISBLANK('Hoja De Calculo'!BR$13),'Credit issuance TYA'!BQ84-('Credit issuance TYA'!$BL$21*'Credit issuance TYA'!$B$2),IF('Hoja De Calculo'!BR$16&lt;'Hoja De Calculo'!BQ$16,0,'Credit issuance TYA'!BQ84-('Credit issuance TYA'!$BL$21*'Credit issuance TYA'!$B$2)))</f>
        <v>0</v>
      </c>
      <c r="BR84" s="281">
        <f>IF(ISBLANK('Hoja De Calculo'!BS$13),'Credit issuance TYA'!BR84-('Credit issuance TYA'!$BL$21*'Credit issuance TYA'!$B$2),IF('Hoja De Calculo'!BS$16&lt;'Hoja De Calculo'!BR$16,0,'Credit issuance TYA'!BR84-('Credit issuance TYA'!$BL$21*'Credit issuance TYA'!$B$2)))</f>
        <v>0</v>
      </c>
      <c r="BS84" s="281">
        <f>IF(ISBLANK('Hoja De Calculo'!BT$13),'Credit issuance TYA'!BS84-('Credit issuance TYA'!$BL$21*'Credit issuance TYA'!$B$2),IF('Hoja De Calculo'!BT$16&lt;'Hoja De Calculo'!BS$16,0,'Credit issuance TYA'!BS84-('Credit issuance TYA'!$BL$21*'Credit issuance TYA'!$B$2)))</f>
        <v>0</v>
      </c>
      <c r="BT84" s="281">
        <f>IF(ISBLANK('Hoja De Calculo'!BU$13),'Credit issuance TYA'!BT84-('Credit issuance TYA'!$BL$21*'Credit issuance TYA'!$B$2),IF('Hoja De Calculo'!BU$16&lt;'Hoja De Calculo'!BT$16,0,'Credit issuance TYA'!BT84-('Credit issuance TYA'!$BL$21*'Credit issuance TYA'!$B$2)))</f>
        <v>0</v>
      </c>
      <c r="BU84" s="281">
        <f>IF(ISBLANK('Hoja De Calculo'!BV$13),'Credit issuance TYA'!BU84-('Credit issuance TYA'!$BL$21*'Credit issuance TYA'!$B$2),IF('Hoja De Calculo'!BV$16&lt;'Hoja De Calculo'!BU$16,0,'Credit issuance TYA'!BU84-('Credit issuance TYA'!$BL$21*'Credit issuance TYA'!$B$2)))</f>
        <v>0</v>
      </c>
      <c r="BV84" s="281">
        <f>IF(ISBLANK('Hoja De Calculo'!BW$13),'Credit issuance TYA'!BV84-('Credit issuance TYA'!$BL$21*'Credit issuance TYA'!$B$2),IF('Hoja De Calculo'!BW$16&lt;'Hoja De Calculo'!BV$16,0,'Credit issuance TYA'!BV84-('Credit issuance TYA'!$BL$21*'Credit issuance TYA'!$B$2)))</f>
        <v>0</v>
      </c>
      <c r="BW84" s="281">
        <f>IF(ISBLANK('Hoja De Calculo'!BX$13),'Credit issuance TYA'!BW84-('Credit issuance TYA'!$BL$21*'Credit issuance TYA'!$B$2),IF('Hoja De Calculo'!BX$16&lt;'Hoja De Calculo'!BW$16,0,'Credit issuance TYA'!BW84-('Credit issuance TYA'!$BL$21*'Credit issuance TYA'!$B$2)))</f>
        <v>0</v>
      </c>
      <c r="BX84" s="281">
        <f>IF(ISBLANK('Hoja De Calculo'!BY$13),'Credit issuance TYA'!BX84-('Credit issuance TYA'!$BL$21*'Credit issuance TYA'!$B$2),IF('Hoja De Calculo'!BY$16&lt;'Hoja De Calculo'!BX$16,0,'Credit issuance TYA'!BX84-('Credit issuance TYA'!$BL$21*'Credit issuance TYA'!$B$2)))</f>
        <v>0</v>
      </c>
      <c r="BY84" s="281">
        <f>IF(ISBLANK('Hoja De Calculo'!BZ$13),'Credit issuance TYA'!BY84-('Credit issuance TYA'!$BL$21*'Credit issuance TYA'!$B$2),IF('Hoja De Calculo'!BZ$16&lt;'Hoja De Calculo'!BY$16,0,'Credit issuance TYA'!BY84-('Credit issuance TYA'!$BL$21*'Credit issuance TYA'!$B$2)))</f>
        <v>0</v>
      </c>
      <c r="BZ84" s="281">
        <f>IF(ISBLANK('Hoja De Calculo'!CA$13),'Credit issuance TYA'!BZ84-('Credit issuance TYA'!$BL$21*'Credit issuance TYA'!$B$2),IF('Hoja De Calculo'!CA$16&lt;'Hoja De Calculo'!BZ$16,0,'Credit issuance TYA'!BZ84-('Credit issuance TYA'!$BL$21*'Credit issuance TYA'!$B$2)))</f>
        <v>0</v>
      </c>
      <c r="CA84" s="281">
        <f>IF(ISBLANK('Hoja De Calculo'!CB$13),'Credit issuance TYA'!CA84-('Credit issuance TYA'!$BL$21*'Credit issuance TYA'!$B$2),IF('Hoja De Calculo'!CB$16&lt;'Hoja De Calculo'!CA$16,0,'Credit issuance TYA'!CA84-('Credit issuance TYA'!$BL$21*'Credit issuance TYA'!$B$2)))</f>
        <v>0</v>
      </c>
      <c r="CB84" s="281">
        <f>IF(ISBLANK('Hoja De Calculo'!CC$13),'Credit issuance TYA'!CB84-('Credit issuance TYA'!$BL$21*'Credit issuance TYA'!$B$2),IF('Hoja De Calculo'!CC$16&lt;'Hoja De Calculo'!CB$16,0,'Credit issuance TYA'!CB84-('Credit issuance TYA'!$BL$21*'Credit issuance TYA'!$B$2)))</f>
        <v>0</v>
      </c>
      <c r="CC84" s="281">
        <f>IF(ISBLANK('Hoja De Calculo'!CD$13),'Credit issuance TYA'!CC84-('Credit issuance TYA'!$BL$21*'Credit issuance TYA'!$B$2),IF('Hoja De Calculo'!CD$16&lt;'Hoja De Calculo'!CC$16,0,'Credit issuance TYA'!CC84-('Credit issuance TYA'!$BL$21*'Credit issuance TYA'!$B$2)))</f>
        <v>0</v>
      </c>
      <c r="CD84" s="281">
        <f>IF(ISBLANK('Hoja De Calculo'!CE$13),'Credit issuance TYA'!CD84-('Credit issuance TYA'!$BL$21*'Credit issuance TYA'!$B$2),IF('Hoja De Calculo'!CE$16&lt;'Hoja De Calculo'!CD$16,0,'Credit issuance TYA'!CD84-('Credit issuance TYA'!$BL$21*'Credit issuance TYA'!$B$2)))</f>
        <v>0</v>
      </c>
      <c r="CE84" s="281">
        <f>IF(ISBLANK('Hoja De Calculo'!CF$13),'Credit issuance TYA'!CE84-('Credit issuance TYA'!$BL$21*'Credit issuance TYA'!$B$2),IF('Hoja De Calculo'!CF$16&lt;'Hoja De Calculo'!CE$16,0,'Credit issuance TYA'!CE84-('Credit issuance TYA'!$BL$21*'Credit issuance TYA'!$B$2)))</f>
        <v>0</v>
      </c>
      <c r="CF84" s="281">
        <f>IF(ISBLANK('Hoja De Calculo'!CG$13),'Credit issuance TYA'!CF84-('Credit issuance TYA'!$BL$21*'Credit issuance TYA'!$B$2),IF('Hoja De Calculo'!CG$16&lt;'Hoja De Calculo'!CF$16,0,'Credit issuance TYA'!CF84-('Credit issuance TYA'!$BL$21*'Credit issuance TYA'!$B$2)))</f>
        <v>0</v>
      </c>
      <c r="CG84" s="281">
        <f>IF(ISBLANK('Hoja De Calculo'!CH$13),'Credit issuance TYA'!CG84-('Credit issuance TYA'!$BL$21*'Credit issuance TYA'!$B$2),IF('Hoja De Calculo'!CH$16&lt;'Hoja De Calculo'!CG$16,0,'Credit issuance TYA'!CG84-('Credit issuance TYA'!$BL$21*'Credit issuance TYA'!$B$2)))</f>
        <v>0</v>
      </c>
      <c r="CH84" s="281">
        <f>IF(ISBLANK('Hoja De Calculo'!CI$13),'Credit issuance TYA'!CH84-('Credit issuance TYA'!$BL$21*'Credit issuance TYA'!$B$2),IF('Hoja De Calculo'!CI$16&lt;'Hoja De Calculo'!CH$16,0,'Credit issuance TYA'!CH84-('Credit issuance TYA'!$BL$21*'Credit issuance TYA'!$B$2)))</f>
        <v>0</v>
      </c>
      <c r="CI84" s="281">
        <f>IF(ISBLANK('Hoja De Calculo'!CJ$13),'Credit issuance TYA'!CI84-('Credit issuance TYA'!$BL$21*'Credit issuance TYA'!$B$2),IF('Hoja De Calculo'!CJ$16&lt;'Hoja De Calculo'!CI$16,0,'Credit issuance TYA'!CI84-('Credit issuance TYA'!$BL$21*'Credit issuance TYA'!$B$2)))</f>
        <v>0</v>
      </c>
      <c r="CJ84" s="281">
        <f>IF(ISBLANK('Hoja De Calculo'!CK$13),'Credit issuance TYA'!CJ84-('Credit issuance TYA'!$BL$21*'Credit issuance TYA'!$B$2),IF('Hoja De Calculo'!CK$16&lt;'Hoja De Calculo'!CJ$16,0,'Credit issuance TYA'!CJ84-('Credit issuance TYA'!$BL$21*'Credit issuance TYA'!$B$2)))</f>
        <v>0</v>
      </c>
      <c r="CK84" s="281">
        <f>IF(ISBLANK('Hoja De Calculo'!CL$13),'Credit issuance TYA'!CK84-('Credit issuance TYA'!$BL$21*'Credit issuance TYA'!$B$2),IF('Hoja De Calculo'!CL$16&lt;'Hoja De Calculo'!CK$16,0,'Credit issuance TYA'!CK84-('Credit issuance TYA'!$BL$21*'Credit issuance TYA'!$B$2)))</f>
        <v>0</v>
      </c>
      <c r="CL84" s="281">
        <f>IF(ISBLANK('Hoja De Calculo'!CM$13),'Credit issuance TYA'!CL84-('Credit issuance TYA'!$BL$21*'Credit issuance TYA'!$B$2),IF('Hoja De Calculo'!CM$16&lt;'Hoja De Calculo'!CL$16,0,'Credit issuance TYA'!CL84-('Credit issuance TYA'!$BL$21*'Credit issuance TYA'!$B$2)))</f>
        <v>0</v>
      </c>
      <c r="CM84" s="281">
        <f>IF(ISBLANK('Hoja De Calculo'!CN$13),'Credit issuance TYA'!CM84-('Credit issuance TYA'!$BL$21*'Credit issuance TYA'!$B$2),IF('Hoja De Calculo'!CN$16&lt;'Hoja De Calculo'!CM$16,0,'Credit issuance TYA'!CM84-('Credit issuance TYA'!$BL$21*'Credit issuance TYA'!$B$2)))</f>
        <v>0</v>
      </c>
      <c r="CN84" s="281">
        <f>IF(ISBLANK('Hoja De Calculo'!CO$13),'Credit issuance TYA'!CN84-('Credit issuance TYA'!$BL$21*'Credit issuance TYA'!$B$2),IF('Hoja De Calculo'!CO$16&lt;'Hoja De Calculo'!CN$16,0,'Credit issuance TYA'!CN84-('Credit issuance TYA'!$BL$21*'Credit issuance TYA'!$B$2)))</f>
        <v>0</v>
      </c>
      <c r="CO84" s="281">
        <f>IF(ISBLANK('Hoja De Calculo'!CP$13),'Credit issuance TYA'!CO84-('Credit issuance TYA'!$BL$21*'Credit issuance TYA'!$B$2),IF('Hoja De Calculo'!CP$16&lt;'Hoja De Calculo'!CO$16,0,'Credit issuance TYA'!CO84-('Credit issuance TYA'!$BL$21*'Credit issuance TYA'!$B$2)))</f>
        <v>0</v>
      </c>
      <c r="CP84" s="281">
        <f>IF(ISBLANK('Hoja De Calculo'!CQ$13),'Credit issuance TYA'!CP84-('Credit issuance TYA'!$BL$21*'Credit issuance TYA'!$B$2),IF('Hoja De Calculo'!CQ$16&lt;'Hoja De Calculo'!CP$16,0,'Credit issuance TYA'!CP84-('Credit issuance TYA'!$BL$21*'Credit issuance TYA'!$B$2)))</f>
        <v>0</v>
      </c>
      <c r="CQ84" s="281">
        <f>IF(ISBLANK('Hoja De Calculo'!CR$13),'Credit issuance TYA'!CQ84-('Credit issuance TYA'!$BL$21*'Credit issuance TYA'!$B$2),IF('Hoja De Calculo'!CR$16&lt;'Hoja De Calculo'!CQ$16,0,'Credit issuance TYA'!CQ84-('Credit issuance TYA'!$BL$21*'Credit issuance TYA'!$B$2)))</f>
        <v>0</v>
      </c>
      <c r="CR84" s="281">
        <f>IF(ISBLANK('Hoja De Calculo'!CS$13),'Credit issuance TYA'!CR84-('Credit issuance TYA'!$BL$21*'Credit issuance TYA'!$B$2),IF('Hoja De Calculo'!CS$16&lt;'Hoja De Calculo'!CR$16,0,'Credit issuance TYA'!CR84-('Credit issuance TYA'!$BL$21*'Credit issuance TYA'!$B$2)))</f>
        <v>0</v>
      </c>
      <c r="CS84" s="281">
        <f>IF(ISBLANK('Hoja De Calculo'!CT$13),'Credit issuance TYA'!CS84-('Credit issuance TYA'!$BL$21*'Credit issuance TYA'!$B$2),IF('Hoja De Calculo'!CT$16&lt;'Hoja De Calculo'!CS$16,0,'Credit issuance TYA'!CS84-('Credit issuance TYA'!$BL$21*'Credit issuance TYA'!$B$2)))</f>
        <v>0</v>
      </c>
      <c r="CT84" s="281">
        <f>IF(ISBLANK('Hoja De Calculo'!CU$13),'Credit issuance TYA'!CT84-('Credit issuance TYA'!$BL$21*'Credit issuance TYA'!$B$2),IF('Hoja De Calculo'!CU$16&lt;'Hoja De Calculo'!CT$16,0,'Credit issuance TYA'!CT84-('Credit issuance TYA'!$BL$21*'Credit issuance TYA'!$B$2)))</f>
        <v>0</v>
      </c>
      <c r="CU84" s="281">
        <f>IF(ISBLANK('Hoja De Calculo'!CV$13),'Credit issuance TYA'!CU84-('Credit issuance TYA'!$BL$21*'Credit issuance TYA'!$B$2),IF('Hoja De Calculo'!CV$16&lt;'Hoja De Calculo'!CU$16,0,'Credit issuance TYA'!CU84-('Credit issuance TYA'!$BL$21*'Credit issuance TYA'!$B$2)))</f>
        <v>0</v>
      </c>
      <c r="CV84" s="281">
        <f>IF(ISBLANK('Hoja De Calculo'!CW$13),'Credit issuance TYA'!CV84-('Credit issuance TYA'!$BL$21*'Credit issuance TYA'!$B$2),IF('Hoja De Calculo'!CW$16&lt;'Hoja De Calculo'!CV$16,0,'Credit issuance TYA'!CV84-('Credit issuance TYA'!$BL$21*'Credit issuance TYA'!$B$2)))</f>
        <v>0</v>
      </c>
      <c r="CW84" s="281">
        <f>IF(ISBLANK('Hoja De Calculo'!CX$13),'Credit issuance TYA'!CW84-('Credit issuance TYA'!$BL$21*'Credit issuance TYA'!$B$2),IF('Hoja De Calculo'!CX$16&lt;'Hoja De Calculo'!CW$16,0,'Credit issuance TYA'!CW84-('Credit issuance TYA'!$BL$21*'Credit issuance TYA'!$B$2)))</f>
        <v>0</v>
      </c>
      <c r="CX84" s="274"/>
    </row>
    <row r="85" spans="1:102" x14ac:dyDescent="0.3">
      <c r="A85" t="s">
        <v>222</v>
      </c>
      <c r="B85" s="259"/>
      <c r="C85" s="259"/>
      <c r="D85" s="259"/>
      <c r="E85" s="259"/>
      <c r="F85" s="259"/>
      <c r="G85" s="259"/>
      <c r="H85" s="259"/>
      <c r="I85" s="259"/>
      <c r="J85" s="259"/>
      <c r="K85" s="259"/>
      <c r="L85" s="259"/>
      <c r="M85" s="259"/>
      <c r="N85" s="259"/>
      <c r="O85" s="259"/>
      <c r="P85" s="259"/>
      <c r="Q85" s="259"/>
      <c r="R85" s="259"/>
      <c r="S85" s="259"/>
      <c r="T85" s="259"/>
      <c r="U85" s="259"/>
      <c r="V85" s="259"/>
      <c r="W85" s="259"/>
      <c r="X85" s="259"/>
      <c r="Y85" s="259"/>
      <c r="Z85" s="259"/>
      <c r="AA85" s="259"/>
      <c r="AB85" s="259"/>
      <c r="AC85" s="259"/>
      <c r="AD85" s="259"/>
      <c r="AE85" s="259"/>
      <c r="AF85" s="259"/>
      <c r="AG85" s="259"/>
      <c r="AH85" s="259"/>
      <c r="AI85" s="259"/>
      <c r="AJ85" s="259"/>
      <c r="AK85" s="259"/>
      <c r="AL85" s="259"/>
      <c r="AM85" s="259"/>
      <c r="AN85" s="259"/>
      <c r="AO85" s="259"/>
      <c r="AP85" s="259"/>
      <c r="AQ85" s="259"/>
      <c r="AR85" s="259"/>
      <c r="AS85" s="259"/>
      <c r="AT85" s="259"/>
      <c r="AU85" s="259"/>
      <c r="AV85" s="259"/>
      <c r="AW85" s="259"/>
      <c r="AX85" s="259"/>
      <c r="AY85" s="259"/>
      <c r="AZ85" s="259"/>
      <c r="BA85" s="259"/>
      <c r="BB85" s="259"/>
      <c r="BC85" s="259"/>
      <c r="BD85" s="259"/>
      <c r="BE85" s="259"/>
      <c r="BF85" s="259"/>
      <c r="BG85" s="259"/>
      <c r="BH85" s="259"/>
      <c r="BI85" s="259"/>
      <c r="BJ85" s="259"/>
      <c r="BK85" s="259"/>
      <c r="BL85" s="259"/>
      <c r="BM85" s="281">
        <f>'Credit issuance TYA'!BM85-('Credit issuance TYA'!$BM$21*'Credit issuance TYA'!$B$2)</f>
        <v>0</v>
      </c>
      <c r="BN85" s="281">
        <f>IF(ISBLANK('Hoja De Calculo'!BO$13),'Credit issuance TYA'!BN85-('Credit issuance TYA'!$BM$21*'Credit issuance TYA'!$B$2),IF('Hoja De Calculo'!BO$16&lt;'Hoja De Calculo'!BN$16,0,'Credit issuance TYA'!BN85-('Credit issuance TYA'!$BM$21*'Credit issuance TYA'!$B$2)))</f>
        <v>0</v>
      </c>
      <c r="BO85" s="281">
        <f>IF(ISBLANK('Hoja De Calculo'!BP$13),'Credit issuance TYA'!BO85-('Credit issuance TYA'!$BM$21*'Credit issuance TYA'!$B$2),IF('Hoja De Calculo'!BP$16&lt;'Hoja De Calculo'!BO$16,0,'Credit issuance TYA'!BO85-('Credit issuance TYA'!$BM$21*'Credit issuance TYA'!$B$2)))</f>
        <v>0</v>
      </c>
      <c r="BP85" s="281">
        <f>IF(ISBLANK('Hoja De Calculo'!BQ$13),'Credit issuance TYA'!BP85-('Credit issuance TYA'!$BM$21*'Credit issuance TYA'!$B$2),IF('Hoja De Calculo'!BQ$16&lt;'Hoja De Calculo'!BP$16,0,'Credit issuance TYA'!BP85-('Credit issuance TYA'!$BM$21*'Credit issuance TYA'!$B$2)))</f>
        <v>0</v>
      </c>
      <c r="BQ85" s="281">
        <f>IF(ISBLANK('Hoja De Calculo'!BR$13),'Credit issuance TYA'!BQ85-('Credit issuance TYA'!$BM$21*'Credit issuance TYA'!$B$2),IF('Hoja De Calculo'!BR$16&lt;'Hoja De Calculo'!BQ$16,0,'Credit issuance TYA'!BQ85-('Credit issuance TYA'!$BM$21*'Credit issuance TYA'!$B$2)))</f>
        <v>0</v>
      </c>
      <c r="BR85" s="281">
        <f>IF(ISBLANK('Hoja De Calculo'!BS$13),'Credit issuance TYA'!BR85-('Credit issuance TYA'!$BM$21*'Credit issuance TYA'!$B$2),IF('Hoja De Calculo'!BS$16&lt;'Hoja De Calculo'!BR$16,0,'Credit issuance TYA'!BR85-('Credit issuance TYA'!$BM$21*'Credit issuance TYA'!$B$2)))</f>
        <v>0</v>
      </c>
      <c r="BS85" s="281">
        <f>IF(ISBLANK('Hoja De Calculo'!BT$13),'Credit issuance TYA'!BS85-('Credit issuance TYA'!$BM$21*'Credit issuance TYA'!$B$2),IF('Hoja De Calculo'!BT$16&lt;'Hoja De Calculo'!BS$16,0,'Credit issuance TYA'!BS85-('Credit issuance TYA'!$BM$21*'Credit issuance TYA'!$B$2)))</f>
        <v>0</v>
      </c>
      <c r="BT85" s="281">
        <f>IF(ISBLANK('Hoja De Calculo'!BU$13),'Credit issuance TYA'!BT85-('Credit issuance TYA'!$BM$21*'Credit issuance TYA'!$B$2),IF('Hoja De Calculo'!BU$16&lt;'Hoja De Calculo'!BT$16,0,'Credit issuance TYA'!BT85-('Credit issuance TYA'!$BM$21*'Credit issuance TYA'!$B$2)))</f>
        <v>0</v>
      </c>
      <c r="BU85" s="281">
        <f>IF(ISBLANK('Hoja De Calculo'!BV$13),'Credit issuance TYA'!BU85-('Credit issuance TYA'!$BM$21*'Credit issuance TYA'!$B$2),IF('Hoja De Calculo'!BV$16&lt;'Hoja De Calculo'!BU$16,0,'Credit issuance TYA'!BU85-('Credit issuance TYA'!$BM$21*'Credit issuance TYA'!$B$2)))</f>
        <v>0</v>
      </c>
      <c r="BV85" s="281">
        <f>IF(ISBLANK('Hoja De Calculo'!BW$13),'Credit issuance TYA'!BV85-('Credit issuance TYA'!$BM$21*'Credit issuance TYA'!$B$2),IF('Hoja De Calculo'!BW$16&lt;'Hoja De Calculo'!BV$16,0,'Credit issuance TYA'!BV85-('Credit issuance TYA'!$BM$21*'Credit issuance TYA'!$B$2)))</f>
        <v>0</v>
      </c>
      <c r="BW85" s="281">
        <f>IF(ISBLANK('Hoja De Calculo'!BX$13),'Credit issuance TYA'!BW85-('Credit issuance TYA'!$BM$21*'Credit issuance TYA'!$B$2),IF('Hoja De Calculo'!BX$16&lt;'Hoja De Calculo'!BW$16,0,'Credit issuance TYA'!BW85-('Credit issuance TYA'!$BM$21*'Credit issuance TYA'!$B$2)))</f>
        <v>0</v>
      </c>
      <c r="BX85" s="281">
        <f>IF(ISBLANK('Hoja De Calculo'!BY$13),'Credit issuance TYA'!BX85-('Credit issuance TYA'!$BM$21*'Credit issuance TYA'!$B$2),IF('Hoja De Calculo'!BY$16&lt;'Hoja De Calculo'!BX$16,0,'Credit issuance TYA'!BX85-('Credit issuance TYA'!$BM$21*'Credit issuance TYA'!$B$2)))</f>
        <v>0</v>
      </c>
      <c r="BY85" s="281">
        <f>IF(ISBLANK('Hoja De Calculo'!BZ$13),'Credit issuance TYA'!BY85-('Credit issuance TYA'!$BM$21*'Credit issuance TYA'!$B$2),IF('Hoja De Calculo'!BZ$16&lt;'Hoja De Calculo'!BY$16,0,'Credit issuance TYA'!BY85-('Credit issuance TYA'!$BM$21*'Credit issuance TYA'!$B$2)))</f>
        <v>0</v>
      </c>
      <c r="BZ85" s="281">
        <f>IF(ISBLANK('Hoja De Calculo'!CA$13),'Credit issuance TYA'!BZ85-('Credit issuance TYA'!$BM$21*'Credit issuance TYA'!$B$2),IF('Hoja De Calculo'!CA$16&lt;'Hoja De Calculo'!BZ$16,0,'Credit issuance TYA'!BZ85-('Credit issuance TYA'!$BM$21*'Credit issuance TYA'!$B$2)))</f>
        <v>0</v>
      </c>
      <c r="CA85" s="281">
        <f>IF(ISBLANK('Hoja De Calculo'!CB$13),'Credit issuance TYA'!CA85-('Credit issuance TYA'!$BM$21*'Credit issuance TYA'!$B$2),IF('Hoja De Calculo'!CB$16&lt;'Hoja De Calculo'!CA$16,0,'Credit issuance TYA'!CA85-('Credit issuance TYA'!$BM$21*'Credit issuance TYA'!$B$2)))</f>
        <v>0</v>
      </c>
      <c r="CB85" s="281">
        <f>IF(ISBLANK('Hoja De Calculo'!CC$13),'Credit issuance TYA'!CB85-('Credit issuance TYA'!$BM$21*'Credit issuance TYA'!$B$2),IF('Hoja De Calculo'!CC$16&lt;'Hoja De Calculo'!CB$16,0,'Credit issuance TYA'!CB85-('Credit issuance TYA'!$BM$21*'Credit issuance TYA'!$B$2)))</f>
        <v>0</v>
      </c>
      <c r="CC85" s="281">
        <f>IF(ISBLANK('Hoja De Calculo'!CD$13),'Credit issuance TYA'!CC85-('Credit issuance TYA'!$BM$21*'Credit issuance TYA'!$B$2),IF('Hoja De Calculo'!CD$16&lt;'Hoja De Calculo'!CC$16,0,'Credit issuance TYA'!CC85-('Credit issuance TYA'!$BM$21*'Credit issuance TYA'!$B$2)))</f>
        <v>0</v>
      </c>
      <c r="CD85" s="281">
        <f>IF(ISBLANK('Hoja De Calculo'!CE$13),'Credit issuance TYA'!CD85-('Credit issuance TYA'!$BM$21*'Credit issuance TYA'!$B$2),IF('Hoja De Calculo'!CE$16&lt;'Hoja De Calculo'!CD$16,0,'Credit issuance TYA'!CD85-('Credit issuance TYA'!$BM$21*'Credit issuance TYA'!$B$2)))</f>
        <v>0</v>
      </c>
      <c r="CE85" s="281">
        <f>IF(ISBLANK('Hoja De Calculo'!CF$13),'Credit issuance TYA'!CE85-('Credit issuance TYA'!$BM$21*'Credit issuance TYA'!$B$2),IF('Hoja De Calculo'!CF$16&lt;'Hoja De Calculo'!CE$16,0,'Credit issuance TYA'!CE85-('Credit issuance TYA'!$BM$21*'Credit issuance TYA'!$B$2)))</f>
        <v>0</v>
      </c>
      <c r="CF85" s="281">
        <f>IF(ISBLANK('Hoja De Calculo'!CG$13),'Credit issuance TYA'!CF85-('Credit issuance TYA'!$BM$21*'Credit issuance TYA'!$B$2),IF('Hoja De Calculo'!CG$16&lt;'Hoja De Calculo'!CF$16,0,'Credit issuance TYA'!CF85-('Credit issuance TYA'!$BM$21*'Credit issuance TYA'!$B$2)))</f>
        <v>0</v>
      </c>
      <c r="CG85" s="281">
        <f>IF(ISBLANK('Hoja De Calculo'!CH$13),'Credit issuance TYA'!CG85-('Credit issuance TYA'!$BM$21*'Credit issuance TYA'!$B$2),IF('Hoja De Calculo'!CH$16&lt;'Hoja De Calculo'!CG$16,0,'Credit issuance TYA'!CG85-('Credit issuance TYA'!$BM$21*'Credit issuance TYA'!$B$2)))</f>
        <v>0</v>
      </c>
      <c r="CH85" s="281">
        <f>IF(ISBLANK('Hoja De Calculo'!CI$13),'Credit issuance TYA'!CH85-('Credit issuance TYA'!$BM$21*'Credit issuance TYA'!$B$2),IF('Hoja De Calculo'!CI$16&lt;'Hoja De Calculo'!CH$16,0,'Credit issuance TYA'!CH85-('Credit issuance TYA'!$BM$21*'Credit issuance TYA'!$B$2)))</f>
        <v>0</v>
      </c>
      <c r="CI85" s="281">
        <f>IF(ISBLANK('Hoja De Calculo'!CJ$13),'Credit issuance TYA'!CI85-('Credit issuance TYA'!$BM$21*'Credit issuance TYA'!$B$2),IF('Hoja De Calculo'!CJ$16&lt;'Hoja De Calculo'!CI$16,0,'Credit issuance TYA'!CI85-('Credit issuance TYA'!$BM$21*'Credit issuance TYA'!$B$2)))</f>
        <v>0</v>
      </c>
      <c r="CJ85" s="281">
        <f>IF(ISBLANK('Hoja De Calculo'!CK$13),'Credit issuance TYA'!CJ85-('Credit issuance TYA'!$BM$21*'Credit issuance TYA'!$B$2),IF('Hoja De Calculo'!CK$16&lt;'Hoja De Calculo'!CJ$16,0,'Credit issuance TYA'!CJ85-('Credit issuance TYA'!$BM$21*'Credit issuance TYA'!$B$2)))</f>
        <v>0</v>
      </c>
      <c r="CK85" s="281">
        <f>IF(ISBLANK('Hoja De Calculo'!CL$13),'Credit issuance TYA'!CK85-('Credit issuance TYA'!$BM$21*'Credit issuance TYA'!$B$2),IF('Hoja De Calculo'!CL$16&lt;'Hoja De Calculo'!CK$16,0,'Credit issuance TYA'!CK85-('Credit issuance TYA'!$BM$21*'Credit issuance TYA'!$B$2)))</f>
        <v>0</v>
      </c>
      <c r="CL85" s="281">
        <f>IF(ISBLANK('Hoja De Calculo'!CM$13),'Credit issuance TYA'!CL85-('Credit issuance TYA'!$BM$21*'Credit issuance TYA'!$B$2),IF('Hoja De Calculo'!CM$16&lt;'Hoja De Calculo'!CL$16,0,'Credit issuance TYA'!CL85-('Credit issuance TYA'!$BM$21*'Credit issuance TYA'!$B$2)))</f>
        <v>0</v>
      </c>
      <c r="CM85" s="281">
        <f>IF(ISBLANK('Hoja De Calculo'!CN$13),'Credit issuance TYA'!CM85-('Credit issuance TYA'!$BM$21*'Credit issuance TYA'!$B$2),IF('Hoja De Calculo'!CN$16&lt;'Hoja De Calculo'!CM$16,0,'Credit issuance TYA'!CM85-('Credit issuance TYA'!$BM$21*'Credit issuance TYA'!$B$2)))</f>
        <v>0</v>
      </c>
      <c r="CN85" s="281">
        <f>IF(ISBLANK('Hoja De Calculo'!CO$13),'Credit issuance TYA'!CN85-('Credit issuance TYA'!$BM$21*'Credit issuance TYA'!$B$2),IF('Hoja De Calculo'!CO$16&lt;'Hoja De Calculo'!CN$16,0,'Credit issuance TYA'!CN85-('Credit issuance TYA'!$BM$21*'Credit issuance TYA'!$B$2)))</f>
        <v>0</v>
      </c>
      <c r="CO85" s="281">
        <f>IF(ISBLANK('Hoja De Calculo'!CP$13),'Credit issuance TYA'!CO85-('Credit issuance TYA'!$BM$21*'Credit issuance TYA'!$B$2),IF('Hoja De Calculo'!CP$16&lt;'Hoja De Calculo'!CO$16,0,'Credit issuance TYA'!CO85-('Credit issuance TYA'!$BM$21*'Credit issuance TYA'!$B$2)))</f>
        <v>0</v>
      </c>
      <c r="CP85" s="281">
        <f>IF(ISBLANK('Hoja De Calculo'!CQ$13),'Credit issuance TYA'!CP85-('Credit issuance TYA'!$BM$21*'Credit issuance TYA'!$B$2),IF('Hoja De Calculo'!CQ$16&lt;'Hoja De Calculo'!CP$16,0,'Credit issuance TYA'!CP85-('Credit issuance TYA'!$BM$21*'Credit issuance TYA'!$B$2)))</f>
        <v>0</v>
      </c>
      <c r="CQ85" s="281">
        <f>IF(ISBLANK('Hoja De Calculo'!CR$13),'Credit issuance TYA'!CQ85-('Credit issuance TYA'!$BM$21*'Credit issuance TYA'!$B$2),IF('Hoja De Calculo'!CR$16&lt;'Hoja De Calculo'!CQ$16,0,'Credit issuance TYA'!CQ85-('Credit issuance TYA'!$BM$21*'Credit issuance TYA'!$B$2)))</f>
        <v>0</v>
      </c>
      <c r="CR85" s="281">
        <f>IF(ISBLANK('Hoja De Calculo'!CS$13),'Credit issuance TYA'!CR85-('Credit issuance TYA'!$BM$21*'Credit issuance TYA'!$B$2),IF('Hoja De Calculo'!CS$16&lt;'Hoja De Calculo'!CR$16,0,'Credit issuance TYA'!CR85-('Credit issuance TYA'!$BM$21*'Credit issuance TYA'!$B$2)))</f>
        <v>0</v>
      </c>
      <c r="CS85" s="281">
        <f>IF(ISBLANK('Hoja De Calculo'!CT$13),'Credit issuance TYA'!CS85-('Credit issuance TYA'!$BM$21*'Credit issuance TYA'!$B$2),IF('Hoja De Calculo'!CT$16&lt;'Hoja De Calculo'!CS$16,0,'Credit issuance TYA'!CS85-('Credit issuance TYA'!$BM$21*'Credit issuance TYA'!$B$2)))</f>
        <v>0</v>
      </c>
      <c r="CT85" s="281">
        <f>IF(ISBLANK('Hoja De Calculo'!CU$13),'Credit issuance TYA'!CT85-('Credit issuance TYA'!$BM$21*'Credit issuance TYA'!$B$2),IF('Hoja De Calculo'!CU$16&lt;'Hoja De Calculo'!CT$16,0,'Credit issuance TYA'!CT85-('Credit issuance TYA'!$BM$21*'Credit issuance TYA'!$B$2)))</f>
        <v>0</v>
      </c>
      <c r="CU85" s="281">
        <f>IF(ISBLANK('Hoja De Calculo'!CV$13),'Credit issuance TYA'!CU85-('Credit issuance TYA'!$BM$21*'Credit issuance TYA'!$B$2),IF('Hoja De Calculo'!CV$16&lt;'Hoja De Calculo'!CU$16,0,'Credit issuance TYA'!CU85-('Credit issuance TYA'!$BM$21*'Credit issuance TYA'!$B$2)))</f>
        <v>0</v>
      </c>
      <c r="CV85" s="281">
        <f>IF(ISBLANK('Hoja De Calculo'!CW$13),'Credit issuance TYA'!CV85-('Credit issuance TYA'!$BM$21*'Credit issuance TYA'!$B$2),IF('Hoja De Calculo'!CW$16&lt;'Hoja De Calculo'!CV$16,0,'Credit issuance TYA'!CV85-('Credit issuance TYA'!$BM$21*'Credit issuance TYA'!$B$2)))</f>
        <v>0</v>
      </c>
      <c r="CW85" s="281">
        <f>IF(ISBLANK('Hoja De Calculo'!CX$13),'Credit issuance TYA'!CW85-('Credit issuance TYA'!$BM$21*'Credit issuance TYA'!$B$2),IF('Hoja De Calculo'!CX$16&lt;'Hoja De Calculo'!CW$16,0,'Credit issuance TYA'!CW85-('Credit issuance TYA'!$BM$21*'Credit issuance TYA'!$B$2)))</f>
        <v>0</v>
      </c>
    </row>
    <row r="86" spans="1:102" x14ac:dyDescent="0.3">
      <c r="A86" t="s">
        <v>223</v>
      </c>
      <c r="B86" s="259"/>
      <c r="C86" s="259"/>
      <c r="D86" s="259"/>
      <c r="E86" s="259"/>
      <c r="F86" s="259"/>
      <c r="G86" s="259"/>
      <c r="H86" s="259"/>
      <c r="I86" s="259"/>
      <c r="J86" s="259"/>
      <c r="K86" s="259"/>
      <c r="L86" s="259"/>
      <c r="M86" s="259"/>
      <c r="N86" s="259"/>
      <c r="O86" s="259"/>
      <c r="P86" s="259"/>
      <c r="Q86" s="259"/>
      <c r="R86" s="259"/>
      <c r="S86" s="259"/>
      <c r="T86" s="259"/>
      <c r="U86" s="259"/>
      <c r="V86" s="259"/>
      <c r="W86" s="259"/>
      <c r="X86" s="259"/>
      <c r="Y86" s="259"/>
      <c r="Z86" s="259"/>
      <c r="AA86" s="259"/>
      <c r="AB86" s="259"/>
      <c r="AC86" s="259"/>
      <c r="AD86" s="259"/>
      <c r="AE86" s="259"/>
      <c r="AF86" s="259"/>
      <c r="AG86" s="259"/>
      <c r="AH86" s="259"/>
      <c r="AI86" s="259"/>
      <c r="AJ86" s="259"/>
      <c r="AK86" s="259"/>
      <c r="AL86" s="259"/>
      <c r="AM86" s="259"/>
      <c r="AN86" s="259"/>
      <c r="AO86" s="259"/>
      <c r="AP86" s="259"/>
      <c r="AQ86" s="259"/>
      <c r="AR86" s="259"/>
      <c r="AS86" s="259"/>
      <c r="AT86" s="259"/>
      <c r="AU86" s="259"/>
      <c r="AV86" s="259"/>
      <c r="AW86" s="259"/>
      <c r="AX86" s="259"/>
      <c r="AY86" s="259"/>
      <c r="AZ86" s="259"/>
      <c r="BA86" s="259"/>
      <c r="BB86" s="259"/>
      <c r="BC86" s="259"/>
      <c r="BD86" s="259"/>
      <c r="BE86" s="259"/>
      <c r="BF86" s="259"/>
      <c r="BG86" s="259"/>
      <c r="BH86" s="259"/>
      <c r="BI86" s="259"/>
      <c r="BJ86" s="259"/>
      <c r="BK86" s="259"/>
      <c r="BL86" s="259"/>
      <c r="BM86" s="259"/>
      <c r="BN86" s="281">
        <f>'Credit issuance TYA'!BN86-('Credit issuance TYA'!$BN$21*'Credit issuance TYA'!$B$2)</f>
        <v>0</v>
      </c>
      <c r="BO86" s="281">
        <f>IF(ISBLANK('Hoja De Calculo'!BP$13),'Credit issuance TYA'!BO86-('Credit issuance TYA'!$BN$21*'Credit issuance TYA'!$B$2),IF('Hoja De Calculo'!BP$16&lt;'Hoja De Calculo'!BO$16,0,'Credit issuance TYA'!BO86-('Credit issuance TYA'!$BN$21*'Credit issuance TYA'!$B$2)))</f>
        <v>0</v>
      </c>
      <c r="BP86" s="281">
        <f>IF(ISBLANK('Hoja De Calculo'!BQ$13),'Credit issuance TYA'!BP86-('Credit issuance TYA'!$BN$21*'Credit issuance TYA'!$B$2),IF('Hoja De Calculo'!BQ$16&lt;'Hoja De Calculo'!BP$16,0,'Credit issuance TYA'!BP86-('Credit issuance TYA'!$BN$21*'Credit issuance TYA'!$B$2)))</f>
        <v>0</v>
      </c>
      <c r="BQ86" s="281">
        <f>IF(ISBLANK('Hoja De Calculo'!BR$13),'Credit issuance TYA'!BQ86-('Credit issuance TYA'!$BN$21*'Credit issuance TYA'!$B$2),IF('Hoja De Calculo'!BR$16&lt;'Hoja De Calculo'!BQ$16,0,'Credit issuance TYA'!BQ86-('Credit issuance TYA'!$BN$21*'Credit issuance TYA'!$B$2)))</f>
        <v>0</v>
      </c>
      <c r="BR86" s="281">
        <f>IF(ISBLANK('Hoja De Calculo'!BS$13),'Credit issuance TYA'!BR86-('Credit issuance TYA'!$BN$21*'Credit issuance TYA'!$B$2),IF('Hoja De Calculo'!BS$16&lt;'Hoja De Calculo'!BR$16,0,'Credit issuance TYA'!BR86-('Credit issuance TYA'!$BN$21*'Credit issuance TYA'!$B$2)))</f>
        <v>0</v>
      </c>
      <c r="BS86" s="281">
        <f>IF(ISBLANK('Hoja De Calculo'!BT$13),'Credit issuance TYA'!BS86-('Credit issuance TYA'!$BN$21*'Credit issuance TYA'!$B$2),IF('Hoja De Calculo'!BT$16&lt;'Hoja De Calculo'!BS$16,0,'Credit issuance TYA'!BS86-('Credit issuance TYA'!$BN$21*'Credit issuance TYA'!$B$2)))</f>
        <v>0</v>
      </c>
      <c r="BT86" s="281">
        <f>IF(ISBLANK('Hoja De Calculo'!BU$13),'Credit issuance TYA'!BT86-('Credit issuance TYA'!$BN$21*'Credit issuance TYA'!$B$2),IF('Hoja De Calculo'!BU$16&lt;'Hoja De Calculo'!BT$16,0,'Credit issuance TYA'!BT86-('Credit issuance TYA'!$BN$21*'Credit issuance TYA'!$B$2)))</f>
        <v>0</v>
      </c>
      <c r="BU86" s="281">
        <f>IF(ISBLANK('Hoja De Calculo'!BV$13),'Credit issuance TYA'!BU86-('Credit issuance TYA'!$BN$21*'Credit issuance TYA'!$B$2),IF('Hoja De Calculo'!BV$16&lt;'Hoja De Calculo'!BU$16,0,'Credit issuance TYA'!BU86-('Credit issuance TYA'!$BN$21*'Credit issuance TYA'!$B$2)))</f>
        <v>0</v>
      </c>
      <c r="BV86" s="281">
        <f>IF(ISBLANK('Hoja De Calculo'!BW$13),'Credit issuance TYA'!BV86-('Credit issuance TYA'!$BN$21*'Credit issuance TYA'!$B$2),IF('Hoja De Calculo'!BW$16&lt;'Hoja De Calculo'!BV$16,0,'Credit issuance TYA'!BV86-('Credit issuance TYA'!$BN$21*'Credit issuance TYA'!$B$2)))</f>
        <v>0</v>
      </c>
      <c r="BW86" s="281">
        <f>IF(ISBLANK('Hoja De Calculo'!BX$13),'Credit issuance TYA'!BW86-('Credit issuance TYA'!$BN$21*'Credit issuance TYA'!$B$2),IF('Hoja De Calculo'!BX$16&lt;'Hoja De Calculo'!BW$16,0,'Credit issuance TYA'!BW86-('Credit issuance TYA'!$BN$21*'Credit issuance TYA'!$B$2)))</f>
        <v>0</v>
      </c>
      <c r="BX86" s="281">
        <f>IF(ISBLANK('Hoja De Calculo'!BY$13),'Credit issuance TYA'!BX86-('Credit issuance TYA'!$BN$21*'Credit issuance TYA'!$B$2),IF('Hoja De Calculo'!BY$16&lt;'Hoja De Calculo'!BX$16,0,'Credit issuance TYA'!BX86-('Credit issuance TYA'!$BN$21*'Credit issuance TYA'!$B$2)))</f>
        <v>0</v>
      </c>
      <c r="BY86" s="281">
        <f>IF(ISBLANK('Hoja De Calculo'!BZ$13),'Credit issuance TYA'!BY86-('Credit issuance TYA'!$BN$21*'Credit issuance TYA'!$B$2),IF('Hoja De Calculo'!BZ$16&lt;'Hoja De Calculo'!BY$16,0,'Credit issuance TYA'!BY86-('Credit issuance TYA'!$BN$21*'Credit issuance TYA'!$B$2)))</f>
        <v>0</v>
      </c>
      <c r="BZ86" s="281">
        <f>IF(ISBLANK('Hoja De Calculo'!CA$13),'Credit issuance TYA'!BZ86-('Credit issuance TYA'!$BN$21*'Credit issuance TYA'!$B$2),IF('Hoja De Calculo'!CA$16&lt;'Hoja De Calculo'!BZ$16,0,'Credit issuance TYA'!BZ86-('Credit issuance TYA'!$BN$21*'Credit issuance TYA'!$B$2)))</f>
        <v>0</v>
      </c>
      <c r="CA86" s="281">
        <f>IF(ISBLANK('Hoja De Calculo'!CB$13),'Credit issuance TYA'!CA86-('Credit issuance TYA'!$BN$21*'Credit issuance TYA'!$B$2),IF('Hoja De Calculo'!CB$16&lt;'Hoja De Calculo'!CA$16,0,'Credit issuance TYA'!CA86-('Credit issuance TYA'!$BN$21*'Credit issuance TYA'!$B$2)))</f>
        <v>0</v>
      </c>
      <c r="CB86" s="281">
        <f>IF(ISBLANK('Hoja De Calculo'!CC$13),'Credit issuance TYA'!CB86-('Credit issuance TYA'!$BN$21*'Credit issuance TYA'!$B$2),IF('Hoja De Calculo'!CC$16&lt;'Hoja De Calculo'!CB$16,0,'Credit issuance TYA'!CB86-('Credit issuance TYA'!$BN$21*'Credit issuance TYA'!$B$2)))</f>
        <v>0</v>
      </c>
      <c r="CC86" s="281">
        <f>IF(ISBLANK('Hoja De Calculo'!CD$13),'Credit issuance TYA'!CC86-('Credit issuance TYA'!$BN$21*'Credit issuance TYA'!$B$2),IF('Hoja De Calculo'!CD$16&lt;'Hoja De Calculo'!CC$16,0,'Credit issuance TYA'!CC86-('Credit issuance TYA'!$BN$21*'Credit issuance TYA'!$B$2)))</f>
        <v>0</v>
      </c>
      <c r="CD86" s="281">
        <f>IF(ISBLANK('Hoja De Calculo'!CE$13),'Credit issuance TYA'!CD86-('Credit issuance TYA'!$BN$21*'Credit issuance TYA'!$B$2),IF('Hoja De Calculo'!CE$16&lt;'Hoja De Calculo'!CD$16,0,'Credit issuance TYA'!CD86-('Credit issuance TYA'!$BN$21*'Credit issuance TYA'!$B$2)))</f>
        <v>0</v>
      </c>
      <c r="CE86" s="281">
        <f>IF(ISBLANK('Hoja De Calculo'!CF$13),'Credit issuance TYA'!CE86-('Credit issuance TYA'!$BN$21*'Credit issuance TYA'!$B$2),IF('Hoja De Calculo'!CF$16&lt;'Hoja De Calculo'!CE$16,0,'Credit issuance TYA'!CE86-('Credit issuance TYA'!$BN$21*'Credit issuance TYA'!$B$2)))</f>
        <v>0</v>
      </c>
      <c r="CF86" s="281">
        <f>IF(ISBLANK('Hoja De Calculo'!CG$13),'Credit issuance TYA'!CF86-('Credit issuance TYA'!$BN$21*'Credit issuance TYA'!$B$2),IF('Hoja De Calculo'!CG$16&lt;'Hoja De Calculo'!CF$16,0,'Credit issuance TYA'!CF86-('Credit issuance TYA'!$BN$21*'Credit issuance TYA'!$B$2)))</f>
        <v>0</v>
      </c>
      <c r="CG86" s="281">
        <f>IF(ISBLANK('Hoja De Calculo'!CH$13),'Credit issuance TYA'!CG86-('Credit issuance TYA'!$BN$21*'Credit issuance TYA'!$B$2),IF('Hoja De Calculo'!CH$16&lt;'Hoja De Calculo'!CG$16,0,'Credit issuance TYA'!CG86-('Credit issuance TYA'!$BN$21*'Credit issuance TYA'!$B$2)))</f>
        <v>0</v>
      </c>
      <c r="CH86" s="281">
        <f>IF(ISBLANK('Hoja De Calculo'!CI$13),'Credit issuance TYA'!CH86-('Credit issuance TYA'!$BN$21*'Credit issuance TYA'!$B$2),IF('Hoja De Calculo'!CI$16&lt;'Hoja De Calculo'!CH$16,0,'Credit issuance TYA'!CH86-('Credit issuance TYA'!$BN$21*'Credit issuance TYA'!$B$2)))</f>
        <v>0</v>
      </c>
      <c r="CI86" s="281">
        <f>IF(ISBLANK('Hoja De Calculo'!CJ$13),'Credit issuance TYA'!CI86-('Credit issuance TYA'!$BN$21*'Credit issuance TYA'!$B$2),IF('Hoja De Calculo'!CJ$16&lt;'Hoja De Calculo'!CI$16,0,'Credit issuance TYA'!CI86-('Credit issuance TYA'!$BN$21*'Credit issuance TYA'!$B$2)))</f>
        <v>0</v>
      </c>
      <c r="CJ86" s="281">
        <f>IF(ISBLANK('Hoja De Calculo'!CK$13),'Credit issuance TYA'!CJ86-('Credit issuance TYA'!$BN$21*'Credit issuance TYA'!$B$2),IF('Hoja De Calculo'!CK$16&lt;'Hoja De Calculo'!CJ$16,0,'Credit issuance TYA'!CJ86-('Credit issuance TYA'!$BN$21*'Credit issuance TYA'!$B$2)))</f>
        <v>0</v>
      </c>
      <c r="CK86" s="281">
        <f>IF(ISBLANK('Hoja De Calculo'!CL$13),'Credit issuance TYA'!CK86-('Credit issuance TYA'!$BN$21*'Credit issuance TYA'!$B$2),IF('Hoja De Calculo'!CL$16&lt;'Hoja De Calculo'!CK$16,0,'Credit issuance TYA'!CK86-('Credit issuance TYA'!$BN$21*'Credit issuance TYA'!$B$2)))</f>
        <v>0</v>
      </c>
      <c r="CL86" s="281">
        <f>IF(ISBLANK('Hoja De Calculo'!CM$13),'Credit issuance TYA'!CL86-('Credit issuance TYA'!$BN$21*'Credit issuance TYA'!$B$2),IF('Hoja De Calculo'!CM$16&lt;'Hoja De Calculo'!CL$16,0,'Credit issuance TYA'!CL86-('Credit issuance TYA'!$BN$21*'Credit issuance TYA'!$B$2)))</f>
        <v>0</v>
      </c>
      <c r="CM86" s="281">
        <f>IF(ISBLANK('Hoja De Calculo'!CN$13),'Credit issuance TYA'!CM86-('Credit issuance TYA'!$BN$21*'Credit issuance TYA'!$B$2),IF('Hoja De Calculo'!CN$16&lt;'Hoja De Calculo'!CM$16,0,'Credit issuance TYA'!CM86-('Credit issuance TYA'!$BN$21*'Credit issuance TYA'!$B$2)))</f>
        <v>0</v>
      </c>
      <c r="CN86" s="281">
        <f>IF(ISBLANK('Hoja De Calculo'!CO$13),'Credit issuance TYA'!CN86-('Credit issuance TYA'!$BN$21*'Credit issuance TYA'!$B$2),IF('Hoja De Calculo'!CO$16&lt;'Hoja De Calculo'!CN$16,0,'Credit issuance TYA'!CN86-('Credit issuance TYA'!$BN$21*'Credit issuance TYA'!$B$2)))</f>
        <v>0</v>
      </c>
      <c r="CO86" s="281">
        <f>IF(ISBLANK('Hoja De Calculo'!CP$13),'Credit issuance TYA'!CO86-('Credit issuance TYA'!$BN$21*'Credit issuance TYA'!$B$2),IF('Hoja De Calculo'!CP$16&lt;'Hoja De Calculo'!CO$16,0,'Credit issuance TYA'!CO86-('Credit issuance TYA'!$BN$21*'Credit issuance TYA'!$B$2)))</f>
        <v>0</v>
      </c>
      <c r="CP86" s="281">
        <f>IF(ISBLANK('Hoja De Calculo'!CQ$13),'Credit issuance TYA'!CP86-('Credit issuance TYA'!$BN$21*'Credit issuance TYA'!$B$2),IF('Hoja De Calculo'!CQ$16&lt;'Hoja De Calculo'!CP$16,0,'Credit issuance TYA'!CP86-('Credit issuance TYA'!$BN$21*'Credit issuance TYA'!$B$2)))</f>
        <v>0</v>
      </c>
      <c r="CQ86" s="281">
        <f>IF(ISBLANK('Hoja De Calculo'!CR$13),'Credit issuance TYA'!CQ86-('Credit issuance TYA'!$BN$21*'Credit issuance TYA'!$B$2),IF('Hoja De Calculo'!CR$16&lt;'Hoja De Calculo'!CQ$16,0,'Credit issuance TYA'!CQ86-('Credit issuance TYA'!$BN$21*'Credit issuance TYA'!$B$2)))</f>
        <v>0</v>
      </c>
      <c r="CR86" s="281">
        <f>IF(ISBLANK('Hoja De Calculo'!CS$13),'Credit issuance TYA'!CR86-('Credit issuance TYA'!$BN$21*'Credit issuance TYA'!$B$2),IF('Hoja De Calculo'!CS$16&lt;'Hoja De Calculo'!CR$16,0,'Credit issuance TYA'!CR86-('Credit issuance TYA'!$BN$21*'Credit issuance TYA'!$B$2)))</f>
        <v>0</v>
      </c>
      <c r="CS86" s="281">
        <f>IF(ISBLANK('Hoja De Calculo'!CT$13),'Credit issuance TYA'!CS86-('Credit issuance TYA'!$BN$21*'Credit issuance TYA'!$B$2),IF('Hoja De Calculo'!CT$16&lt;'Hoja De Calculo'!CS$16,0,'Credit issuance TYA'!CS86-('Credit issuance TYA'!$BN$21*'Credit issuance TYA'!$B$2)))</f>
        <v>0</v>
      </c>
      <c r="CT86" s="281">
        <f>IF(ISBLANK('Hoja De Calculo'!CU$13),'Credit issuance TYA'!CT86-('Credit issuance TYA'!$BN$21*'Credit issuance TYA'!$B$2),IF('Hoja De Calculo'!CU$16&lt;'Hoja De Calculo'!CT$16,0,'Credit issuance TYA'!CT86-('Credit issuance TYA'!$BN$21*'Credit issuance TYA'!$B$2)))</f>
        <v>0</v>
      </c>
      <c r="CU86" s="281">
        <f>IF(ISBLANK('Hoja De Calculo'!CV$13),'Credit issuance TYA'!CU86-('Credit issuance TYA'!$BN$21*'Credit issuance TYA'!$B$2),IF('Hoja De Calculo'!CV$16&lt;'Hoja De Calculo'!CU$16,0,'Credit issuance TYA'!CU86-('Credit issuance TYA'!$BN$21*'Credit issuance TYA'!$B$2)))</f>
        <v>0</v>
      </c>
      <c r="CV86" s="281">
        <f>IF(ISBLANK('Hoja De Calculo'!CW$13),'Credit issuance TYA'!CV86-('Credit issuance TYA'!$BN$21*'Credit issuance TYA'!$B$2),IF('Hoja De Calculo'!CW$16&lt;'Hoja De Calculo'!CV$16,0,'Credit issuance TYA'!CV86-('Credit issuance TYA'!$BN$21*'Credit issuance TYA'!$B$2)))</f>
        <v>0</v>
      </c>
      <c r="CW86" s="281">
        <f>IF(ISBLANK('Hoja De Calculo'!CX$13),'Credit issuance TYA'!CW86-('Credit issuance TYA'!$BN$21*'Credit issuance TYA'!$B$2),IF('Hoja De Calculo'!CX$16&lt;'Hoja De Calculo'!CW$16,0,'Credit issuance TYA'!CW86-('Credit issuance TYA'!$BN$21*'Credit issuance TYA'!$B$2)))</f>
        <v>0</v>
      </c>
    </row>
    <row r="87" spans="1:102" x14ac:dyDescent="0.3">
      <c r="A87" t="s">
        <v>224</v>
      </c>
      <c r="B87" s="259"/>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259"/>
      <c r="AB87" s="259"/>
      <c r="AC87" s="259"/>
      <c r="AD87" s="259"/>
      <c r="AE87" s="259"/>
      <c r="AF87" s="259"/>
      <c r="AG87" s="259"/>
      <c r="AH87" s="259"/>
      <c r="AI87" s="259"/>
      <c r="AJ87" s="259"/>
      <c r="AK87" s="259"/>
      <c r="AL87" s="259"/>
      <c r="AM87" s="259"/>
      <c r="AN87" s="259"/>
      <c r="AO87" s="259"/>
      <c r="AP87" s="259"/>
      <c r="AQ87" s="259"/>
      <c r="AR87" s="259"/>
      <c r="AS87" s="259"/>
      <c r="AT87" s="259"/>
      <c r="AU87" s="259"/>
      <c r="AV87" s="259"/>
      <c r="AW87" s="259"/>
      <c r="AX87" s="259"/>
      <c r="AY87" s="259"/>
      <c r="AZ87" s="259"/>
      <c r="BA87" s="259"/>
      <c r="BB87" s="259"/>
      <c r="BC87" s="259"/>
      <c r="BD87" s="259"/>
      <c r="BE87" s="259"/>
      <c r="BF87" s="259"/>
      <c r="BG87" s="259"/>
      <c r="BH87" s="259"/>
      <c r="BI87" s="259"/>
      <c r="BJ87" s="259"/>
      <c r="BK87" s="259"/>
      <c r="BL87" s="259"/>
      <c r="BM87" s="259"/>
      <c r="BN87" s="259"/>
      <c r="BO87" s="281">
        <f>'Credit issuance TYA'!BO87-('Credit issuance TYA'!$BO$21*'Credit issuance TYA'!$B$2)</f>
        <v>0</v>
      </c>
      <c r="BP87" s="281">
        <f>IF(ISBLANK('Hoja De Calculo'!BQ$13),'Credit issuance TYA'!BP87-('Credit issuance TYA'!$BO$21*'Credit issuance TYA'!$B$2),IF('Hoja De Calculo'!BQ$16&lt;'Hoja De Calculo'!BP$16,0,'Credit issuance TYA'!BP87-('Credit issuance TYA'!$BO$21*'Credit issuance TYA'!$B$2)))</f>
        <v>0</v>
      </c>
      <c r="BQ87" s="281">
        <f>IF(ISBLANK('Hoja De Calculo'!BR$13),'Credit issuance TYA'!BQ87-('Credit issuance TYA'!$BO$21*'Credit issuance TYA'!$B$2),IF('Hoja De Calculo'!BR$16&lt;'Hoja De Calculo'!BQ$16,0,'Credit issuance TYA'!BQ87-('Credit issuance TYA'!$BO$21*'Credit issuance TYA'!$B$2)))</f>
        <v>0</v>
      </c>
      <c r="BR87" s="281">
        <f>IF(ISBLANK('Hoja De Calculo'!BS$13),'Credit issuance TYA'!BR87-('Credit issuance TYA'!$BO$21*'Credit issuance TYA'!$B$2),IF('Hoja De Calculo'!BS$16&lt;'Hoja De Calculo'!BR$16,0,'Credit issuance TYA'!BR87-('Credit issuance TYA'!$BO$21*'Credit issuance TYA'!$B$2)))</f>
        <v>0</v>
      </c>
      <c r="BS87" s="281">
        <f>IF(ISBLANK('Hoja De Calculo'!BT$13),'Credit issuance TYA'!BS87-('Credit issuance TYA'!$BO$21*'Credit issuance TYA'!$B$2),IF('Hoja De Calculo'!BT$16&lt;'Hoja De Calculo'!BS$16,0,'Credit issuance TYA'!BS87-('Credit issuance TYA'!$BO$21*'Credit issuance TYA'!$B$2)))</f>
        <v>0</v>
      </c>
      <c r="BT87" s="281">
        <f>IF(ISBLANK('Hoja De Calculo'!BU$13),'Credit issuance TYA'!BT87-('Credit issuance TYA'!$BO$21*'Credit issuance TYA'!$B$2),IF('Hoja De Calculo'!BU$16&lt;'Hoja De Calculo'!BT$16,0,'Credit issuance TYA'!BT87-('Credit issuance TYA'!$BO$21*'Credit issuance TYA'!$B$2)))</f>
        <v>0</v>
      </c>
      <c r="BU87" s="281">
        <f>IF(ISBLANK('Hoja De Calculo'!BV$13),'Credit issuance TYA'!BU87-('Credit issuance TYA'!$BO$21*'Credit issuance TYA'!$B$2),IF('Hoja De Calculo'!BV$16&lt;'Hoja De Calculo'!BU$16,0,'Credit issuance TYA'!BU87-('Credit issuance TYA'!$BO$21*'Credit issuance TYA'!$B$2)))</f>
        <v>0</v>
      </c>
      <c r="BV87" s="281">
        <f>IF(ISBLANK('Hoja De Calculo'!BW$13),'Credit issuance TYA'!BV87-('Credit issuance TYA'!$BO$21*'Credit issuance TYA'!$B$2),IF('Hoja De Calculo'!BW$16&lt;'Hoja De Calculo'!BV$16,0,'Credit issuance TYA'!BV87-('Credit issuance TYA'!$BO$21*'Credit issuance TYA'!$B$2)))</f>
        <v>0</v>
      </c>
      <c r="BW87" s="281">
        <f>IF(ISBLANK('Hoja De Calculo'!BX$13),'Credit issuance TYA'!BW87-('Credit issuance TYA'!$BO$21*'Credit issuance TYA'!$B$2),IF('Hoja De Calculo'!BX$16&lt;'Hoja De Calculo'!BW$16,0,'Credit issuance TYA'!BW87-('Credit issuance TYA'!$BO$21*'Credit issuance TYA'!$B$2)))</f>
        <v>0</v>
      </c>
      <c r="BX87" s="281">
        <f>IF(ISBLANK('Hoja De Calculo'!BY$13),'Credit issuance TYA'!BX87-('Credit issuance TYA'!$BO$21*'Credit issuance TYA'!$B$2),IF('Hoja De Calculo'!BY$16&lt;'Hoja De Calculo'!BX$16,0,'Credit issuance TYA'!BX87-('Credit issuance TYA'!$BO$21*'Credit issuance TYA'!$B$2)))</f>
        <v>0</v>
      </c>
      <c r="BY87" s="281">
        <f>IF(ISBLANK('Hoja De Calculo'!BZ$13),'Credit issuance TYA'!BY87-('Credit issuance TYA'!$BO$21*'Credit issuance TYA'!$B$2),IF('Hoja De Calculo'!BZ$16&lt;'Hoja De Calculo'!BY$16,0,'Credit issuance TYA'!BY87-('Credit issuance TYA'!$BO$21*'Credit issuance TYA'!$B$2)))</f>
        <v>0</v>
      </c>
      <c r="BZ87" s="281">
        <f>IF(ISBLANK('Hoja De Calculo'!CA$13),'Credit issuance TYA'!BZ87-('Credit issuance TYA'!$BO$21*'Credit issuance TYA'!$B$2),IF('Hoja De Calculo'!CA$16&lt;'Hoja De Calculo'!BZ$16,0,'Credit issuance TYA'!BZ87-('Credit issuance TYA'!$BO$21*'Credit issuance TYA'!$B$2)))</f>
        <v>0</v>
      </c>
      <c r="CA87" s="281">
        <f>IF(ISBLANK('Hoja De Calculo'!CB$13),'Credit issuance TYA'!CA87-('Credit issuance TYA'!$BO$21*'Credit issuance TYA'!$B$2),IF('Hoja De Calculo'!CB$16&lt;'Hoja De Calculo'!CA$16,0,'Credit issuance TYA'!CA87-('Credit issuance TYA'!$BO$21*'Credit issuance TYA'!$B$2)))</f>
        <v>0</v>
      </c>
      <c r="CB87" s="281">
        <f>IF(ISBLANK('Hoja De Calculo'!CC$13),'Credit issuance TYA'!CB87-('Credit issuance TYA'!$BO$21*'Credit issuance TYA'!$B$2),IF('Hoja De Calculo'!CC$16&lt;'Hoja De Calculo'!CB$16,0,'Credit issuance TYA'!CB87-('Credit issuance TYA'!$BO$21*'Credit issuance TYA'!$B$2)))</f>
        <v>0</v>
      </c>
      <c r="CC87" s="281">
        <f>IF(ISBLANK('Hoja De Calculo'!CD$13),'Credit issuance TYA'!CC87-('Credit issuance TYA'!$BO$21*'Credit issuance TYA'!$B$2),IF('Hoja De Calculo'!CD$16&lt;'Hoja De Calculo'!CC$16,0,'Credit issuance TYA'!CC87-('Credit issuance TYA'!$BO$21*'Credit issuance TYA'!$B$2)))</f>
        <v>0</v>
      </c>
      <c r="CD87" s="281">
        <f>IF(ISBLANK('Hoja De Calculo'!CE$13),'Credit issuance TYA'!CD87-('Credit issuance TYA'!$BO$21*'Credit issuance TYA'!$B$2),IF('Hoja De Calculo'!CE$16&lt;'Hoja De Calculo'!CD$16,0,'Credit issuance TYA'!CD87-('Credit issuance TYA'!$BO$21*'Credit issuance TYA'!$B$2)))</f>
        <v>0</v>
      </c>
      <c r="CE87" s="281">
        <f>IF(ISBLANK('Hoja De Calculo'!CF$13),'Credit issuance TYA'!CE87-('Credit issuance TYA'!$BO$21*'Credit issuance TYA'!$B$2),IF('Hoja De Calculo'!CF$16&lt;'Hoja De Calculo'!CE$16,0,'Credit issuance TYA'!CE87-('Credit issuance TYA'!$BO$21*'Credit issuance TYA'!$B$2)))</f>
        <v>0</v>
      </c>
      <c r="CF87" s="281">
        <f>IF(ISBLANK('Hoja De Calculo'!CG$13),'Credit issuance TYA'!CF87-('Credit issuance TYA'!$BO$21*'Credit issuance TYA'!$B$2),IF('Hoja De Calculo'!CG$16&lt;'Hoja De Calculo'!CF$16,0,'Credit issuance TYA'!CF87-('Credit issuance TYA'!$BO$21*'Credit issuance TYA'!$B$2)))</f>
        <v>0</v>
      </c>
      <c r="CG87" s="281">
        <f>IF(ISBLANK('Hoja De Calculo'!CH$13),'Credit issuance TYA'!CG87-('Credit issuance TYA'!$BO$21*'Credit issuance TYA'!$B$2),IF('Hoja De Calculo'!CH$16&lt;'Hoja De Calculo'!CG$16,0,'Credit issuance TYA'!CG87-('Credit issuance TYA'!$BO$21*'Credit issuance TYA'!$B$2)))</f>
        <v>0</v>
      </c>
      <c r="CH87" s="281">
        <f>IF(ISBLANK('Hoja De Calculo'!CI$13),'Credit issuance TYA'!CH87-('Credit issuance TYA'!$BO$21*'Credit issuance TYA'!$B$2),IF('Hoja De Calculo'!CI$16&lt;'Hoja De Calculo'!CH$16,0,'Credit issuance TYA'!CH87-('Credit issuance TYA'!$BO$21*'Credit issuance TYA'!$B$2)))</f>
        <v>0</v>
      </c>
      <c r="CI87" s="281">
        <f>IF(ISBLANK('Hoja De Calculo'!CJ$13),'Credit issuance TYA'!CI87-('Credit issuance TYA'!$BO$21*'Credit issuance TYA'!$B$2),IF('Hoja De Calculo'!CJ$16&lt;'Hoja De Calculo'!CI$16,0,'Credit issuance TYA'!CI87-('Credit issuance TYA'!$BO$21*'Credit issuance TYA'!$B$2)))</f>
        <v>0</v>
      </c>
      <c r="CJ87" s="281">
        <f>IF(ISBLANK('Hoja De Calculo'!CK$13),'Credit issuance TYA'!CJ87-('Credit issuance TYA'!$BO$21*'Credit issuance TYA'!$B$2),IF('Hoja De Calculo'!CK$16&lt;'Hoja De Calculo'!CJ$16,0,'Credit issuance TYA'!CJ87-('Credit issuance TYA'!$BO$21*'Credit issuance TYA'!$B$2)))</f>
        <v>0</v>
      </c>
      <c r="CK87" s="281">
        <f>IF(ISBLANK('Hoja De Calculo'!CL$13),'Credit issuance TYA'!CK87-('Credit issuance TYA'!$BO$21*'Credit issuance TYA'!$B$2),IF('Hoja De Calculo'!CL$16&lt;'Hoja De Calculo'!CK$16,0,'Credit issuance TYA'!CK87-('Credit issuance TYA'!$BO$21*'Credit issuance TYA'!$B$2)))</f>
        <v>0</v>
      </c>
      <c r="CL87" s="281">
        <f>IF(ISBLANK('Hoja De Calculo'!CM$13),'Credit issuance TYA'!CL87-('Credit issuance TYA'!$BO$21*'Credit issuance TYA'!$B$2),IF('Hoja De Calculo'!CM$16&lt;'Hoja De Calculo'!CL$16,0,'Credit issuance TYA'!CL87-('Credit issuance TYA'!$BO$21*'Credit issuance TYA'!$B$2)))</f>
        <v>0</v>
      </c>
      <c r="CM87" s="281">
        <f>IF(ISBLANK('Hoja De Calculo'!CN$13),'Credit issuance TYA'!CM87-('Credit issuance TYA'!$BO$21*'Credit issuance TYA'!$B$2),IF('Hoja De Calculo'!CN$16&lt;'Hoja De Calculo'!CM$16,0,'Credit issuance TYA'!CM87-('Credit issuance TYA'!$BO$21*'Credit issuance TYA'!$B$2)))</f>
        <v>0</v>
      </c>
      <c r="CN87" s="281">
        <f>IF(ISBLANK('Hoja De Calculo'!CO$13),'Credit issuance TYA'!CN87-('Credit issuance TYA'!$BO$21*'Credit issuance TYA'!$B$2),IF('Hoja De Calculo'!CO$16&lt;'Hoja De Calculo'!CN$16,0,'Credit issuance TYA'!CN87-('Credit issuance TYA'!$BO$21*'Credit issuance TYA'!$B$2)))</f>
        <v>0</v>
      </c>
      <c r="CO87" s="281">
        <f>IF(ISBLANK('Hoja De Calculo'!CP$13),'Credit issuance TYA'!CO87-('Credit issuance TYA'!$BO$21*'Credit issuance TYA'!$B$2),IF('Hoja De Calculo'!CP$16&lt;'Hoja De Calculo'!CO$16,0,'Credit issuance TYA'!CO87-('Credit issuance TYA'!$BO$21*'Credit issuance TYA'!$B$2)))</f>
        <v>0</v>
      </c>
      <c r="CP87" s="281">
        <f>IF(ISBLANK('Hoja De Calculo'!CQ$13),'Credit issuance TYA'!CP87-('Credit issuance TYA'!$BO$21*'Credit issuance TYA'!$B$2),IF('Hoja De Calculo'!CQ$16&lt;'Hoja De Calculo'!CP$16,0,'Credit issuance TYA'!CP87-('Credit issuance TYA'!$BO$21*'Credit issuance TYA'!$B$2)))</f>
        <v>0</v>
      </c>
      <c r="CQ87" s="281">
        <f>IF(ISBLANK('Hoja De Calculo'!CR$13),'Credit issuance TYA'!CQ87-('Credit issuance TYA'!$BO$21*'Credit issuance TYA'!$B$2),IF('Hoja De Calculo'!CR$16&lt;'Hoja De Calculo'!CQ$16,0,'Credit issuance TYA'!CQ87-('Credit issuance TYA'!$BO$21*'Credit issuance TYA'!$B$2)))</f>
        <v>0</v>
      </c>
      <c r="CR87" s="281">
        <f>IF(ISBLANK('Hoja De Calculo'!CS$13),'Credit issuance TYA'!CR87-('Credit issuance TYA'!$BO$21*'Credit issuance TYA'!$B$2),IF('Hoja De Calculo'!CS$16&lt;'Hoja De Calculo'!CR$16,0,'Credit issuance TYA'!CR87-('Credit issuance TYA'!$BO$21*'Credit issuance TYA'!$B$2)))</f>
        <v>0</v>
      </c>
      <c r="CS87" s="281">
        <f>IF(ISBLANK('Hoja De Calculo'!CT$13),'Credit issuance TYA'!CS87-('Credit issuance TYA'!$BO$21*'Credit issuance TYA'!$B$2),IF('Hoja De Calculo'!CT$16&lt;'Hoja De Calculo'!CS$16,0,'Credit issuance TYA'!CS87-('Credit issuance TYA'!$BO$21*'Credit issuance TYA'!$B$2)))</f>
        <v>0</v>
      </c>
      <c r="CT87" s="281">
        <f>IF(ISBLANK('Hoja De Calculo'!CU$13),'Credit issuance TYA'!CT87-('Credit issuance TYA'!$BO$21*'Credit issuance TYA'!$B$2),IF('Hoja De Calculo'!CU$16&lt;'Hoja De Calculo'!CT$16,0,'Credit issuance TYA'!CT87-('Credit issuance TYA'!$BO$21*'Credit issuance TYA'!$B$2)))</f>
        <v>0</v>
      </c>
      <c r="CU87" s="281">
        <f>IF(ISBLANK('Hoja De Calculo'!CV$13),'Credit issuance TYA'!CU87-('Credit issuance TYA'!$BO$21*'Credit issuance TYA'!$B$2),IF('Hoja De Calculo'!CV$16&lt;'Hoja De Calculo'!CU$16,0,'Credit issuance TYA'!CU87-('Credit issuance TYA'!$BO$21*'Credit issuance TYA'!$B$2)))</f>
        <v>0</v>
      </c>
      <c r="CV87" s="281">
        <f>IF(ISBLANK('Hoja De Calculo'!CW$13),'Credit issuance TYA'!CV87-('Credit issuance TYA'!$BO$21*'Credit issuance TYA'!$B$2),IF('Hoja De Calculo'!CW$16&lt;'Hoja De Calculo'!CV$16,0,'Credit issuance TYA'!CV87-('Credit issuance TYA'!$BO$21*'Credit issuance TYA'!$B$2)))</f>
        <v>0</v>
      </c>
      <c r="CW87" s="281">
        <f>IF(ISBLANK('Hoja De Calculo'!CX$13),'Credit issuance TYA'!CW87-('Credit issuance TYA'!$BO$21*'Credit issuance TYA'!$B$2),IF('Hoja De Calculo'!CX$16&lt;'Hoja De Calculo'!CW$16,0,'Credit issuance TYA'!CW87-('Credit issuance TYA'!$BO$21*'Credit issuance TYA'!$B$2)))</f>
        <v>0</v>
      </c>
    </row>
    <row r="88" spans="1:102" x14ac:dyDescent="0.3">
      <c r="A88" t="s">
        <v>225</v>
      </c>
      <c r="B88" s="259"/>
      <c r="C88" s="259"/>
      <c r="D88" s="259"/>
      <c r="E88" s="259"/>
      <c r="F88" s="259"/>
      <c r="G88" s="259"/>
      <c r="H88" s="259"/>
      <c r="I88" s="259"/>
      <c r="J88" s="259"/>
      <c r="K88" s="259"/>
      <c r="L88" s="259"/>
      <c r="M88" s="259"/>
      <c r="N88" s="259"/>
      <c r="O88" s="259"/>
      <c r="P88" s="259"/>
      <c r="Q88" s="259"/>
      <c r="R88" s="259"/>
      <c r="S88" s="259"/>
      <c r="T88" s="259"/>
      <c r="U88" s="259"/>
      <c r="V88" s="259"/>
      <c r="W88" s="259"/>
      <c r="X88" s="259"/>
      <c r="Y88" s="259"/>
      <c r="Z88" s="259"/>
      <c r="AA88" s="259"/>
      <c r="AB88" s="259"/>
      <c r="AC88" s="259"/>
      <c r="AD88" s="259"/>
      <c r="AE88" s="259"/>
      <c r="AF88" s="259"/>
      <c r="AG88" s="259"/>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259"/>
      <c r="BE88" s="259"/>
      <c r="BF88" s="259"/>
      <c r="BG88" s="259"/>
      <c r="BH88" s="259"/>
      <c r="BI88" s="259"/>
      <c r="BJ88" s="259"/>
      <c r="BK88" s="259"/>
      <c r="BL88" s="259"/>
      <c r="BM88" s="259"/>
      <c r="BN88" s="259"/>
      <c r="BO88" s="259"/>
      <c r="BP88" s="281">
        <f>'Credit issuance TYA'!BP88-('Credit issuance TYA'!$BP$21*'Credit issuance TYA'!$B$2)</f>
        <v>0</v>
      </c>
      <c r="BQ88" s="281">
        <f>IF(ISBLANK('Hoja De Calculo'!BR$13),'Credit issuance TYA'!BQ88-('Credit issuance TYA'!$BP$21*'Credit issuance TYA'!$B$2),IF('Hoja De Calculo'!BR$16&lt;'Hoja De Calculo'!BQ$16,0,'Credit issuance TYA'!BQ88-('Credit issuance TYA'!$BP$21*'Credit issuance TYA'!$B$2)))</f>
        <v>0</v>
      </c>
      <c r="BR88" s="281">
        <f>IF(ISBLANK('Hoja De Calculo'!BS$13),'Credit issuance TYA'!BR88-('Credit issuance TYA'!$BP$21*'Credit issuance TYA'!$B$2),IF('Hoja De Calculo'!BS$16&lt;'Hoja De Calculo'!BR$16,0,'Credit issuance TYA'!BR88-('Credit issuance TYA'!$BP$21*'Credit issuance TYA'!$B$2)))</f>
        <v>0</v>
      </c>
      <c r="BS88" s="281">
        <f>IF(ISBLANK('Hoja De Calculo'!BT$13),'Credit issuance TYA'!BS88-('Credit issuance TYA'!$BP$21*'Credit issuance TYA'!$B$2),IF('Hoja De Calculo'!BT$16&lt;'Hoja De Calculo'!BS$16,0,'Credit issuance TYA'!BS88-('Credit issuance TYA'!$BP$21*'Credit issuance TYA'!$B$2)))</f>
        <v>0</v>
      </c>
      <c r="BT88" s="281">
        <f>IF(ISBLANK('Hoja De Calculo'!BU$13),'Credit issuance TYA'!BT88-('Credit issuance TYA'!$BP$21*'Credit issuance TYA'!$B$2),IF('Hoja De Calculo'!BU$16&lt;'Hoja De Calculo'!BT$16,0,'Credit issuance TYA'!BT88-('Credit issuance TYA'!$BP$21*'Credit issuance TYA'!$B$2)))</f>
        <v>0</v>
      </c>
      <c r="BU88" s="281">
        <f>IF(ISBLANK('Hoja De Calculo'!BV$13),'Credit issuance TYA'!BU88-('Credit issuance TYA'!$BP$21*'Credit issuance TYA'!$B$2),IF('Hoja De Calculo'!BV$16&lt;'Hoja De Calculo'!BU$16,0,'Credit issuance TYA'!BU88-('Credit issuance TYA'!$BP$21*'Credit issuance TYA'!$B$2)))</f>
        <v>0</v>
      </c>
      <c r="BV88" s="281">
        <f>IF(ISBLANK('Hoja De Calculo'!BW$13),'Credit issuance TYA'!BV88-('Credit issuance TYA'!$BP$21*'Credit issuance TYA'!$B$2),IF('Hoja De Calculo'!BW$16&lt;'Hoja De Calculo'!BV$16,0,'Credit issuance TYA'!BV88-('Credit issuance TYA'!$BP$21*'Credit issuance TYA'!$B$2)))</f>
        <v>0</v>
      </c>
      <c r="BW88" s="281">
        <f>IF(ISBLANK('Hoja De Calculo'!BX$13),'Credit issuance TYA'!BW88-('Credit issuance TYA'!$BP$21*'Credit issuance TYA'!$B$2),IF('Hoja De Calculo'!BX$16&lt;'Hoja De Calculo'!BW$16,0,'Credit issuance TYA'!BW88-('Credit issuance TYA'!$BP$21*'Credit issuance TYA'!$B$2)))</f>
        <v>0</v>
      </c>
      <c r="BX88" s="281">
        <f>IF(ISBLANK('Hoja De Calculo'!BY$13),'Credit issuance TYA'!BX88-('Credit issuance TYA'!$BP$21*'Credit issuance TYA'!$B$2),IF('Hoja De Calculo'!BY$16&lt;'Hoja De Calculo'!BX$16,0,'Credit issuance TYA'!BX88-('Credit issuance TYA'!$BP$21*'Credit issuance TYA'!$B$2)))</f>
        <v>0</v>
      </c>
      <c r="BY88" s="281">
        <f>IF(ISBLANK('Hoja De Calculo'!BZ$13),'Credit issuance TYA'!BY88-('Credit issuance TYA'!$BP$21*'Credit issuance TYA'!$B$2),IF('Hoja De Calculo'!BZ$16&lt;'Hoja De Calculo'!BY$16,0,'Credit issuance TYA'!BY88-('Credit issuance TYA'!$BP$21*'Credit issuance TYA'!$B$2)))</f>
        <v>0</v>
      </c>
      <c r="BZ88" s="281">
        <f>IF(ISBLANK('Hoja De Calculo'!CA$13),'Credit issuance TYA'!BZ88-('Credit issuance TYA'!$BP$21*'Credit issuance TYA'!$B$2),IF('Hoja De Calculo'!CA$16&lt;'Hoja De Calculo'!BZ$16,0,'Credit issuance TYA'!BZ88-('Credit issuance TYA'!$BP$21*'Credit issuance TYA'!$B$2)))</f>
        <v>0</v>
      </c>
      <c r="CA88" s="281">
        <f>IF(ISBLANK('Hoja De Calculo'!CB$13),'Credit issuance TYA'!CA88-('Credit issuance TYA'!$BP$21*'Credit issuance TYA'!$B$2),IF('Hoja De Calculo'!CB$16&lt;'Hoja De Calculo'!CA$16,0,'Credit issuance TYA'!CA88-('Credit issuance TYA'!$BP$21*'Credit issuance TYA'!$B$2)))</f>
        <v>0</v>
      </c>
      <c r="CB88" s="281">
        <f>IF(ISBLANK('Hoja De Calculo'!CC$13),'Credit issuance TYA'!CB88-('Credit issuance TYA'!$BP$21*'Credit issuance TYA'!$B$2),IF('Hoja De Calculo'!CC$16&lt;'Hoja De Calculo'!CB$16,0,'Credit issuance TYA'!CB88-('Credit issuance TYA'!$BP$21*'Credit issuance TYA'!$B$2)))</f>
        <v>0</v>
      </c>
      <c r="CC88" s="281">
        <f>IF(ISBLANK('Hoja De Calculo'!CD$13),'Credit issuance TYA'!CC88-('Credit issuance TYA'!$BP$21*'Credit issuance TYA'!$B$2),IF('Hoja De Calculo'!CD$16&lt;'Hoja De Calculo'!CC$16,0,'Credit issuance TYA'!CC88-('Credit issuance TYA'!$BP$21*'Credit issuance TYA'!$B$2)))</f>
        <v>0</v>
      </c>
      <c r="CD88" s="281">
        <f>IF(ISBLANK('Hoja De Calculo'!CE$13),'Credit issuance TYA'!CD88-('Credit issuance TYA'!$BP$21*'Credit issuance TYA'!$B$2),IF('Hoja De Calculo'!CE$16&lt;'Hoja De Calculo'!CD$16,0,'Credit issuance TYA'!CD88-('Credit issuance TYA'!$BP$21*'Credit issuance TYA'!$B$2)))</f>
        <v>0</v>
      </c>
      <c r="CE88" s="281">
        <f>IF(ISBLANK('Hoja De Calculo'!CF$13),'Credit issuance TYA'!CE88-('Credit issuance TYA'!$BP$21*'Credit issuance TYA'!$B$2),IF('Hoja De Calculo'!CF$16&lt;'Hoja De Calculo'!CE$16,0,'Credit issuance TYA'!CE88-('Credit issuance TYA'!$BP$21*'Credit issuance TYA'!$B$2)))</f>
        <v>0</v>
      </c>
      <c r="CF88" s="281">
        <f>IF(ISBLANK('Hoja De Calculo'!CG$13),'Credit issuance TYA'!CF88-('Credit issuance TYA'!$BP$21*'Credit issuance TYA'!$B$2),IF('Hoja De Calculo'!CG$16&lt;'Hoja De Calculo'!CF$16,0,'Credit issuance TYA'!CF88-('Credit issuance TYA'!$BP$21*'Credit issuance TYA'!$B$2)))</f>
        <v>0</v>
      </c>
      <c r="CG88" s="281">
        <f>IF(ISBLANK('Hoja De Calculo'!CH$13),'Credit issuance TYA'!CG88-('Credit issuance TYA'!$BP$21*'Credit issuance TYA'!$B$2),IF('Hoja De Calculo'!CH$16&lt;'Hoja De Calculo'!CG$16,0,'Credit issuance TYA'!CG88-('Credit issuance TYA'!$BP$21*'Credit issuance TYA'!$B$2)))</f>
        <v>0</v>
      </c>
      <c r="CH88" s="281">
        <f>IF(ISBLANK('Hoja De Calculo'!CI$13),'Credit issuance TYA'!CH88-('Credit issuance TYA'!$BP$21*'Credit issuance TYA'!$B$2),IF('Hoja De Calculo'!CI$16&lt;'Hoja De Calculo'!CH$16,0,'Credit issuance TYA'!CH88-('Credit issuance TYA'!$BP$21*'Credit issuance TYA'!$B$2)))</f>
        <v>0</v>
      </c>
      <c r="CI88" s="281">
        <f>IF(ISBLANK('Hoja De Calculo'!CJ$13),'Credit issuance TYA'!CI88-('Credit issuance TYA'!$BP$21*'Credit issuance TYA'!$B$2),IF('Hoja De Calculo'!CJ$16&lt;'Hoja De Calculo'!CI$16,0,'Credit issuance TYA'!CI88-('Credit issuance TYA'!$BP$21*'Credit issuance TYA'!$B$2)))</f>
        <v>0</v>
      </c>
      <c r="CJ88" s="281">
        <f>IF(ISBLANK('Hoja De Calculo'!CK$13),'Credit issuance TYA'!CJ88-('Credit issuance TYA'!$BP$21*'Credit issuance TYA'!$B$2),IF('Hoja De Calculo'!CK$16&lt;'Hoja De Calculo'!CJ$16,0,'Credit issuance TYA'!CJ88-('Credit issuance TYA'!$BP$21*'Credit issuance TYA'!$B$2)))</f>
        <v>0</v>
      </c>
      <c r="CK88" s="281">
        <f>IF(ISBLANK('Hoja De Calculo'!CL$13),'Credit issuance TYA'!CK88-('Credit issuance TYA'!$BP$21*'Credit issuance TYA'!$B$2),IF('Hoja De Calculo'!CL$16&lt;'Hoja De Calculo'!CK$16,0,'Credit issuance TYA'!CK88-('Credit issuance TYA'!$BP$21*'Credit issuance TYA'!$B$2)))</f>
        <v>0</v>
      </c>
      <c r="CL88" s="281">
        <f>IF(ISBLANK('Hoja De Calculo'!CM$13),'Credit issuance TYA'!CL88-('Credit issuance TYA'!$BP$21*'Credit issuance TYA'!$B$2),IF('Hoja De Calculo'!CM$16&lt;'Hoja De Calculo'!CL$16,0,'Credit issuance TYA'!CL88-('Credit issuance TYA'!$BP$21*'Credit issuance TYA'!$B$2)))</f>
        <v>0</v>
      </c>
      <c r="CM88" s="281">
        <f>IF(ISBLANK('Hoja De Calculo'!CN$13),'Credit issuance TYA'!CM88-('Credit issuance TYA'!$BP$21*'Credit issuance TYA'!$B$2),IF('Hoja De Calculo'!CN$16&lt;'Hoja De Calculo'!CM$16,0,'Credit issuance TYA'!CM88-('Credit issuance TYA'!$BP$21*'Credit issuance TYA'!$B$2)))</f>
        <v>0</v>
      </c>
      <c r="CN88" s="281">
        <f>IF(ISBLANK('Hoja De Calculo'!CO$13),'Credit issuance TYA'!CN88-('Credit issuance TYA'!$BP$21*'Credit issuance TYA'!$B$2),IF('Hoja De Calculo'!CO$16&lt;'Hoja De Calculo'!CN$16,0,'Credit issuance TYA'!CN88-('Credit issuance TYA'!$BP$21*'Credit issuance TYA'!$B$2)))</f>
        <v>0</v>
      </c>
      <c r="CO88" s="281">
        <f>IF(ISBLANK('Hoja De Calculo'!CP$13),'Credit issuance TYA'!CO88-('Credit issuance TYA'!$BP$21*'Credit issuance TYA'!$B$2),IF('Hoja De Calculo'!CP$16&lt;'Hoja De Calculo'!CO$16,0,'Credit issuance TYA'!CO88-('Credit issuance TYA'!$BP$21*'Credit issuance TYA'!$B$2)))</f>
        <v>0</v>
      </c>
      <c r="CP88" s="281">
        <f>IF(ISBLANK('Hoja De Calculo'!CQ$13),'Credit issuance TYA'!CP88-('Credit issuance TYA'!$BP$21*'Credit issuance TYA'!$B$2),IF('Hoja De Calculo'!CQ$16&lt;'Hoja De Calculo'!CP$16,0,'Credit issuance TYA'!CP88-('Credit issuance TYA'!$BP$21*'Credit issuance TYA'!$B$2)))</f>
        <v>0</v>
      </c>
      <c r="CQ88" s="281">
        <f>IF(ISBLANK('Hoja De Calculo'!CR$13),'Credit issuance TYA'!CQ88-('Credit issuance TYA'!$BP$21*'Credit issuance TYA'!$B$2),IF('Hoja De Calculo'!CR$16&lt;'Hoja De Calculo'!CQ$16,0,'Credit issuance TYA'!CQ88-('Credit issuance TYA'!$BP$21*'Credit issuance TYA'!$B$2)))</f>
        <v>0</v>
      </c>
      <c r="CR88" s="281">
        <f>IF(ISBLANK('Hoja De Calculo'!CS$13),'Credit issuance TYA'!CR88-('Credit issuance TYA'!$BP$21*'Credit issuance TYA'!$B$2),IF('Hoja De Calculo'!CS$16&lt;'Hoja De Calculo'!CR$16,0,'Credit issuance TYA'!CR88-('Credit issuance TYA'!$BP$21*'Credit issuance TYA'!$B$2)))</f>
        <v>0</v>
      </c>
      <c r="CS88" s="281">
        <f>IF(ISBLANK('Hoja De Calculo'!CT$13),'Credit issuance TYA'!CS88-('Credit issuance TYA'!$BP$21*'Credit issuance TYA'!$B$2),IF('Hoja De Calculo'!CT$16&lt;'Hoja De Calculo'!CS$16,0,'Credit issuance TYA'!CS88-('Credit issuance TYA'!$BP$21*'Credit issuance TYA'!$B$2)))</f>
        <v>0</v>
      </c>
      <c r="CT88" s="281">
        <f>IF(ISBLANK('Hoja De Calculo'!CU$13),'Credit issuance TYA'!CT88-('Credit issuance TYA'!$BP$21*'Credit issuance TYA'!$B$2),IF('Hoja De Calculo'!CU$16&lt;'Hoja De Calculo'!CT$16,0,'Credit issuance TYA'!CT88-('Credit issuance TYA'!$BP$21*'Credit issuance TYA'!$B$2)))</f>
        <v>0</v>
      </c>
      <c r="CU88" s="281">
        <f>IF(ISBLANK('Hoja De Calculo'!CV$13),'Credit issuance TYA'!CU88-('Credit issuance TYA'!$BP$21*'Credit issuance TYA'!$B$2),IF('Hoja De Calculo'!CV$16&lt;'Hoja De Calculo'!CU$16,0,'Credit issuance TYA'!CU88-('Credit issuance TYA'!$BP$21*'Credit issuance TYA'!$B$2)))</f>
        <v>0</v>
      </c>
      <c r="CV88" s="281">
        <f>IF(ISBLANK('Hoja De Calculo'!CW$13),'Credit issuance TYA'!CV88-('Credit issuance TYA'!$BP$21*'Credit issuance TYA'!$B$2),IF('Hoja De Calculo'!CW$16&lt;'Hoja De Calculo'!CV$16,0,'Credit issuance TYA'!CV88-('Credit issuance TYA'!$BP$21*'Credit issuance TYA'!$B$2)))</f>
        <v>0</v>
      </c>
      <c r="CW88" s="281">
        <f>IF(ISBLANK('Hoja De Calculo'!CX$13),'Credit issuance TYA'!CW88-('Credit issuance TYA'!$BP$21*'Credit issuance TYA'!$B$2),IF('Hoja De Calculo'!CX$16&lt;'Hoja De Calculo'!CW$16,0,'Credit issuance TYA'!CW88-('Credit issuance TYA'!$BP$21*'Credit issuance TYA'!$B$2)))</f>
        <v>0</v>
      </c>
    </row>
    <row r="89" spans="1:102" x14ac:dyDescent="0.3">
      <c r="A89" t="s">
        <v>226</v>
      </c>
      <c r="B89" s="259"/>
      <c r="C89" s="259"/>
      <c r="D89" s="259"/>
      <c r="E89" s="259"/>
      <c r="F89" s="259"/>
      <c r="G89" s="259"/>
      <c r="H89" s="259"/>
      <c r="I89" s="259"/>
      <c r="J89" s="259"/>
      <c r="K89" s="259"/>
      <c r="L89" s="259"/>
      <c r="M89" s="259"/>
      <c r="N89" s="259"/>
      <c r="O89" s="259"/>
      <c r="P89" s="259"/>
      <c r="Q89" s="259"/>
      <c r="R89" s="259"/>
      <c r="S89" s="259"/>
      <c r="T89" s="259"/>
      <c r="U89" s="259"/>
      <c r="V89" s="259"/>
      <c r="W89" s="259"/>
      <c r="X89" s="259"/>
      <c r="Y89" s="259"/>
      <c r="Z89" s="259"/>
      <c r="AA89" s="259"/>
      <c r="AB89" s="259"/>
      <c r="AC89" s="259"/>
      <c r="AD89" s="259"/>
      <c r="AE89" s="259"/>
      <c r="AF89" s="259"/>
      <c r="AG89" s="259"/>
      <c r="AH89" s="259"/>
      <c r="AI89" s="259"/>
      <c r="AJ89" s="259"/>
      <c r="AK89" s="259"/>
      <c r="AL89" s="259"/>
      <c r="AM89" s="259"/>
      <c r="AN89" s="259"/>
      <c r="AO89" s="259"/>
      <c r="AP89" s="259"/>
      <c r="AQ89" s="259"/>
      <c r="AR89" s="259"/>
      <c r="AS89" s="259"/>
      <c r="AT89" s="259"/>
      <c r="AU89" s="259"/>
      <c r="AV89" s="259"/>
      <c r="AW89" s="259"/>
      <c r="AX89" s="259"/>
      <c r="AY89" s="259"/>
      <c r="AZ89" s="259"/>
      <c r="BA89" s="259"/>
      <c r="BB89" s="259"/>
      <c r="BC89" s="259"/>
      <c r="BD89" s="259"/>
      <c r="BE89" s="259"/>
      <c r="BF89" s="259"/>
      <c r="BG89" s="259"/>
      <c r="BH89" s="259"/>
      <c r="BI89" s="259"/>
      <c r="BJ89" s="259"/>
      <c r="BK89" s="259"/>
      <c r="BL89" s="259"/>
      <c r="BM89" s="259"/>
      <c r="BN89" s="259"/>
      <c r="BO89" s="259"/>
      <c r="BP89" s="259"/>
      <c r="BQ89" s="281">
        <f>'Credit issuance TYA'!BQ89-('Credit issuance TYA'!$BQ$21*'Credit issuance TYA'!$B$2)</f>
        <v>0</v>
      </c>
      <c r="BR89" s="281">
        <f>IF(ISBLANK('Hoja De Calculo'!BS$13),'Credit issuance TYA'!BR89-('Credit issuance TYA'!$BQ$21*'Credit issuance TYA'!$B$2),IF('Hoja De Calculo'!BS$16&lt;'Hoja De Calculo'!BR$16,0,'Credit issuance TYA'!BR89-('Credit issuance TYA'!$BQ$21*'Credit issuance TYA'!$B$2)))</f>
        <v>0</v>
      </c>
      <c r="BS89" s="281">
        <f>IF(ISBLANK('Hoja De Calculo'!BT$13),'Credit issuance TYA'!BS89-('Credit issuance TYA'!$BQ$21*'Credit issuance TYA'!$B$2),IF('Hoja De Calculo'!BT$16&lt;'Hoja De Calculo'!BS$16,0,'Credit issuance TYA'!BS89-('Credit issuance TYA'!$BQ$21*'Credit issuance TYA'!$B$2)))</f>
        <v>0</v>
      </c>
      <c r="BT89" s="281">
        <f>IF(ISBLANK('Hoja De Calculo'!BU$13),'Credit issuance TYA'!BT89-('Credit issuance TYA'!$BQ$21*'Credit issuance TYA'!$B$2),IF('Hoja De Calculo'!BU$16&lt;'Hoja De Calculo'!BT$16,0,'Credit issuance TYA'!BT89-('Credit issuance TYA'!$BQ$21*'Credit issuance TYA'!$B$2)))</f>
        <v>0</v>
      </c>
      <c r="BU89" s="281">
        <f>IF(ISBLANK('Hoja De Calculo'!BV$13),'Credit issuance TYA'!BU89-('Credit issuance TYA'!$BQ$21*'Credit issuance TYA'!$B$2),IF('Hoja De Calculo'!BV$16&lt;'Hoja De Calculo'!BU$16,0,'Credit issuance TYA'!BU89-('Credit issuance TYA'!$BQ$21*'Credit issuance TYA'!$B$2)))</f>
        <v>0</v>
      </c>
      <c r="BV89" s="281">
        <f>IF(ISBLANK('Hoja De Calculo'!BW$13),'Credit issuance TYA'!BV89-('Credit issuance TYA'!$BQ$21*'Credit issuance TYA'!$B$2),IF('Hoja De Calculo'!BW$16&lt;'Hoja De Calculo'!BV$16,0,'Credit issuance TYA'!BV89-('Credit issuance TYA'!$BQ$21*'Credit issuance TYA'!$B$2)))</f>
        <v>0</v>
      </c>
      <c r="BW89" s="281">
        <f>IF(ISBLANK('Hoja De Calculo'!BX$13),'Credit issuance TYA'!BW89-('Credit issuance TYA'!$BQ$21*'Credit issuance TYA'!$B$2),IF('Hoja De Calculo'!BX$16&lt;'Hoja De Calculo'!BW$16,0,'Credit issuance TYA'!BW89-('Credit issuance TYA'!$BQ$21*'Credit issuance TYA'!$B$2)))</f>
        <v>0</v>
      </c>
      <c r="BX89" s="281">
        <f>IF(ISBLANK('Hoja De Calculo'!BY$13),'Credit issuance TYA'!BX89-('Credit issuance TYA'!$BQ$21*'Credit issuance TYA'!$B$2),IF('Hoja De Calculo'!BY$16&lt;'Hoja De Calculo'!BX$16,0,'Credit issuance TYA'!BX89-('Credit issuance TYA'!$BQ$21*'Credit issuance TYA'!$B$2)))</f>
        <v>0</v>
      </c>
      <c r="BY89" s="281">
        <f>IF(ISBLANK('Hoja De Calculo'!BZ$13),'Credit issuance TYA'!BY89-('Credit issuance TYA'!$BQ$21*'Credit issuance TYA'!$B$2),IF('Hoja De Calculo'!BZ$16&lt;'Hoja De Calculo'!BY$16,0,'Credit issuance TYA'!BY89-('Credit issuance TYA'!$BQ$21*'Credit issuance TYA'!$B$2)))</f>
        <v>0</v>
      </c>
      <c r="BZ89" s="281">
        <f>IF(ISBLANK('Hoja De Calculo'!CA$13),'Credit issuance TYA'!BZ89-('Credit issuance TYA'!$BQ$21*'Credit issuance TYA'!$B$2),IF('Hoja De Calculo'!CA$16&lt;'Hoja De Calculo'!BZ$16,0,'Credit issuance TYA'!BZ89-('Credit issuance TYA'!$BQ$21*'Credit issuance TYA'!$B$2)))</f>
        <v>0</v>
      </c>
      <c r="CA89" s="281">
        <f>IF(ISBLANK('Hoja De Calculo'!CB$13),'Credit issuance TYA'!CA89-('Credit issuance TYA'!$BQ$21*'Credit issuance TYA'!$B$2),IF('Hoja De Calculo'!CB$16&lt;'Hoja De Calculo'!CA$16,0,'Credit issuance TYA'!CA89-('Credit issuance TYA'!$BQ$21*'Credit issuance TYA'!$B$2)))</f>
        <v>0</v>
      </c>
      <c r="CB89" s="281">
        <f>IF(ISBLANK('Hoja De Calculo'!CC$13),'Credit issuance TYA'!CB89-('Credit issuance TYA'!$BQ$21*'Credit issuance TYA'!$B$2),IF('Hoja De Calculo'!CC$16&lt;'Hoja De Calculo'!CB$16,0,'Credit issuance TYA'!CB89-('Credit issuance TYA'!$BQ$21*'Credit issuance TYA'!$B$2)))</f>
        <v>0</v>
      </c>
      <c r="CC89" s="281">
        <f>IF(ISBLANK('Hoja De Calculo'!CD$13),'Credit issuance TYA'!CC89-('Credit issuance TYA'!$BQ$21*'Credit issuance TYA'!$B$2),IF('Hoja De Calculo'!CD$16&lt;'Hoja De Calculo'!CC$16,0,'Credit issuance TYA'!CC89-('Credit issuance TYA'!$BQ$21*'Credit issuance TYA'!$B$2)))</f>
        <v>0</v>
      </c>
      <c r="CD89" s="281">
        <f>IF(ISBLANK('Hoja De Calculo'!CE$13),'Credit issuance TYA'!CD89-('Credit issuance TYA'!$BQ$21*'Credit issuance TYA'!$B$2),IF('Hoja De Calculo'!CE$16&lt;'Hoja De Calculo'!CD$16,0,'Credit issuance TYA'!CD89-('Credit issuance TYA'!$BQ$21*'Credit issuance TYA'!$B$2)))</f>
        <v>0</v>
      </c>
      <c r="CE89" s="281">
        <f>IF(ISBLANK('Hoja De Calculo'!CF$13),'Credit issuance TYA'!CE89-('Credit issuance TYA'!$BQ$21*'Credit issuance TYA'!$B$2),IF('Hoja De Calculo'!CF$16&lt;'Hoja De Calculo'!CE$16,0,'Credit issuance TYA'!CE89-('Credit issuance TYA'!$BQ$21*'Credit issuance TYA'!$B$2)))</f>
        <v>0</v>
      </c>
      <c r="CF89" s="281">
        <f>IF(ISBLANK('Hoja De Calculo'!CG$13),'Credit issuance TYA'!CF89-('Credit issuance TYA'!$BQ$21*'Credit issuance TYA'!$B$2),IF('Hoja De Calculo'!CG$16&lt;'Hoja De Calculo'!CF$16,0,'Credit issuance TYA'!CF89-('Credit issuance TYA'!$BQ$21*'Credit issuance TYA'!$B$2)))</f>
        <v>0</v>
      </c>
      <c r="CG89" s="281">
        <f>IF(ISBLANK('Hoja De Calculo'!CH$13),'Credit issuance TYA'!CG89-('Credit issuance TYA'!$BQ$21*'Credit issuance TYA'!$B$2),IF('Hoja De Calculo'!CH$16&lt;'Hoja De Calculo'!CG$16,0,'Credit issuance TYA'!CG89-('Credit issuance TYA'!$BQ$21*'Credit issuance TYA'!$B$2)))</f>
        <v>0</v>
      </c>
      <c r="CH89" s="281">
        <f>IF(ISBLANK('Hoja De Calculo'!CI$13),'Credit issuance TYA'!CH89-('Credit issuance TYA'!$BQ$21*'Credit issuance TYA'!$B$2),IF('Hoja De Calculo'!CI$16&lt;'Hoja De Calculo'!CH$16,0,'Credit issuance TYA'!CH89-('Credit issuance TYA'!$BQ$21*'Credit issuance TYA'!$B$2)))</f>
        <v>0</v>
      </c>
      <c r="CI89" s="281">
        <f>IF(ISBLANK('Hoja De Calculo'!CJ$13),'Credit issuance TYA'!CI89-('Credit issuance TYA'!$BQ$21*'Credit issuance TYA'!$B$2),IF('Hoja De Calculo'!CJ$16&lt;'Hoja De Calculo'!CI$16,0,'Credit issuance TYA'!CI89-('Credit issuance TYA'!$BQ$21*'Credit issuance TYA'!$B$2)))</f>
        <v>0</v>
      </c>
      <c r="CJ89" s="281">
        <f>IF(ISBLANK('Hoja De Calculo'!CK$13),'Credit issuance TYA'!CJ89-('Credit issuance TYA'!$BQ$21*'Credit issuance TYA'!$B$2),IF('Hoja De Calculo'!CK$16&lt;'Hoja De Calculo'!CJ$16,0,'Credit issuance TYA'!CJ89-('Credit issuance TYA'!$BQ$21*'Credit issuance TYA'!$B$2)))</f>
        <v>0</v>
      </c>
      <c r="CK89" s="281">
        <f>IF(ISBLANK('Hoja De Calculo'!CL$13),'Credit issuance TYA'!CK89-('Credit issuance TYA'!$BQ$21*'Credit issuance TYA'!$B$2),IF('Hoja De Calculo'!CL$16&lt;'Hoja De Calculo'!CK$16,0,'Credit issuance TYA'!CK89-('Credit issuance TYA'!$BQ$21*'Credit issuance TYA'!$B$2)))</f>
        <v>0</v>
      </c>
      <c r="CL89" s="281">
        <f>IF(ISBLANK('Hoja De Calculo'!CM$13),'Credit issuance TYA'!CL89-('Credit issuance TYA'!$BQ$21*'Credit issuance TYA'!$B$2),IF('Hoja De Calculo'!CM$16&lt;'Hoja De Calculo'!CL$16,0,'Credit issuance TYA'!CL89-('Credit issuance TYA'!$BQ$21*'Credit issuance TYA'!$B$2)))</f>
        <v>0</v>
      </c>
      <c r="CM89" s="281">
        <f>IF(ISBLANK('Hoja De Calculo'!CN$13),'Credit issuance TYA'!CM89-('Credit issuance TYA'!$BQ$21*'Credit issuance TYA'!$B$2),IF('Hoja De Calculo'!CN$16&lt;'Hoja De Calculo'!CM$16,0,'Credit issuance TYA'!CM89-('Credit issuance TYA'!$BQ$21*'Credit issuance TYA'!$B$2)))</f>
        <v>0</v>
      </c>
      <c r="CN89" s="281">
        <f>IF(ISBLANK('Hoja De Calculo'!CO$13),'Credit issuance TYA'!CN89-('Credit issuance TYA'!$BQ$21*'Credit issuance TYA'!$B$2),IF('Hoja De Calculo'!CO$16&lt;'Hoja De Calculo'!CN$16,0,'Credit issuance TYA'!CN89-('Credit issuance TYA'!$BQ$21*'Credit issuance TYA'!$B$2)))</f>
        <v>0</v>
      </c>
      <c r="CO89" s="281">
        <f>IF(ISBLANK('Hoja De Calculo'!CP$13),'Credit issuance TYA'!CO89-('Credit issuance TYA'!$BQ$21*'Credit issuance TYA'!$B$2),IF('Hoja De Calculo'!CP$16&lt;'Hoja De Calculo'!CO$16,0,'Credit issuance TYA'!CO89-('Credit issuance TYA'!$BQ$21*'Credit issuance TYA'!$B$2)))</f>
        <v>0</v>
      </c>
      <c r="CP89" s="281">
        <f>IF(ISBLANK('Hoja De Calculo'!CQ$13),'Credit issuance TYA'!CP89-('Credit issuance TYA'!$BQ$21*'Credit issuance TYA'!$B$2),IF('Hoja De Calculo'!CQ$16&lt;'Hoja De Calculo'!CP$16,0,'Credit issuance TYA'!CP89-('Credit issuance TYA'!$BQ$21*'Credit issuance TYA'!$B$2)))</f>
        <v>0</v>
      </c>
      <c r="CQ89" s="281">
        <f>IF(ISBLANK('Hoja De Calculo'!CR$13),'Credit issuance TYA'!CQ89-('Credit issuance TYA'!$BQ$21*'Credit issuance TYA'!$B$2),IF('Hoja De Calculo'!CR$16&lt;'Hoja De Calculo'!CQ$16,0,'Credit issuance TYA'!CQ89-('Credit issuance TYA'!$BQ$21*'Credit issuance TYA'!$B$2)))</f>
        <v>0</v>
      </c>
      <c r="CR89" s="281">
        <f>IF(ISBLANK('Hoja De Calculo'!CS$13),'Credit issuance TYA'!CR89-('Credit issuance TYA'!$BQ$21*'Credit issuance TYA'!$B$2),IF('Hoja De Calculo'!CS$16&lt;'Hoja De Calculo'!CR$16,0,'Credit issuance TYA'!CR89-('Credit issuance TYA'!$BQ$21*'Credit issuance TYA'!$B$2)))</f>
        <v>0</v>
      </c>
      <c r="CS89" s="281">
        <f>IF(ISBLANK('Hoja De Calculo'!CT$13),'Credit issuance TYA'!CS89-('Credit issuance TYA'!$BQ$21*'Credit issuance TYA'!$B$2),IF('Hoja De Calculo'!CT$16&lt;'Hoja De Calculo'!CS$16,0,'Credit issuance TYA'!CS89-('Credit issuance TYA'!$BQ$21*'Credit issuance TYA'!$B$2)))</f>
        <v>0</v>
      </c>
      <c r="CT89" s="281">
        <f>IF(ISBLANK('Hoja De Calculo'!CU$13),'Credit issuance TYA'!CT89-('Credit issuance TYA'!$BQ$21*'Credit issuance TYA'!$B$2),IF('Hoja De Calculo'!CU$16&lt;'Hoja De Calculo'!CT$16,0,'Credit issuance TYA'!CT89-('Credit issuance TYA'!$BQ$21*'Credit issuance TYA'!$B$2)))</f>
        <v>0</v>
      </c>
      <c r="CU89" s="281">
        <f>IF(ISBLANK('Hoja De Calculo'!CV$13),'Credit issuance TYA'!CU89-('Credit issuance TYA'!$BQ$21*'Credit issuance TYA'!$B$2),IF('Hoja De Calculo'!CV$16&lt;'Hoja De Calculo'!CU$16,0,'Credit issuance TYA'!CU89-('Credit issuance TYA'!$BQ$21*'Credit issuance TYA'!$B$2)))</f>
        <v>0</v>
      </c>
      <c r="CV89" s="281">
        <f>IF(ISBLANK('Hoja De Calculo'!CW$13),'Credit issuance TYA'!CV89-('Credit issuance TYA'!$BQ$21*'Credit issuance TYA'!$B$2),IF('Hoja De Calculo'!CW$16&lt;'Hoja De Calculo'!CV$16,0,'Credit issuance TYA'!CV89-('Credit issuance TYA'!$BQ$21*'Credit issuance TYA'!$B$2)))</f>
        <v>0</v>
      </c>
      <c r="CW89" s="281">
        <f>IF(ISBLANK('Hoja De Calculo'!CX$13),'Credit issuance TYA'!CW89-('Credit issuance TYA'!$BQ$21*'Credit issuance TYA'!$B$2),IF('Hoja De Calculo'!CX$16&lt;'Hoja De Calculo'!CW$16,0,'Credit issuance TYA'!CW89-('Credit issuance TYA'!$BQ$21*'Credit issuance TYA'!$B$2)))</f>
        <v>0</v>
      </c>
    </row>
    <row r="90" spans="1:102" x14ac:dyDescent="0.3">
      <c r="A90" t="s">
        <v>227</v>
      </c>
      <c r="B90" s="259"/>
      <c r="C90" s="259"/>
      <c r="D90" s="259"/>
      <c r="E90" s="259"/>
      <c r="F90" s="259"/>
      <c r="G90" s="259"/>
      <c r="H90" s="259"/>
      <c r="I90" s="259"/>
      <c r="J90" s="259"/>
      <c r="K90" s="259"/>
      <c r="L90" s="259"/>
      <c r="M90" s="259"/>
      <c r="N90" s="259"/>
      <c r="O90" s="259"/>
      <c r="P90" s="259"/>
      <c r="Q90" s="259"/>
      <c r="R90" s="259"/>
      <c r="S90" s="259"/>
      <c r="T90" s="259"/>
      <c r="U90" s="259"/>
      <c r="V90" s="259"/>
      <c r="W90" s="259"/>
      <c r="X90" s="259"/>
      <c r="Y90" s="259"/>
      <c r="Z90" s="259"/>
      <c r="AA90" s="259"/>
      <c r="AB90" s="259"/>
      <c r="AC90" s="259"/>
      <c r="AD90" s="259"/>
      <c r="AE90" s="259"/>
      <c r="AF90" s="259"/>
      <c r="AG90" s="259"/>
      <c r="AH90" s="259"/>
      <c r="AI90" s="259"/>
      <c r="AJ90" s="259"/>
      <c r="AK90" s="259"/>
      <c r="AL90" s="259"/>
      <c r="AM90" s="259"/>
      <c r="AN90" s="259"/>
      <c r="AO90" s="259"/>
      <c r="AP90" s="259"/>
      <c r="AQ90" s="259"/>
      <c r="AR90" s="259"/>
      <c r="AS90" s="259"/>
      <c r="AT90" s="259"/>
      <c r="AU90" s="259"/>
      <c r="AV90" s="259"/>
      <c r="AW90" s="259"/>
      <c r="AX90" s="259"/>
      <c r="AY90" s="259"/>
      <c r="AZ90" s="259"/>
      <c r="BA90" s="259"/>
      <c r="BB90" s="259"/>
      <c r="BC90" s="259"/>
      <c r="BD90" s="259"/>
      <c r="BE90" s="259"/>
      <c r="BF90" s="259"/>
      <c r="BG90" s="259"/>
      <c r="BH90" s="259"/>
      <c r="BI90" s="259"/>
      <c r="BJ90" s="259"/>
      <c r="BK90" s="259"/>
      <c r="BL90" s="259"/>
      <c r="BM90" s="259"/>
      <c r="BN90" s="259"/>
      <c r="BO90" s="259"/>
      <c r="BP90" s="259"/>
      <c r="BQ90" s="259"/>
      <c r="BR90" s="281">
        <f>'Credit issuance TYA'!BR90-('Credit issuance TYA'!$BR$21*'Credit issuance TYA'!$B$2)</f>
        <v>0</v>
      </c>
      <c r="BS90" s="281">
        <f>IF(ISBLANK('Hoja De Calculo'!BT$13),'Credit issuance TYA'!BS90-('Credit issuance TYA'!$BR$21*'Credit issuance TYA'!$B$2),IF('Hoja De Calculo'!BT$16&lt;'Hoja De Calculo'!BS$16,0,'Credit issuance TYA'!BS90-('Credit issuance TYA'!$BR$21*'Credit issuance TYA'!$B$2)))</f>
        <v>0</v>
      </c>
      <c r="BT90" s="281">
        <f>IF(ISBLANK('Hoja De Calculo'!BU$13),'Credit issuance TYA'!BT90-('Credit issuance TYA'!$BR$21*'Credit issuance TYA'!$B$2),IF('Hoja De Calculo'!BU$16&lt;'Hoja De Calculo'!BT$16,0,'Credit issuance TYA'!BT90-('Credit issuance TYA'!$BR$21*'Credit issuance TYA'!$B$2)))</f>
        <v>0</v>
      </c>
      <c r="BU90" s="281">
        <f>IF(ISBLANK('Hoja De Calculo'!BV$13),'Credit issuance TYA'!BU90-('Credit issuance TYA'!$BR$21*'Credit issuance TYA'!$B$2),IF('Hoja De Calculo'!BV$16&lt;'Hoja De Calculo'!BU$16,0,'Credit issuance TYA'!BU90-('Credit issuance TYA'!$BR$21*'Credit issuance TYA'!$B$2)))</f>
        <v>0</v>
      </c>
      <c r="BV90" s="281">
        <f>IF(ISBLANK('Hoja De Calculo'!BW$13),'Credit issuance TYA'!BV90-('Credit issuance TYA'!$BR$21*'Credit issuance TYA'!$B$2),IF('Hoja De Calculo'!BW$16&lt;'Hoja De Calculo'!BV$16,0,'Credit issuance TYA'!BV90-('Credit issuance TYA'!$BR$21*'Credit issuance TYA'!$B$2)))</f>
        <v>0</v>
      </c>
      <c r="BW90" s="281">
        <f>IF(ISBLANK('Hoja De Calculo'!BX$13),'Credit issuance TYA'!BW90-('Credit issuance TYA'!$BR$21*'Credit issuance TYA'!$B$2),IF('Hoja De Calculo'!BX$16&lt;'Hoja De Calculo'!BW$16,0,'Credit issuance TYA'!BW90-('Credit issuance TYA'!$BR$21*'Credit issuance TYA'!$B$2)))</f>
        <v>0</v>
      </c>
      <c r="BX90" s="281">
        <f>IF(ISBLANK('Hoja De Calculo'!BY$13),'Credit issuance TYA'!BX90-('Credit issuance TYA'!$BR$21*'Credit issuance TYA'!$B$2),IF('Hoja De Calculo'!BY$16&lt;'Hoja De Calculo'!BX$16,0,'Credit issuance TYA'!BX90-('Credit issuance TYA'!$BR$21*'Credit issuance TYA'!$B$2)))</f>
        <v>0</v>
      </c>
      <c r="BY90" s="281">
        <f>IF(ISBLANK('Hoja De Calculo'!BZ$13),'Credit issuance TYA'!BY90-('Credit issuance TYA'!$BR$21*'Credit issuance TYA'!$B$2),IF('Hoja De Calculo'!BZ$16&lt;'Hoja De Calculo'!BY$16,0,'Credit issuance TYA'!BY90-('Credit issuance TYA'!$BR$21*'Credit issuance TYA'!$B$2)))</f>
        <v>0</v>
      </c>
      <c r="BZ90" s="281">
        <f>IF(ISBLANK('Hoja De Calculo'!CA$13),'Credit issuance TYA'!BZ90-('Credit issuance TYA'!$BR$21*'Credit issuance TYA'!$B$2),IF('Hoja De Calculo'!CA$16&lt;'Hoja De Calculo'!BZ$16,0,'Credit issuance TYA'!BZ90-('Credit issuance TYA'!$BR$21*'Credit issuance TYA'!$B$2)))</f>
        <v>0</v>
      </c>
      <c r="CA90" s="281">
        <f>IF(ISBLANK('Hoja De Calculo'!CB$13),'Credit issuance TYA'!CA90-('Credit issuance TYA'!$BR$21*'Credit issuance TYA'!$B$2),IF('Hoja De Calculo'!CB$16&lt;'Hoja De Calculo'!CA$16,0,'Credit issuance TYA'!CA90-('Credit issuance TYA'!$BR$21*'Credit issuance TYA'!$B$2)))</f>
        <v>0</v>
      </c>
      <c r="CB90" s="281">
        <f>IF(ISBLANK('Hoja De Calculo'!CC$13),'Credit issuance TYA'!CB90-('Credit issuance TYA'!$BR$21*'Credit issuance TYA'!$B$2),IF('Hoja De Calculo'!CC$16&lt;'Hoja De Calculo'!CB$16,0,'Credit issuance TYA'!CB90-('Credit issuance TYA'!$BR$21*'Credit issuance TYA'!$B$2)))</f>
        <v>0</v>
      </c>
      <c r="CC90" s="281">
        <f>IF(ISBLANK('Hoja De Calculo'!CD$13),'Credit issuance TYA'!CC90-('Credit issuance TYA'!$BR$21*'Credit issuance TYA'!$B$2),IF('Hoja De Calculo'!CD$16&lt;'Hoja De Calculo'!CC$16,0,'Credit issuance TYA'!CC90-('Credit issuance TYA'!$BR$21*'Credit issuance TYA'!$B$2)))</f>
        <v>0</v>
      </c>
      <c r="CD90" s="281">
        <f>IF(ISBLANK('Hoja De Calculo'!CE$13),'Credit issuance TYA'!CD90-('Credit issuance TYA'!$BR$21*'Credit issuance TYA'!$B$2),IF('Hoja De Calculo'!CE$16&lt;'Hoja De Calculo'!CD$16,0,'Credit issuance TYA'!CD90-('Credit issuance TYA'!$BR$21*'Credit issuance TYA'!$B$2)))</f>
        <v>0</v>
      </c>
      <c r="CE90" s="281">
        <f>IF(ISBLANK('Hoja De Calculo'!CF$13),'Credit issuance TYA'!CE90-('Credit issuance TYA'!$BR$21*'Credit issuance TYA'!$B$2),IF('Hoja De Calculo'!CF$16&lt;'Hoja De Calculo'!CE$16,0,'Credit issuance TYA'!CE90-('Credit issuance TYA'!$BR$21*'Credit issuance TYA'!$B$2)))</f>
        <v>0</v>
      </c>
      <c r="CF90" s="281">
        <f>IF(ISBLANK('Hoja De Calculo'!CG$13),'Credit issuance TYA'!CF90-('Credit issuance TYA'!$BR$21*'Credit issuance TYA'!$B$2),IF('Hoja De Calculo'!CG$16&lt;'Hoja De Calculo'!CF$16,0,'Credit issuance TYA'!CF90-('Credit issuance TYA'!$BR$21*'Credit issuance TYA'!$B$2)))</f>
        <v>0</v>
      </c>
      <c r="CG90" s="281">
        <f>IF(ISBLANK('Hoja De Calculo'!CH$13),'Credit issuance TYA'!CG90-('Credit issuance TYA'!$BR$21*'Credit issuance TYA'!$B$2),IF('Hoja De Calculo'!CH$16&lt;'Hoja De Calculo'!CG$16,0,'Credit issuance TYA'!CG90-('Credit issuance TYA'!$BR$21*'Credit issuance TYA'!$B$2)))</f>
        <v>0</v>
      </c>
      <c r="CH90" s="281">
        <f>IF(ISBLANK('Hoja De Calculo'!CI$13),'Credit issuance TYA'!CH90-('Credit issuance TYA'!$BR$21*'Credit issuance TYA'!$B$2),IF('Hoja De Calculo'!CI$16&lt;'Hoja De Calculo'!CH$16,0,'Credit issuance TYA'!CH90-('Credit issuance TYA'!$BR$21*'Credit issuance TYA'!$B$2)))</f>
        <v>0</v>
      </c>
      <c r="CI90" s="281">
        <f>IF(ISBLANK('Hoja De Calculo'!CJ$13),'Credit issuance TYA'!CI90-('Credit issuance TYA'!$BR$21*'Credit issuance TYA'!$B$2),IF('Hoja De Calculo'!CJ$16&lt;'Hoja De Calculo'!CI$16,0,'Credit issuance TYA'!CI90-('Credit issuance TYA'!$BR$21*'Credit issuance TYA'!$B$2)))</f>
        <v>0</v>
      </c>
      <c r="CJ90" s="281">
        <f>IF(ISBLANK('Hoja De Calculo'!CK$13),'Credit issuance TYA'!CJ90-('Credit issuance TYA'!$BR$21*'Credit issuance TYA'!$B$2),IF('Hoja De Calculo'!CK$16&lt;'Hoja De Calculo'!CJ$16,0,'Credit issuance TYA'!CJ90-('Credit issuance TYA'!$BR$21*'Credit issuance TYA'!$B$2)))</f>
        <v>0</v>
      </c>
      <c r="CK90" s="281">
        <f>IF(ISBLANK('Hoja De Calculo'!CL$13),'Credit issuance TYA'!CK90-('Credit issuance TYA'!$BR$21*'Credit issuance TYA'!$B$2),IF('Hoja De Calculo'!CL$16&lt;'Hoja De Calculo'!CK$16,0,'Credit issuance TYA'!CK90-('Credit issuance TYA'!$BR$21*'Credit issuance TYA'!$B$2)))</f>
        <v>0</v>
      </c>
      <c r="CL90" s="281">
        <f>IF(ISBLANK('Hoja De Calculo'!CM$13),'Credit issuance TYA'!CL90-('Credit issuance TYA'!$BR$21*'Credit issuance TYA'!$B$2),IF('Hoja De Calculo'!CM$16&lt;'Hoja De Calculo'!CL$16,0,'Credit issuance TYA'!CL90-('Credit issuance TYA'!$BR$21*'Credit issuance TYA'!$B$2)))</f>
        <v>0</v>
      </c>
      <c r="CM90" s="281">
        <f>IF(ISBLANK('Hoja De Calculo'!CN$13),'Credit issuance TYA'!CM90-('Credit issuance TYA'!$BR$21*'Credit issuance TYA'!$B$2),IF('Hoja De Calculo'!CN$16&lt;'Hoja De Calculo'!CM$16,0,'Credit issuance TYA'!CM90-('Credit issuance TYA'!$BR$21*'Credit issuance TYA'!$B$2)))</f>
        <v>0</v>
      </c>
      <c r="CN90" s="281">
        <f>IF(ISBLANK('Hoja De Calculo'!CO$13),'Credit issuance TYA'!CN90-('Credit issuance TYA'!$BR$21*'Credit issuance TYA'!$B$2),IF('Hoja De Calculo'!CO$16&lt;'Hoja De Calculo'!CN$16,0,'Credit issuance TYA'!CN90-('Credit issuance TYA'!$BR$21*'Credit issuance TYA'!$B$2)))</f>
        <v>0</v>
      </c>
      <c r="CO90" s="281">
        <f>IF(ISBLANK('Hoja De Calculo'!CP$13),'Credit issuance TYA'!CO90-('Credit issuance TYA'!$BR$21*'Credit issuance TYA'!$B$2),IF('Hoja De Calculo'!CP$16&lt;'Hoja De Calculo'!CO$16,0,'Credit issuance TYA'!CO90-('Credit issuance TYA'!$BR$21*'Credit issuance TYA'!$B$2)))</f>
        <v>0</v>
      </c>
      <c r="CP90" s="281">
        <f>IF(ISBLANK('Hoja De Calculo'!CQ$13),'Credit issuance TYA'!CP90-('Credit issuance TYA'!$BR$21*'Credit issuance TYA'!$B$2),IF('Hoja De Calculo'!CQ$16&lt;'Hoja De Calculo'!CP$16,0,'Credit issuance TYA'!CP90-('Credit issuance TYA'!$BR$21*'Credit issuance TYA'!$B$2)))</f>
        <v>0</v>
      </c>
      <c r="CQ90" s="281">
        <f>IF(ISBLANK('Hoja De Calculo'!CR$13),'Credit issuance TYA'!CQ90-('Credit issuance TYA'!$BR$21*'Credit issuance TYA'!$B$2),IF('Hoja De Calculo'!CR$16&lt;'Hoja De Calculo'!CQ$16,0,'Credit issuance TYA'!CQ90-('Credit issuance TYA'!$BR$21*'Credit issuance TYA'!$B$2)))</f>
        <v>0</v>
      </c>
      <c r="CR90" s="281">
        <f>IF(ISBLANK('Hoja De Calculo'!CS$13),'Credit issuance TYA'!CR90-('Credit issuance TYA'!$BR$21*'Credit issuance TYA'!$B$2),IF('Hoja De Calculo'!CS$16&lt;'Hoja De Calculo'!CR$16,0,'Credit issuance TYA'!CR90-('Credit issuance TYA'!$BR$21*'Credit issuance TYA'!$B$2)))</f>
        <v>0</v>
      </c>
      <c r="CS90" s="281">
        <f>IF(ISBLANK('Hoja De Calculo'!CT$13),'Credit issuance TYA'!CS90-('Credit issuance TYA'!$BR$21*'Credit issuance TYA'!$B$2),IF('Hoja De Calculo'!CT$16&lt;'Hoja De Calculo'!CS$16,0,'Credit issuance TYA'!CS90-('Credit issuance TYA'!$BR$21*'Credit issuance TYA'!$B$2)))</f>
        <v>0</v>
      </c>
      <c r="CT90" s="281">
        <f>IF(ISBLANK('Hoja De Calculo'!CU$13),'Credit issuance TYA'!CT90-('Credit issuance TYA'!$BR$21*'Credit issuance TYA'!$B$2),IF('Hoja De Calculo'!CU$16&lt;'Hoja De Calculo'!CT$16,0,'Credit issuance TYA'!CT90-('Credit issuance TYA'!$BR$21*'Credit issuance TYA'!$B$2)))</f>
        <v>0</v>
      </c>
      <c r="CU90" s="281">
        <f>IF(ISBLANK('Hoja De Calculo'!CV$13),'Credit issuance TYA'!CU90-('Credit issuance TYA'!$BR$21*'Credit issuance TYA'!$B$2),IF('Hoja De Calculo'!CV$16&lt;'Hoja De Calculo'!CU$16,0,'Credit issuance TYA'!CU90-('Credit issuance TYA'!$BR$21*'Credit issuance TYA'!$B$2)))</f>
        <v>0</v>
      </c>
      <c r="CV90" s="281">
        <f>IF(ISBLANK('Hoja De Calculo'!CW$13),'Credit issuance TYA'!CV90-('Credit issuance TYA'!$BR$21*'Credit issuance TYA'!$B$2),IF('Hoja De Calculo'!CW$16&lt;'Hoja De Calculo'!CV$16,0,'Credit issuance TYA'!CV90-('Credit issuance TYA'!$BR$21*'Credit issuance TYA'!$B$2)))</f>
        <v>0</v>
      </c>
      <c r="CW90" s="281">
        <f>IF(ISBLANK('Hoja De Calculo'!CX$13),'Credit issuance TYA'!CW90-('Credit issuance TYA'!$BR$21*'Credit issuance TYA'!$B$2),IF('Hoja De Calculo'!CX$16&lt;'Hoja De Calculo'!CW$16,0,'Credit issuance TYA'!CW90-('Credit issuance TYA'!$BR$21*'Credit issuance TYA'!$B$2)))</f>
        <v>0</v>
      </c>
    </row>
    <row r="91" spans="1:102" x14ac:dyDescent="0.3">
      <c r="A91" t="s">
        <v>228</v>
      </c>
      <c r="B91" s="259"/>
      <c r="C91" s="259"/>
      <c r="D91" s="259"/>
      <c r="E91" s="259"/>
      <c r="F91" s="259"/>
      <c r="G91" s="259"/>
      <c r="H91" s="259"/>
      <c r="I91" s="259"/>
      <c r="J91" s="259"/>
      <c r="K91" s="259"/>
      <c r="L91" s="259"/>
      <c r="M91" s="259"/>
      <c r="N91" s="259"/>
      <c r="O91" s="259"/>
      <c r="P91" s="259"/>
      <c r="Q91" s="259"/>
      <c r="R91" s="259"/>
      <c r="S91" s="259"/>
      <c r="T91" s="259"/>
      <c r="U91" s="259"/>
      <c r="V91" s="259"/>
      <c r="W91" s="259"/>
      <c r="X91" s="259"/>
      <c r="Y91" s="259"/>
      <c r="Z91" s="259"/>
      <c r="AA91" s="259"/>
      <c r="AB91" s="259"/>
      <c r="AC91" s="259"/>
      <c r="AD91" s="259"/>
      <c r="AE91" s="259"/>
      <c r="AF91" s="259"/>
      <c r="AG91" s="259"/>
      <c r="AH91" s="259"/>
      <c r="AI91" s="259"/>
      <c r="AJ91" s="259"/>
      <c r="AK91" s="259"/>
      <c r="AL91" s="259"/>
      <c r="AM91" s="259"/>
      <c r="AN91" s="259"/>
      <c r="AO91" s="259"/>
      <c r="AP91" s="259"/>
      <c r="AQ91" s="259"/>
      <c r="AR91" s="259"/>
      <c r="AS91" s="259"/>
      <c r="AT91" s="259"/>
      <c r="AU91" s="259"/>
      <c r="AV91" s="259"/>
      <c r="AW91" s="259"/>
      <c r="AX91" s="259"/>
      <c r="AY91" s="259"/>
      <c r="AZ91" s="259"/>
      <c r="BA91" s="259"/>
      <c r="BB91" s="259"/>
      <c r="BC91" s="259"/>
      <c r="BD91" s="259"/>
      <c r="BE91" s="259"/>
      <c r="BF91" s="259"/>
      <c r="BG91" s="259"/>
      <c r="BH91" s="259"/>
      <c r="BI91" s="259"/>
      <c r="BJ91" s="259"/>
      <c r="BK91" s="259"/>
      <c r="BL91" s="259"/>
      <c r="BM91" s="259"/>
      <c r="BN91" s="259"/>
      <c r="BO91" s="259"/>
      <c r="BP91" s="259"/>
      <c r="BQ91" s="259"/>
      <c r="BR91" s="259"/>
      <c r="BS91" s="281">
        <f>'Credit issuance TYA'!BS91-('Credit issuance TYA'!$BS$21*'Credit issuance TYA'!$B$2)</f>
        <v>0</v>
      </c>
      <c r="BT91" s="281">
        <f>IF(ISBLANK('Hoja De Calculo'!BU$13),'Credit issuance TYA'!BT91-('Credit issuance TYA'!$BS$21*'Credit issuance TYA'!$B$2),IF('Hoja De Calculo'!BU$16&lt;'Hoja De Calculo'!BT$16,0,'Credit issuance TYA'!BT91-('Credit issuance TYA'!$BS$21*'Credit issuance TYA'!$B$2)))</f>
        <v>0</v>
      </c>
      <c r="BU91" s="281">
        <f>IF(ISBLANK('Hoja De Calculo'!BV$13),'Credit issuance TYA'!BU91-('Credit issuance TYA'!$BS$21*'Credit issuance TYA'!$B$2),IF('Hoja De Calculo'!BV$16&lt;'Hoja De Calculo'!BU$16,0,'Credit issuance TYA'!BU91-('Credit issuance TYA'!$BS$21*'Credit issuance TYA'!$B$2)))</f>
        <v>0</v>
      </c>
      <c r="BV91" s="281">
        <f>IF(ISBLANK('Hoja De Calculo'!BW$13),'Credit issuance TYA'!BV91-('Credit issuance TYA'!$BS$21*'Credit issuance TYA'!$B$2),IF('Hoja De Calculo'!BW$16&lt;'Hoja De Calculo'!BV$16,0,'Credit issuance TYA'!BV91-('Credit issuance TYA'!$BS$21*'Credit issuance TYA'!$B$2)))</f>
        <v>0</v>
      </c>
      <c r="BW91" s="281">
        <f>IF(ISBLANK('Hoja De Calculo'!BX$13),'Credit issuance TYA'!BW91-('Credit issuance TYA'!$BS$21*'Credit issuance TYA'!$B$2),IF('Hoja De Calculo'!BX$16&lt;'Hoja De Calculo'!BW$16,0,'Credit issuance TYA'!BW91-('Credit issuance TYA'!$BS$21*'Credit issuance TYA'!$B$2)))</f>
        <v>0</v>
      </c>
      <c r="BX91" s="281">
        <f>IF(ISBLANK('Hoja De Calculo'!BY$13),'Credit issuance TYA'!BX91-('Credit issuance TYA'!$BS$21*'Credit issuance TYA'!$B$2),IF('Hoja De Calculo'!BY$16&lt;'Hoja De Calculo'!BX$16,0,'Credit issuance TYA'!BX91-('Credit issuance TYA'!$BS$21*'Credit issuance TYA'!$B$2)))</f>
        <v>0</v>
      </c>
      <c r="BY91" s="281">
        <f>IF(ISBLANK('Hoja De Calculo'!BZ$13),'Credit issuance TYA'!BY91-('Credit issuance TYA'!$BS$21*'Credit issuance TYA'!$B$2),IF('Hoja De Calculo'!BZ$16&lt;'Hoja De Calculo'!BY$16,0,'Credit issuance TYA'!BY91-('Credit issuance TYA'!$BS$21*'Credit issuance TYA'!$B$2)))</f>
        <v>0</v>
      </c>
      <c r="BZ91" s="281">
        <f>IF(ISBLANK('Hoja De Calculo'!CA$13),'Credit issuance TYA'!BZ91-('Credit issuance TYA'!$BS$21*'Credit issuance TYA'!$B$2),IF('Hoja De Calculo'!CA$16&lt;'Hoja De Calculo'!BZ$16,0,'Credit issuance TYA'!BZ91-('Credit issuance TYA'!$BS$21*'Credit issuance TYA'!$B$2)))</f>
        <v>0</v>
      </c>
      <c r="CA91" s="281">
        <f>IF(ISBLANK('Hoja De Calculo'!CB$13),'Credit issuance TYA'!CA91-('Credit issuance TYA'!$BS$21*'Credit issuance TYA'!$B$2),IF('Hoja De Calculo'!CB$16&lt;'Hoja De Calculo'!CA$16,0,'Credit issuance TYA'!CA91-('Credit issuance TYA'!$BS$21*'Credit issuance TYA'!$B$2)))</f>
        <v>0</v>
      </c>
      <c r="CB91" s="281">
        <f>IF(ISBLANK('Hoja De Calculo'!CC$13),'Credit issuance TYA'!CB91-('Credit issuance TYA'!$BS$21*'Credit issuance TYA'!$B$2),IF('Hoja De Calculo'!CC$16&lt;'Hoja De Calculo'!CB$16,0,'Credit issuance TYA'!CB91-('Credit issuance TYA'!$BS$21*'Credit issuance TYA'!$B$2)))</f>
        <v>0</v>
      </c>
      <c r="CC91" s="281">
        <f>IF(ISBLANK('Hoja De Calculo'!CD$13),'Credit issuance TYA'!CC91-('Credit issuance TYA'!$BS$21*'Credit issuance TYA'!$B$2),IF('Hoja De Calculo'!CD$16&lt;'Hoja De Calculo'!CC$16,0,'Credit issuance TYA'!CC91-('Credit issuance TYA'!$BS$21*'Credit issuance TYA'!$B$2)))</f>
        <v>0</v>
      </c>
      <c r="CD91" s="281">
        <f>IF(ISBLANK('Hoja De Calculo'!CE$13),'Credit issuance TYA'!CD91-('Credit issuance TYA'!$BS$21*'Credit issuance TYA'!$B$2),IF('Hoja De Calculo'!CE$16&lt;'Hoja De Calculo'!CD$16,0,'Credit issuance TYA'!CD91-('Credit issuance TYA'!$BS$21*'Credit issuance TYA'!$B$2)))</f>
        <v>0</v>
      </c>
      <c r="CE91" s="281">
        <f>IF(ISBLANK('Hoja De Calculo'!CF$13),'Credit issuance TYA'!CE91-('Credit issuance TYA'!$BS$21*'Credit issuance TYA'!$B$2),IF('Hoja De Calculo'!CF$16&lt;'Hoja De Calculo'!CE$16,0,'Credit issuance TYA'!CE91-('Credit issuance TYA'!$BS$21*'Credit issuance TYA'!$B$2)))</f>
        <v>0</v>
      </c>
      <c r="CF91" s="281">
        <f>IF(ISBLANK('Hoja De Calculo'!CG$13),'Credit issuance TYA'!CF91-('Credit issuance TYA'!$BS$21*'Credit issuance TYA'!$B$2),IF('Hoja De Calculo'!CG$16&lt;'Hoja De Calculo'!CF$16,0,'Credit issuance TYA'!CF91-('Credit issuance TYA'!$BS$21*'Credit issuance TYA'!$B$2)))</f>
        <v>0</v>
      </c>
      <c r="CG91" s="281">
        <f>IF(ISBLANK('Hoja De Calculo'!CH$13),'Credit issuance TYA'!CG91-('Credit issuance TYA'!$BS$21*'Credit issuance TYA'!$B$2),IF('Hoja De Calculo'!CH$16&lt;'Hoja De Calculo'!CG$16,0,'Credit issuance TYA'!CG91-('Credit issuance TYA'!$BS$21*'Credit issuance TYA'!$B$2)))</f>
        <v>0</v>
      </c>
      <c r="CH91" s="281">
        <f>IF(ISBLANK('Hoja De Calculo'!CI$13),'Credit issuance TYA'!CH91-('Credit issuance TYA'!$BS$21*'Credit issuance TYA'!$B$2),IF('Hoja De Calculo'!CI$16&lt;'Hoja De Calculo'!CH$16,0,'Credit issuance TYA'!CH91-('Credit issuance TYA'!$BS$21*'Credit issuance TYA'!$B$2)))</f>
        <v>0</v>
      </c>
      <c r="CI91" s="281">
        <f>IF(ISBLANK('Hoja De Calculo'!CJ$13),'Credit issuance TYA'!CI91-('Credit issuance TYA'!$BS$21*'Credit issuance TYA'!$B$2),IF('Hoja De Calculo'!CJ$16&lt;'Hoja De Calculo'!CI$16,0,'Credit issuance TYA'!CI91-('Credit issuance TYA'!$BS$21*'Credit issuance TYA'!$B$2)))</f>
        <v>0</v>
      </c>
      <c r="CJ91" s="281">
        <f>IF(ISBLANK('Hoja De Calculo'!CK$13),'Credit issuance TYA'!CJ91-('Credit issuance TYA'!$BS$21*'Credit issuance TYA'!$B$2),IF('Hoja De Calculo'!CK$16&lt;'Hoja De Calculo'!CJ$16,0,'Credit issuance TYA'!CJ91-('Credit issuance TYA'!$BS$21*'Credit issuance TYA'!$B$2)))</f>
        <v>0</v>
      </c>
      <c r="CK91" s="281">
        <f>IF(ISBLANK('Hoja De Calculo'!CL$13),'Credit issuance TYA'!CK91-('Credit issuance TYA'!$BS$21*'Credit issuance TYA'!$B$2),IF('Hoja De Calculo'!CL$16&lt;'Hoja De Calculo'!CK$16,0,'Credit issuance TYA'!CK91-('Credit issuance TYA'!$BS$21*'Credit issuance TYA'!$B$2)))</f>
        <v>0</v>
      </c>
      <c r="CL91" s="281">
        <f>IF(ISBLANK('Hoja De Calculo'!CM$13),'Credit issuance TYA'!CL91-('Credit issuance TYA'!$BS$21*'Credit issuance TYA'!$B$2),IF('Hoja De Calculo'!CM$16&lt;'Hoja De Calculo'!CL$16,0,'Credit issuance TYA'!CL91-('Credit issuance TYA'!$BS$21*'Credit issuance TYA'!$B$2)))</f>
        <v>0</v>
      </c>
      <c r="CM91" s="281">
        <f>IF(ISBLANK('Hoja De Calculo'!CN$13),'Credit issuance TYA'!CM91-('Credit issuance TYA'!$BS$21*'Credit issuance TYA'!$B$2),IF('Hoja De Calculo'!CN$16&lt;'Hoja De Calculo'!CM$16,0,'Credit issuance TYA'!CM91-('Credit issuance TYA'!$BS$21*'Credit issuance TYA'!$B$2)))</f>
        <v>0</v>
      </c>
      <c r="CN91" s="281">
        <f>IF(ISBLANK('Hoja De Calculo'!CO$13),'Credit issuance TYA'!CN91-('Credit issuance TYA'!$BS$21*'Credit issuance TYA'!$B$2),IF('Hoja De Calculo'!CO$16&lt;'Hoja De Calculo'!CN$16,0,'Credit issuance TYA'!CN91-('Credit issuance TYA'!$BS$21*'Credit issuance TYA'!$B$2)))</f>
        <v>0</v>
      </c>
      <c r="CO91" s="281">
        <f>IF(ISBLANK('Hoja De Calculo'!CP$13),'Credit issuance TYA'!CO91-('Credit issuance TYA'!$BS$21*'Credit issuance TYA'!$B$2),IF('Hoja De Calculo'!CP$16&lt;'Hoja De Calculo'!CO$16,0,'Credit issuance TYA'!CO91-('Credit issuance TYA'!$BS$21*'Credit issuance TYA'!$B$2)))</f>
        <v>0</v>
      </c>
      <c r="CP91" s="281">
        <f>IF(ISBLANK('Hoja De Calculo'!CQ$13),'Credit issuance TYA'!CP91-('Credit issuance TYA'!$BS$21*'Credit issuance TYA'!$B$2),IF('Hoja De Calculo'!CQ$16&lt;'Hoja De Calculo'!CP$16,0,'Credit issuance TYA'!CP91-('Credit issuance TYA'!$BS$21*'Credit issuance TYA'!$B$2)))</f>
        <v>0</v>
      </c>
      <c r="CQ91" s="281">
        <f>IF(ISBLANK('Hoja De Calculo'!CR$13),'Credit issuance TYA'!CQ91-('Credit issuance TYA'!$BS$21*'Credit issuance TYA'!$B$2),IF('Hoja De Calculo'!CR$16&lt;'Hoja De Calculo'!CQ$16,0,'Credit issuance TYA'!CQ91-('Credit issuance TYA'!$BS$21*'Credit issuance TYA'!$B$2)))</f>
        <v>0</v>
      </c>
      <c r="CR91" s="281">
        <f>IF(ISBLANK('Hoja De Calculo'!CS$13),'Credit issuance TYA'!CR91-('Credit issuance TYA'!$BS$21*'Credit issuance TYA'!$B$2),IF('Hoja De Calculo'!CS$16&lt;'Hoja De Calculo'!CR$16,0,'Credit issuance TYA'!CR91-('Credit issuance TYA'!$BS$21*'Credit issuance TYA'!$B$2)))</f>
        <v>0</v>
      </c>
      <c r="CS91" s="281">
        <f>IF(ISBLANK('Hoja De Calculo'!CT$13),'Credit issuance TYA'!CS91-('Credit issuance TYA'!$BS$21*'Credit issuance TYA'!$B$2),IF('Hoja De Calculo'!CT$16&lt;'Hoja De Calculo'!CS$16,0,'Credit issuance TYA'!CS91-('Credit issuance TYA'!$BS$21*'Credit issuance TYA'!$B$2)))</f>
        <v>0</v>
      </c>
      <c r="CT91" s="281">
        <f>IF(ISBLANK('Hoja De Calculo'!CU$13),'Credit issuance TYA'!CT91-('Credit issuance TYA'!$BS$21*'Credit issuance TYA'!$B$2),IF('Hoja De Calculo'!CU$16&lt;'Hoja De Calculo'!CT$16,0,'Credit issuance TYA'!CT91-('Credit issuance TYA'!$BS$21*'Credit issuance TYA'!$B$2)))</f>
        <v>0</v>
      </c>
      <c r="CU91" s="281">
        <f>IF(ISBLANK('Hoja De Calculo'!CV$13),'Credit issuance TYA'!CU91-('Credit issuance TYA'!$BS$21*'Credit issuance TYA'!$B$2),IF('Hoja De Calculo'!CV$16&lt;'Hoja De Calculo'!CU$16,0,'Credit issuance TYA'!CU91-('Credit issuance TYA'!$BS$21*'Credit issuance TYA'!$B$2)))</f>
        <v>0</v>
      </c>
      <c r="CV91" s="281">
        <f>IF(ISBLANK('Hoja De Calculo'!CW$13),'Credit issuance TYA'!CV91-('Credit issuance TYA'!$BS$21*'Credit issuance TYA'!$B$2),IF('Hoja De Calculo'!CW$16&lt;'Hoja De Calculo'!CV$16,0,'Credit issuance TYA'!CV91-('Credit issuance TYA'!$BS$21*'Credit issuance TYA'!$B$2)))</f>
        <v>0</v>
      </c>
      <c r="CW91" s="281">
        <f>IF(ISBLANK('Hoja De Calculo'!CX$13),'Credit issuance TYA'!CW91-('Credit issuance TYA'!$BS$21*'Credit issuance TYA'!$B$2),IF('Hoja De Calculo'!CX$16&lt;'Hoja De Calculo'!CW$16,0,'Credit issuance TYA'!CW91-('Credit issuance TYA'!$BS$21*'Credit issuance TYA'!$B$2)))</f>
        <v>0</v>
      </c>
    </row>
    <row r="92" spans="1:102" x14ac:dyDescent="0.3">
      <c r="A92" t="s">
        <v>229</v>
      </c>
      <c r="B92" s="259"/>
      <c r="C92" s="259"/>
      <c r="D92" s="259"/>
      <c r="E92" s="259"/>
      <c r="F92" s="259"/>
      <c r="G92" s="259"/>
      <c r="H92" s="259"/>
      <c r="I92" s="259"/>
      <c r="J92" s="259"/>
      <c r="K92" s="259"/>
      <c r="L92" s="259"/>
      <c r="M92" s="259"/>
      <c r="N92" s="259"/>
      <c r="O92" s="259"/>
      <c r="P92" s="259"/>
      <c r="Q92" s="259"/>
      <c r="R92" s="259"/>
      <c r="S92" s="259"/>
      <c r="T92" s="259"/>
      <c r="U92" s="259"/>
      <c r="V92" s="259"/>
      <c r="W92" s="259"/>
      <c r="X92" s="259"/>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59"/>
      <c r="BF92" s="259"/>
      <c r="BG92" s="259"/>
      <c r="BH92" s="259"/>
      <c r="BI92" s="259"/>
      <c r="BJ92" s="259"/>
      <c r="BK92" s="259"/>
      <c r="BL92" s="259"/>
      <c r="BM92" s="259"/>
      <c r="BN92" s="259"/>
      <c r="BO92" s="259"/>
      <c r="BP92" s="259"/>
      <c r="BQ92" s="259"/>
      <c r="BR92" s="259"/>
      <c r="BS92" s="259"/>
      <c r="BT92" s="281">
        <f>'Credit issuance TYA'!BT92-('Credit issuance TYA'!$BT$21*'Credit issuance TYA'!$B$2)</f>
        <v>0</v>
      </c>
      <c r="BU92" s="281">
        <f>IF(ISBLANK('Hoja De Calculo'!BV$13),'Credit issuance TYA'!BU92-('Credit issuance TYA'!$BT$21*'Credit issuance TYA'!$B$2),IF('Hoja De Calculo'!BV$16&lt;'Hoja De Calculo'!BU$16,0,'Credit issuance TYA'!BU92-('Credit issuance TYA'!$BT$21*'Credit issuance TYA'!$B$2)))</f>
        <v>0</v>
      </c>
      <c r="BV92" s="281">
        <f>IF(ISBLANK('Hoja De Calculo'!BW$13),'Credit issuance TYA'!BV92-('Credit issuance TYA'!$BT$21*'Credit issuance TYA'!$B$2),IF('Hoja De Calculo'!BW$16&lt;'Hoja De Calculo'!BV$16,0,'Credit issuance TYA'!BV92-('Credit issuance TYA'!$BT$21*'Credit issuance TYA'!$B$2)))</f>
        <v>0</v>
      </c>
      <c r="BW92" s="281">
        <f>IF(ISBLANK('Hoja De Calculo'!BX$13),'Credit issuance TYA'!BW92-('Credit issuance TYA'!$BT$21*'Credit issuance TYA'!$B$2),IF('Hoja De Calculo'!BX$16&lt;'Hoja De Calculo'!BW$16,0,'Credit issuance TYA'!BW92-('Credit issuance TYA'!$BT$21*'Credit issuance TYA'!$B$2)))</f>
        <v>0</v>
      </c>
      <c r="BX92" s="281">
        <f>IF(ISBLANK('Hoja De Calculo'!BY$13),'Credit issuance TYA'!BX92-('Credit issuance TYA'!$BT$21*'Credit issuance TYA'!$B$2),IF('Hoja De Calculo'!BY$16&lt;'Hoja De Calculo'!BX$16,0,'Credit issuance TYA'!BX92-('Credit issuance TYA'!$BT$21*'Credit issuance TYA'!$B$2)))</f>
        <v>0</v>
      </c>
      <c r="BY92" s="281">
        <f>IF(ISBLANK('Hoja De Calculo'!BZ$13),'Credit issuance TYA'!BY92-('Credit issuance TYA'!$BT$21*'Credit issuance TYA'!$B$2),IF('Hoja De Calculo'!BZ$16&lt;'Hoja De Calculo'!BY$16,0,'Credit issuance TYA'!BY92-('Credit issuance TYA'!$BT$21*'Credit issuance TYA'!$B$2)))</f>
        <v>0</v>
      </c>
      <c r="BZ92" s="281">
        <f>IF(ISBLANK('Hoja De Calculo'!CA$13),'Credit issuance TYA'!BZ92-('Credit issuance TYA'!$BT$21*'Credit issuance TYA'!$B$2),IF('Hoja De Calculo'!CA$16&lt;'Hoja De Calculo'!BZ$16,0,'Credit issuance TYA'!BZ92-('Credit issuance TYA'!$BT$21*'Credit issuance TYA'!$B$2)))</f>
        <v>0</v>
      </c>
      <c r="CA92" s="281">
        <f>IF(ISBLANK('Hoja De Calculo'!CB$13),'Credit issuance TYA'!CA92-('Credit issuance TYA'!$BT$21*'Credit issuance TYA'!$B$2),IF('Hoja De Calculo'!CB$16&lt;'Hoja De Calculo'!CA$16,0,'Credit issuance TYA'!CA92-('Credit issuance TYA'!$BT$21*'Credit issuance TYA'!$B$2)))</f>
        <v>0</v>
      </c>
      <c r="CB92" s="281">
        <f>IF(ISBLANK('Hoja De Calculo'!CC$13),'Credit issuance TYA'!CB92-('Credit issuance TYA'!$BT$21*'Credit issuance TYA'!$B$2),IF('Hoja De Calculo'!CC$16&lt;'Hoja De Calculo'!CB$16,0,'Credit issuance TYA'!CB92-('Credit issuance TYA'!$BT$21*'Credit issuance TYA'!$B$2)))</f>
        <v>0</v>
      </c>
      <c r="CC92" s="281">
        <f>IF(ISBLANK('Hoja De Calculo'!CD$13),'Credit issuance TYA'!CC92-('Credit issuance TYA'!$BT$21*'Credit issuance TYA'!$B$2),IF('Hoja De Calculo'!CD$16&lt;'Hoja De Calculo'!CC$16,0,'Credit issuance TYA'!CC92-('Credit issuance TYA'!$BT$21*'Credit issuance TYA'!$B$2)))</f>
        <v>0</v>
      </c>
      <c r="CD92" s="281">
        <f>IF(ISBLANK('Hoja De Calculo'!CE$13),'Credit issuance TYA'!CD92-('Credit issuance TYA'!$BT$21*'Credit issuance TYA'!$B$2),IF('Hoja De Calculo'!CE$16&lt;'Hoja De Calculo'!CD$16,0,'Credit issuance TYA'!CD92-('Credit issuance TYA'!$BT$21*'Credit issuance TYA'!$B$2)))</f>
        <v>0</v>
      </c>
      <c r="CE92" s="281">
        <f>IF(ISBLANK('Hoja De Calculo'!CF$13),'Credit issuance TYA'!CE92-('Credit issuance TYA'!$BT$21*'Credit issuance TYA'!$B$2),IF('Hoja De Calculo'!CF$16&lt;'Hoja De Calculo'!CE$16,0,'Credit issuance TYA'!CE92-('Credit issuance TYA'!$BT$21*'Credit issuance TYA'!$B$2)))</f>
        <v>0</v>
      </c>
      <c r="CF92" s="281">
        <f>IF(ISBLANK('Hoja De Calculo'!CG$13),'Credit issuance TYA'!CF92-('Credit issuance TYA'!$BT$21*'Credit issuance TYA'!$B$2),IF('Hoja De Calculo'!CG$16&lt;'Hoja De Calculo'!CF$16,0,'Credit issuance TYA'!CF92-('Credit issuance TYA'!$BT$21*'Credit issuance TYA'!$B$2)))</f>
        <v>0</v>
      </c>
      <c r="CG92" s="281">
        <f>IF(ISBLANK('Hoja De Calculo'!CH$13),'Credit issuance TYA'!CG92-('Credit issuance TYA'!$BT$21*'Credit issuance TYA'!$B$2),IF('Hoja De Calculo'!CH$16&lt;'Hoja De Calculo'!CG$16,0,'Credit issuance TYA'!CG92-('Credit issuance TYA'!$BT$21*'Credit issuance TYA'!$B$2)))</f>
        <v>0</v>
      </c>
      <c r="CH92" s="281">
        <f>IF(ISBLANK('Hoja De Calculo'!CI$13),'Credit issuance TYA'!CH92-('Credit issuance TYA'!$BT$21*'Credit issuance TYA'!$B$2),IF('Hoja De Calculo'!CI$16&lt;'Hoja De Calculo'!CH$16,0,'Credit issuance TYA'!CH92-('Credit issuance TYA'!$BT$21*'Credit issuance TYA'!$B$2)))</f>
        <v>0</v>
      </c>
      <c r="CI92" s="281">
        <f>IF(ISBLANK('Hoja De Calculo'!CJ$13),'Credit issuance TYA'!CI92-('Credit issuance TYA'!$BT$21*'Credit issuance TYA'!$B$2),IF('Hoja De Calculo'!CJ$16&lt;'Hoja De Calculo'!CI$16,0,'Credit issuance TYA'!CI92-('Credit issuance TYA'!$BT$21*'Credit issuance TYA'!$B$2)))</f>
        <v>0</v>
      </c>
      <c r="CJ92" s="281">
        <f>IF(ISBLANK('Hoja De Calculo'!CK$13),'Credit issuance TYA'!CJ92-('Credit issuance TYA'!$BT$21*'Credit issuance TYA'!$B$2),IF('Hoja De Calculo'!CK$16&lt;'Hoja De Calculo'!CJ$16,0,'Credit issuance TYA'!CJ92-('Credit issuance TYA'!$BT$21*'Credit issuance TYA'!$B$2)))</f>
        <v>0</v>
      </c>
      <c r="CK92" s="281">
        <f>IF(ISBLANK('Hoja De Calculo'!CL$13),'Credit issuance TYA'!CK92-('Credit issuance TYA'!$BT$21*'Credit issuance TYA'!$B$2),IF('Hoja De Calculo'!CL$16&lt;'Hoja De Calculo'!CK$16,0,'Credit issuance TYA'!CK92-('Credit issuance TYA'!$BT$21*'Credit issuance TYA'!$B$2)))</f>
        <v>0</v>
      </c>
      <c r="CL92" s="281">
        <f>IF(ISBLANK('Hoja De Calculo'!CM$13),'Credit issuance TYA'!CL92-('Credit issuance TYA'!$BT$21*'Credit issuance TYA'!$B$2),IF('Hoja De Calculo'!CM$16&lt;'Hoja De Calculo'!CL$16,0,'Credit issuance TYA'!CL92-('Credit issuance TYA'!$BT$21*'Credit issuance TYA'!$B$2)))</f>
        <v>0</v>
      </c>
      <c r="CM92" s="281">
        <f>IF(ISBLANK('Hoja De Calculo'!CN$13),'Credit issuance TYA'!CM92-('Credit issuance TYA'!$BT$21*'Credit issuance TYA'!$B$2),IF('Hoja De Calculo'!CN$16&lt;'Hoja De Calculo'!CM$16,0,'Credit issuance TYA'!CM92-('Credit issuance TYA'!$BT$21*'Credit issuance TYA'!$B$2)))</f>
        <v>0</v>
      </c>
      <c r="CN92" s="281">
        <f>IF(ISBLANK('Hoja De Calculo'!CO$13),'Credit issuance TYA'!CN92-('Credit issuance TYA'!$BT$21*'Credit issuance TYA'!$B$2),IF('Hoja De Calculo'!CO$16&lt;'Hoja De Calculo'!CN$16,0,'Credit issuance TYA'!CN92-('Credit issuance TYA'!$BT$21*'Credit issuance TYA'!$B$2)))</f>
        <v>0</v>
      </c>
      <c r="CO92" s="281">
        <f>IF(ISBLANK('Hoja De Calculo'!CP$13),'Credit issuance TYA'!CO92-('Credit issuance TYA'!$BT$21*'Credit issuance TYA'!$B$2),IF('Hoja De Calculo'!CP$16&lt;'Hoja De Calculo'!CO$16,0,'Credit issuance TYA'!CO92-('Credit issuance TYA'!$BT$21*'Credit issuance TYA'!$B$2)))</f>
        <v>0</v>
      </c>
      <c r="CP92" s="281">
        <f>IF(ISBLANK('Hoja De Calculo'!CQ$13),'Credit issuance TYA'!CP92-('Credit issuance TYA'!$BT$21*'Credit issuance TYA'!$B$2),IF('Hoja De Calculo'!CQ$16&lt;'Hoja De Calculo'!CP$16,0,'Credit issuance TYA'!CP92-('Credit issuance TYA'!$BT$21*'Credit issuance TYA'!$B$2)))</f>
        <v>0</v>
      </c>
      <c r="CQ92" s="281">
        <f>IF(ISBLANK('Hoja De Calculo'!CR$13),'Credit issuance TYA'!CQ92-('Credit issuance TYA'!$BT$21*'Credit issuance TYA'!$B$2),IF('Hoja De Calculo'!CR$16&lt;'Hoja De Calculo'!CQ$16,0,'Credit issuance TYA'!CQ92-('Credit issuance TYA'!$BT$21*'Credit issuance TYA'!$B$2)))</f>
        <v>0</v>
      </c>
      <c r="CR92" s="281">
        <f>IF(ISBLANK('Hoja De Calculo'!CS$13),'Credit issuance TYA'!CR92-('Credit issuance TYA'!$BT$21*'Credit issuance TYA'!$B$2),IF('Hoja De Calculo'!CS$16&lt;'Hoja De Calculo'!CR$16,0,'Credit issuance TYA'!CR92-('Credit issuance TYA'!$BT$21*'Credit issuance TYA'!$B$2)))</f>
        <v>0</v>
      </c>
      <c r="CS92" s="281">
        <f>IF(ISBLANK('Hoja De Calculo'!CT$13),'Credit issuance TYA'!CS92-('Credit issuance TYA'!$BT$21*'Credit issuance TYA'!$B$2),IF('Hoja De Calculo'!CT$16&lt;'Hoja De Calculo'!CS$16,0,'Credit issuance TYA'!CS92-('Credit issuance TYA'!$BT$21*'Credit issuance TYA'!$B$2)))</f>
        <v>0</v>
      </c>
      <c r="CT92" s="281">
        <f>IF(ISBLANK('Hoja De Calculo'!CU$13),'Credit issuance TYA'!CT92-('Credit issuance TYA'!$BT$21*'Credit issuance TYA'!$B$2),IF('Hoja De Calculo'!CU$16&lt;'Hoja De Calculo'!CT$16,0,'Credit issuance TYA'!CT92-('Credit issuance TYA'!$BT$21*'Credit issuance TYA'!$B$2)))</f>
        <v>0</v>
      </c>
      <c r="CU92" s="281">
        <f>IF(ISBLANK('Hoja De Calculo'!CV$13),'Credit issuance TYA'!CU92-('Credit issuance TYA'!$BT$21*'Credit issuance TYA'!$B$2),IF('Hoja De Calculo'!CV$16&lt;'Hoja De Calculo'!CU$16,0,'Credit issuance TYA'!CU92-('Credit issuance TYA'!$BT$21*'Credit issuance TYA'!$B$2)))</f>
        <v>0</v>
      </c>
      <c r="CV92" s="281">
        <f>IF(ISBLANK('Hoja De Calculo'!CW$13),'Credit issuance TYA'!CV92-('Credit issuance TYA'!$BT$21*'Credit issuance TYA'!$B$2),IF('Hoja De Calculo'!CW$16&lt;'Hoja De Calculo'!CV$16,0,'Credit issuance TYA'!CV92-('Credit issuance TYA'!$BT$21*'Credit issuance TYA'!$B$2)))</f>
        <v>0</v>
      </c>
      <c r="CW92" s="281">
        <f>IF(ISBLANK('Hoja De Calculo'!CX$13),'Credit issuance TYA'!CW92-('Credit issuance TYA'!$BT$21*'Credit issuance TYA'!$B$2),IF('Hoja De Calculo'!CX$16&lt;'Hoja De Calculo'!CW$16,0,'Credit issuance TYA'!CW92-('Credit issuance TYA'!$BT$21*'Credit issuance TYA'!$B$2)))</f>
        <v>0</v>
      </c>
    </row>
    <row r="93" spans="1:102" x14ac:dyDescent="0.3">
      <c r="A93" t="s">
        <v>230</v>
      </c>
      <c r="B93" s="259"/>
      <c r="C93" s="259"/>
      <c r="D93" s="259"/>
      <c r="E93" s="259"/>
      <c r="F93" s="259"/>
      <c r="G93" s="259"/>
      <c r="H93" s="259"/>
      <c r="I93" s="259"/>
      <c r="J93" s="259"/>
      <c r="K93" s="259"/>
      <c r="L93" s="259"/>
      <c r="M93" s="259"/>
      <c r="N93" s="259"/>
      <c r="O93" s="259"/>
      <c r="P93" s="259"/>
      <c r="Q93" s="259"/>
      <c r="R93" s="259"/>
      <c r="S93" s="259"/>
      <c r="T93" s="259"/>
      <c r="U93" s="259"/>
      <c r="V93" s="259"/>
      <c r="W93" s="259"/>
      <c r="X93" s="259"/>
      <c r="Y93" s="259"/>
      <c r="Z93" s="259"/>
      <c r="AA93" s="259"/>
      <c r="AB93" s="259"/>
      <c r="AC93" s="259"/>
      <c r="AD93" s="259"/>
      <c r="AE93" s="259"/>
      <c r="AF93" s="259"/>
      <c r="AG93" s="259"/>
      <c r="AH93" s="259"/>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59"/>
      <c r="BM93" s="259"/>
      <c r="BN93" s="259"/>
      <c r="BO93" s="259"/>
      <c r="BP93" s="259"/>
      <c r="BQ93" s="259"/>
      <c r="BR93" s="259"/>
      <c r="BS93" s="259"/>
      <c r="BT93" s="259"/>
      <c r="BU93" s="281">
        <f>'Credit issuance TYA'!BU93-('Credit issuance TYA'!$BU$21*'Credit issuance TYA'!$B$2)</f>
        <v>0</v>
      </c>
      <c r="BV93" s="281">
        <f>IF(ISBLANK('Hoja De Calculo'!BW$13),'Credit issuance TYA'!BV93-('Credit issuance TYA'!$BU$21*'Credit issuance TYA'!$B$2),IF('Hoja De Calculo'!BW$16&lt;'Hoja De Calculo'!BV$16,0,'Credit issuance TYA'!BV93-('Credit issuance TYA'!$BU$21*'Credit issuance TYA'!$B$2)))</f>
        <v>0</v>
      </c>
      <c r="BW93" s="281">
        <f>IF(ISBLANK('Hoja De Calculo'!BX$13),'Credit issuance TYA'!BW93-('Credit issuance TYA'!$BU$21*'Credit issuance TYA'!$B$2),IF('Hoja De Calculo'!BX$16&lt;'Hoja De Calculo'!BW$16,0,'Credit issuance TYA'!BW93-('Credit issuance TYA'!$BU$21*'Credit issuance TYA'!$B$2)))</f>
        <v>0</v>
      </c>
      <c r="BX93" s="281">
        <f>IF(ISBLANK('Hoja De Calculo'!BY$13),'Credit issuance TYA'!BX93-('Credit issuance TYA'!$BU$21*'Credit issuance TYA'!$B$2),IF('Hoja De Calculo'!BY$16&lt;'Hoja De Calculo'!BX$16,0,'Credit issuance TYA'!BX93-('Credit issuance TYA'!$BU$21*'Credit issuance TYA'!$B$2)))</f>
        <v>0</v>
      </c>
      <c r="BY93" s="281">
        <f>IF(ISBLANK('Hoja De Calculo'!BZ$13),'Credit issuance TYA'!BY93-('Credit issuance TYA'!$BU$21*'Credit issuance TYA'!$B$2),IF('Hoja De Calculo'!BZ$16&lt;'Hoja De Calculo'!BY$16,0,'Credit issuance TYA'!BY93-('Credit issuance TYA'!$BU$21*'Credit issuance TYA'!$B$2)))</f>
        <v>0</v>
      </c>
      <c r="BZ93" s="281">
        <f>IF(ISBLANK('Hoja De Calculo'!CA$13),'Credit issuance TYA'!BZ93-('Credit issuance TYA'!$BU$21*'Credit issuance TYA'!$B$2),IF('Hoja De Calculo'!CA$16&lt;'Hoja De Calculo'!BZ$16,0,'Credit issuance TYA'!BZ93-('Credit issuance TYA'!$BU$21*'Credit issuance TYA'!$B$2)))</f>
        <v>0</v>
      </c>
      <c r="CA93" s="281">
        <f>IF(ISBLANK('Hoja De Calculo'!CB$13),'Credit issuance TYA'!CA93-('Credit issuance TYA'!$BU$21*'Credit issuance TYA'!$B$2),IF('Hoja De Calculo'!CB$16&lt;'Hoja De Calculo'!CA$16,0,'Credit issuance TYA'!CA93-('Credit issuance TYA'!$BU$21*'Credit issuance TYA'!$B$2)))</f>
        <v>0</v>
      </c>
      <c r="CB93" s="281">
        <f>IF(ISBLANK('Hoja De Calculo'!CC$13),'Credit issuance TYA'!CB93-('Credit issuance TYA'!$BU$21*'Credit issuance TYA'!$B$2),IF('Hoja De Calculo'!CC$16&lt;'Hoja De Calculo'!CB$16,0,'Credit issuance TYA'!CB93-('Credit issuance TYA'!$BU$21*'Credit issuance TYA'!$B$2)))</f>
        <v>0</v>
      </c>
      <c r="CC93" s="281">
        <f>IF(ISBLANK('Hoja De Calculo'!CD$13),'Credit issuance TYA'!CC93-('Credit issuance TYA'!$BU$21*'Credit issuance TYA'!$B$2),IF('Hoja De Calculo'!CD$16&lt;'Hoja De Calculo'!CC$16,0,'Credit issuance TYA'!CC93-('Credit issuance TYA'!$BU$21*'Credit issuance TYA'!$B$2)))</f>
        <v>0</v>
      </c>
      <c r="CD93" s="281">
        <f>IF(ISBLANK('Hoja De Calculo'!CE$13),'Credit issuance TYA'!CD93-('Credit issuance TYA'!$BU$21*'Credit issuance TYA'!$B$2),IF('Hoja De Calculo'!CE$16&lt;'Hoja De Calculo'!CD$16,0,'Credit issuance TYA'!CD93-('Credit issuance TYA'!$BU$21*'Credit issuance TYA'!$B$2)))</f>
        <v>0</v>
      </c>
      <c r="CE93" s="281">
        <f>IF(ISBLANK('Hoja De Calculo'!CF$13),'Credit issuance TYA'!CE93-('Credit issuance TYA'!$BU$21*'Credit issuance TYA'!$B$2),IF('Hoja De Calculo'!CF$16&lt;'Hoja De Calculo'!CE$16,0,'Credit issuance TYA'!CE93-('Credit issuance TYA'!$BU$21*'Credit issuance TYA'!$B$2)))</f>
        <v>0</v>
      </c>
      <c r="CF93" s="281">
        <f>IF(ISBLANK('Hoja De Calculo'!CG$13),'Credit issuance TYA'!CF93-('Credit issuance TYA'!$BU$21*'Credit issuance TYA'!$B$2),IF('Hoja De Calculo'!CG$16&lt;'Hoja De Calculo'!CF$16,0,'Credit issuance TYA'!CF93-('Credit issuance TYA'!$BU$21*'Credit issuance TYA'!$B$2)))</f>
        <v>0</v>
      </c>
      <c r="CG93" s="281">
        <f>IF(ISBLANK('Hoja De Calculo'!CH$13),'Credit issuance TYA'!CG93-('Credit issuance TYA'!$BU$21*'Credit issuance TYA'!$B$2),IF('Hoja De Calculo'!CH$16&lt;'Hoja De Calculo'!CG$16,0,'Credit issuance TYA'!CG93-('Credit issuance TYA'!$BU$21*'Credit issuance TYA'!$B$2)))</f>
        <v>0</v>
      </c>
      <c r="CH93" s="281">
        <f>IF(ISBLANK('Hoja De Calculo'!CI$13),'Credit issuance TYA'!CH93-('Credit issuance TYA'!$BU$21*'Credit issuance TYA'!$B$2),IF('Hoja De Calculo'!CI$16&lt;'Hoja De Calculo'!CH$16,0,'Credit issuance TYA'!CH93-('Credit issuance TYA'!$BU$21*'Credit issuance TYA'!$B$2)))</f>
        <v>0</v>
      </c>
      <c r="CI93" s="281">
        <f>IF(ISBLANK('Hoja De Calculo'!CJ$13),'Credit issuance TYA'!CI93-('Credit issuance TYA'!$BU$21*'Credit issuance TYA'!$B$2),IF('Hoja De Calculo'!CJ$16&lt;'Hoja De Calculo'!CI$16,0,'Credit issuance TYA'!CI93-('Credit issuance TYA'!$BU$21*'Credit issuance TYA'!$B$2)))</f>
        <v>0</v>
      </c>
      <c r="CJ93" s="281">
        <f>IF(ISBLANK('Hoja De Calculo'!CK$13),'Credit issuance TYA'!CJ93-('Credit issuance TYA'!$BU$21*'Credit issuance TYA'!$B$2),IF('Hoja De Calculo'!CK$16&lt;'Hoja De Calculo'!CJ$16,0,'Credit issuance TYA'!CJ93-('Credit issuance TYA'!$BU$21*'Credit issuance TYA'!$B$2)))</f>
        <v>0</v>
      </c>
      <c r="CK93" s="281">
        <f>IF(ISBLANK('Hoja De Calculo'!CL$13),'Credit issuance TYA'!CK93-('Credit issuance TYA'!$BU$21*'Credit issuance TYA'!$B$2),IF('Hoja De Calculo'!CL$16&lt;'Hoja De Calculo'!CK$16,0,'Credit issuance TYA'!CK93-('Credit issuance TYA'!$BU$21*'Credit issuance TYA'!$B$2)))</f>
        <v>0</v>
      </c>
      <c r="CL93" s="281">
        <f>IF(ISBLANK('Hoja De Calculo'!CM$13),'Credit issuance TYA'!CL93-('Credit issuance TYA'!$BU$21*'Credit issuance TYA'!$B$2),IF('Hoja De Calculo'!CM$16&lt;'Hoja De Calculo'!CL$16,0,'Credit issuance TYA'!CL93-('Credit issuance TYA'!$BU$21*'Credit issuance TYA'!$B$2)))</f>
        <v>0</v>
      </c>
      <c r="CM93" s="281">
        <f>IF(ISBLANK('Hoja De Calculo'!CN$13),'Credit issuance TYA'!CM93-('Credit issuance TYA'!$BU$21*'Credit issuance TYA'!$B$2),IF('Hoja De Calculo'!CN$16&lt;'Hoja De Calculo'!CM$16,0,'Credit issuance TYA'!CM93-('Credit issuance TYA'!$BU$21*'Credit issuance TYA'!$B$2)))</f>
        <v>0</v>
      </c>
      <c r="CN93" s="281">
        <f>IF(ISBLANK('Hoja De Calculo'!CO$13),'Credit issuance TYA'!CN93-('Credit issuance TYA'!$BU$21*'Credit issuance TYA'!$B$2),IF('Hoja De Calculo'!CO$16&lt;'Hoja De Calculo'!CN$16,0,'Credit issuance TYA'!CN93-('Credit issuance TYA'!$BU$21*'Credit issuance TYA'!$B$2)))</f>
        <v>0</v>
      </c>
      <c r="CO93" s="281">
        <f>IF(ISBLANK('Hoja De Calculo'!CP$13),'Credit issuance TYA'!CO93-('Credit issuance TYA'!$BU$21*'Credit issuance TYA'!$B$2),IF('Hoja De Calculo'!CP$16&lt;'Hoja De Calculo'!CO$16,0,'Credit issuance TYA'!CO93-('Credit issuance TYA'!$BU$21*'Credit issuance TYA'!$B$2)))</f>
        <v>0</v>
      </c>
      <c r="CP93" s="281">
        <f>IF(ISBLANK('Hoja De Calculo'!CQ$13),'Credit issuance TYA'!CP93-('Credit issuance TYA'!$BU$21*'Credit issuance TYA'!$B$2),IF('Hoja De Calculo'!CQ$16&lt;'Hoja De Calculo'!CP$16,0,'Credit issuance TYA'!CP93-('Credit issuance TYA'!$BU$21*'Credit issuance TYA'!$B$2)))</f>
        <v>0</v>
      </c>
      <c r="CQ93" s="281">
        <f>IF(ISBLANK('Hoja De Calculo'!CR$13),'Credit issuance TYA'!CQ93-('Credit issuance TYA'!$BU$21*'Credit issuance TYA'!$B$2),IF('Hoja De Calculo'!CR$16&lt;'Hoja De Calculo'!CQ$16,0,'Credit issuance TYA'!CQ93-('Credit issuance TYA'!$BU$21*'Credit issuance TYA'!$B$2)))</f>
        <v>0</v>
      </c>
      <c r="CR93" s="281">
        <f>IF(ISBLANK('Hoja De Calculo'!CS$13),'Credit issuance TYA'!CR93-('Credit issuance TYA'!$BU$21*'Credit issuance TYA'!$B$2),IF('Hoja De Calculo'!CS$16&lt;'Hoja De Calculo'!CR$16,0,'Credit issuance TYA'!CR93-('Credit issuance TYA'!$BU$21*'Credit issuance TYA'!$B$2)))</f>
        <v>0</v>
      </c>
      <c r="CS93" s="281">
        <f>IF(ISBLANK('Hoja De Calculo'!CT$13),'Credit issuance TYA'!CS93-('Credit issuance TYA'!$BU$21*'Credit issuance TYA'!$B$2),IF('Hoja De Calculo'!CT$16&lt;'Hoja De Calculo'!CS$16,0,'Credit issuance TYA'!CS93-('Credit issuance TYA'!$BU$21*'Credit issuance TYA'!$B$2)))</f>
        <v>0</v>
      </c>
      <c r="CT93" s="281">
        <f>IF(ISBLANK('Hoja De Calculo'!CU$13),'Credit issuance TYA'!CT93-('Credit issuance TYA'!$BU$21*'Credit issuance TYA'!$B$2),IF('Hoja De Calculo'!CU$16&lt;'Hoja De Calculo'!CT$16,0,'Credit issuance TYA'!CT93-('Credit issuance TYA'!$BU$21*'Credit issuance TYA'!$B$2)))</f>
        <v>0</v>
      </c>
      <c r="CU93" s="281">
        <f>IF(ISBLANK('Hoja De Calculo'!CV$13),'Credit issuance TYA'!CU93-('Credit issuance TYA'!$BU$21*'Credit issuance TYA'!$B$2),IF('Hoja De Calculo'!CV$16&lt;'Hoja De Calculo'!CU$16,0,'Credit issuance TYA'!CU93-('Credit issuance TYA'!$BU$21*'Credit issuance TYA'!$B$2)))</f>
        <v>0</v>
      </c>
      <c r="CV93" s="281">
        <f>IF(ISBLANK('Hoja De Calculo'!CW$13),'Credit issuance TYA'!CV93-('Credit issuance TYA'!$BU$21*'Credit issuance TYA'!$B$2),IF('Hoja De Calculo'!CW$16&lt;'Hoja De Calculo'!CV$16,0,'Credit issuance TYA'!CV93-('Credit issuance TYA'!$BU$21*'Credit issuance TYA'!$B$2)))</f>
        <v>0</v>
      </c>
      <c r="CW93" s="281">
        <f>IF(ISBLANK('Hoja De Calculo'!CX$13),'Credit issuance TYA'!CW93-('Credit issuance TYA'!$BU$21*'Credit issuance TYA'!$B$2),IF('Hoja De Calculo'!CX$16&lt;'Hoja De Calculo'!CW$16,0,'Credit issuance TYA'!CW93-('Credit issuance TYA'!$BU$21*'Credit issuance TYA'!$B$2)))</f>
        <v>0</v>
      </c>
    </row>
    <row r="94" spans="1:102" x14ac:dyDescent="0.3">
      <c r="A94" t="s">
        <v>231</v>
      </c>
      <c r="B94" s="259"/>
      <c r="C94" s="259"/>
      <c r="D94" s="259"/>
      <c r="E94" s="259"/>
      <c r="F94" s="259"/>
      <c r="G94" s="259"/>
      <c r="H94" s="259"/>
      <c r="I94" s="259"/>
      <c r="J94" s="259"/>
      <c r="K94" s="259"/>
      <c r="L94" s="259"/>
      <c r="M94" s="259"/>
      <c r="N94" s="259"/>
      <c r="O94" s="259"/>
      <c r="P94" s="259"/>
      <c r="Q94" s="259"/>
      <c r="R94" s="259"/>
      <c r="S94" s="259"/>
      <c r="T94" s="259"/>
      <c r="U94" s="259"/>
      <c r="V94" s="259"/>
      <c r="W94" s="259"/>
      <c r="X94" s="259"/>
      <c r="Y94" s="259"/>
      <c r="Z94" s="259"/>
      <c r="AA94" s="259"/>
      <c r="AB94" s="259"/>
      <c r="AC94" s="259"/>
      <c r="AD94" s="259"/>
      <c r="AE94" s="259"/>
      <c r="AF94" s="259"/>
      <c r="AG94" s="259"/>
      <c r="AH94" s="259"/>
      <c r="AI94" s="259"/>
      <c r="AJ94" s="259"/>
      <c r="AK94" s="259"/>
      <c r="AL94" s="259"/>
      <c r="AM94" s="259"/>
      <c r="AN94" s="259"/>
      <c r="AO94" s="259"/>
      <c r="AP94" s="259"/>
      <c r="AQ94" s="259"/>
      <c r="AR94" s="259"/>
      <c r="AS94" s="259"/>
      <c r="AT94" s="259"/>
      <c r="AU94" s="259"/>
      <c r="AV94" s="259"/>
      <c r="AW94" s="259"/>
      <c r="AX94" s="259"/>
      <c r="AY94" s="259"/>
      <c r="AZ94" s="259"/>
      <c r="BA94" s="259"/>
      <c r="BB94" s="259"/>
      <c r="BC94" s="259"/>
      <c r="BD94" s="259"/>
      <c r="BE94" s="259"/>
      <c r="BF94" s="259"/>
      <c r="BG94" s="259"/>
      <c r="BH94" s="259"/>
      <c r="BI94" s="259"/>
      <c r="BJ94" s="259"/>
      <c r="BK94" s="259"/>
      <c r="BL94" s="259"/>
      <c r="BM94" s="259"/>
      <c r="BN94" s="259"/>
      <c r="BO94" s="259"/>
      <c r="BP94" s="259"/>
      <c r="BQ94" s="259"/>
      <c r="BR94" s="259"/>
      <c r="BS94" s="259"/>
      <c r="BT94" s="259"/>
      <c r="BU94" s="259"/>
      <c r="BV94" s="281">
        <f>'Credit issuance TYA'!BV94-('Credit issuance TYA'!$BV$21*'Credit issuance TYA'!$B$2)</f>
        <v>0</v>
      </c>
      <c r="BW94" s="281">
        <f>IF(ISBLANK('Hoja De Calculo'!BX$13),'Credit issuance TYA'!BW94-('Credit issuance TYA'!$BV$21*'Credit issuance TYA'!$B$2),IF('Hoja De Calculo'!BX$16&lt;'Hoja De Calculo'!BW$16,0,'Credit issuance TYA'!BW94-('Credit issuance TYA'!$BV$21*'Credit issuance TYA'!$B$2)))</f>
        <v>0</v>
      </c>
      <c r="BX94" s="281">
        <f>IF(ISBLANK('Hoja De Calculo'!BY$13),'Credit issuance TYA'!BX94-('Credit issuance TYA'!$BV$21*'Credit issuance TYA'!$B$2),IF('Hoja De Calculo'!BY$16&lt;'Hoja De Calculo'!BX$16,0,'Credit issuance TYA'!BX94-('Credit issuance TYA'!$BV$21*'Credit issuance TYA'!$B$2)))</f>
        <v>0</v>
      </c>
      <c r="BY94" s="281">
        <f>IF(ISBLANK('Hoja De Calculo'!BZ$13),'Credit issuance TYA'!BY94-('Credit issuance TYA'!$BV$21*'Credit issuance TYA'!$B$2),IF('Hoja De Calculo'!BZ$16&lt;'Hoja De Calculo'!BY$16,0,'Credit issuance TYA'!BY94-('Credit issuance TYA'!$BV$21*'Credit issuance TYA'!$B$2)))</f>
        <v>0</v>
      </c>
      <c r="BZ94" s="281">
        <f>IF(ISBLANK('Hoja De Calculo'!CA$13),'Credit issuance TYA'!BZ94-('Credit issuance TYA'!$BV$21*'Credit issuance TYA'!$B$2),IF('Hoja De Calculo'!CA$16&lt;'Hoja De Calculo'!BZ$16,0,'Credit issuance TYA'!BZ94-('Credit issuance TYA'!$BV$21*'Credit issuance TYA'!$B$2)))</f>
        <v>0</v>
      </c>
      <c r="CA94" s="281">
        <f>IF(ISBLANK('Hoja De Calculo'!CB$13),'Credit issuance TYA'!CA94-('Credit issuance TYA'!$BV$21*'Credit issuance TYA'!$B$2),IF('Hoja De Calculo'!CB$16&lt;'Hoja De Calculo'!CA$16,0,'Credit issuance TYA'!CA94-('Credit issuance TYA'!$BV$21*'Credit issuance TYA'!$B$2)))</f>
        <v>0</v>
      </c>
      <c r="CB94" s="281">
        <f>IF(ISBLANK('Hoja De Calculo'!CC$13),'Credit issuance TYA'!CB94-('Credit issuance TYA'!$BV$21*'Credit issuance TYA'!$B$2),IF('Hoja De Calculo'!CC$16&lt;'Hoja De Calculo'!CB$16,0,'Credit issuance TYA'!CB94-('Credit issuance TYA'!$BV$21*'Credit issuance TYA'!$B$2)))</f>
        <v>0</v>
      </c>
      <c r="CC94" s="281">
        <f>IF(ISBLANK('Hoja De Calculo'!CD$13),'Credit issuance TYA'!CC94-('Credit issuance TYA'!$BV$21*'Credit issuance TYA'!$B$2),IF('Hoja De Calculo'!CD$16&lt;'Hoja De Calculo'!CC$16,0,'Credit issuance TYA'!CC94-('Credit issuance TYA'!$BV$21*'Credit issuance TYA'!$B$2)))</f>
        <v>0</v>
      </c>
      <c r="CD94" s="281">
        <f>IF(ISBLANK('Hoja De Calculo'!CE$13),'Credit issuance TYA'!CD94-('Credit issuance TYA'!$BV$21*'Credit issuance TYA'!$B$2),IF('Hoja De Calculo'!CE$16&lt;'Hoja De Calculo'!CD$16,0,'Credit issuance TYA'!CD94-('Credit issuance TYA'!$BV$21*'Credit issuance TYA'!$B$2)))</f>
        <v>0</v>
      </c>
      <c r="CE94" s="281">
        <f>IF(ISBLANK('Hoja De Calculo'!CF$13),'Credit issuance TYA'!CE94-('Credit issuance TYA'!$BV$21*'Credit issuance TYA'!$B$2),IF('Hoja De Calculo'!CF$16&lt;'Hoja De Calculo'!CE$16,0,'Credit issuance TYA'!CE94-('Credit issuance TYA'!$BV$21*'Credit issuance TYA'!$B$2)))</f>
        <v>0</v>
      </c>
      <c r="CF94" s="281">
        <f>IF(ISBLANK('Hoja De Calculo'!CG$13),'Credit issuance TYA'!CF94-('Credit issuance TYA'!$BV$21*'Credit issuance TYA'!$B$2),IF('Hoja De Calculo'!CG$16&lt;'Hoja De Calculo'!CF$16,0,'Credit issuance TYA'!CF94-('Credit issuance TYA'!$BV$21*'Credit issuance TYA'!$B$2)))</f>
        <v>0</v>
      </c>
      <c r="CG94" s="281">
        <f>IF(ISBLANK('Hoja De Calculo'!CH$13),'Credit issuance TYA'!CG94-('Credit issuance TYA'!$BV$21*'Credit issuance TYA'!$B$2),IF('Hoja De Calculo'!CH$16&lt;'Hoja De Calculo'!CG$16,0,'Credit issuance TYA'!CG94-('Credit issuance TYA'!$BV$21*'Credit issuance TYA'!$B$2)))</f>
        <v>0</v>
      </c>
      <c r="CH94" s="281">
        <f>IF(ISBLANK('Hoja De Calculo'!CI$13),'Credit issuance TYA'!CH94-('Credit issuance TYA'!$BV$21*'Credit issuance TYA'!$B$2),IF('Hoja De Calculo'!CI$16&lt;'Hoja De Calculo'!CH$16,0,'Credit issuance TYA'!CH94-('Credit issuance TYA'!$BV$21*'Credit issuance TYA'!$B$2)))</f>
        <v>0</v>
      </c>
      <c r="CI94" s="281">
        <f>IF(ISBLANK('Hoja De Calculo'!CJ$13),'Credit issuance TYA'!CI94-('Credit issuance TYA'!$BV$21*'Credit issuance TYA'!$B$2),IF('Hoja De Calculo'!CJ$16&lt;'Hoja De Calculo'!CI$16,0,'Credit issuance TYA'!CI94-('Credit issuance TYA'!$BV$21*'Credit issuance TYA'!$B$2)))</f>
        <v>0</v>
      </c>
      <c r="CJ94" s="281">
        <f>IF(ISBLANK('Hoja De Calculo'!CK$13),'Credit issuance TYA'!CJ94-('Credit issuance TYA'!$BV$21*'Credit issuance TYA'!$B$2),IF('Hoja De Calculo'!CK$16&lt;'Hoja De Calculo'!CJ$16,0,'Credit issuance TYA'!CJ94-('Credit issuance TYA'!$BV$21*'Credit issuance TYA'!$B$2)))</f>
        <v>0</v>
      </c>
      <c r="CK94" s="281">
        <f>IF(ISBLANK('Hoja De Calculo'!CL$13),'Credit issuance TYA'!CK94-('Credit issuance TYA'!$BV$21*'Credit issuance TYA'!$B$2),IF('Hoja De Calculo'!CL$16&lt;'Hoja De Calculo'!CK$16,0,'Credit issuance TYA'!CK94-('Credit issuance TYA'!$BV$21*'Credit issuance TYA'!$B$2)))</f>
        <v>0</v>
      </c>
      <c r="CL94" s="281">
        <f>IF(ISBLANK('Hoja De Calculo'!CM$13),'Credit issuance TYA'!CL94-('Credit issuance TYA'!$BV$21*'Credit issuance TYA'!$B$2),IF('Hoja De Calculo'!CM$16&lt;'Hoja De Calculo'!CL$16,0,'Credit issuance TYA'!CL94-('Credit issuance TYA'!$BV$21*'Credit issuance TYA'!$B$2)))</f>
        <v>0</v>
      </c>
      <c r="CM94" s="281">
        <f>IF(ISBLANK('Hoja De Calculo'!CN$13),'Credit issuance TYA'!CM94-('Credit issuance TYA'!$BV$21*'Credit issuance TYA'!$B$2),IF('Hoja De Calculo'!CN$16&lt;'Hoja De Calculo'!CM$16,0,'Credit issuance TYA'!CM94-('Credit issuance TYA'!$BV$21*'Credit issuance TYA'!$B$2)))</f>
        <v>0</v>
      </c>
      <c r="CN94" s="281">
        <f>IF(ISBLANK('Hoja De Calculo'!CO$13),'Credit issuance TYA'!CN94-('Credit issuance TYA'!$BV$21*'Credit issuance TYA'!$B$2),IF('Hoja De Calculo'!CO$16&lt;'Hoja De Calculo'!CN$16,0,'Credit issuance TYA'!CN94-('Credit issuance TYA'!$BV$21*'Credit issuance TYA'!$B$2)))</f>
        <v>0</v>
      </c>
      <c r="CO94" s="281">
        <f>IF(ISBLANK('Hoja De Calculo'!CP$13),'Credit issuance TYA'!CO94-('Credit issuance TYA'!$BV$21*'Credit issuance TYA'!$B$2),IF('Hoja De Calculo'!CP$16&lt;'Hoja De Calculo'!CO$16,0,'Credit issuance TYA'!CO94-('Credit issuance TYA'!$BV$21*'Credit issuance TYA'!$B$2)))</f>
        <v>0</v>
      </c>
      <c r="CP94" s="281">
        <f>IF(ISBLANK('Hoja De Calculo'!CQ$13),'Credit issuance TYA'!CP94-('Credit issuance TYA'!$BV$21*'Credit issuance TYA'!$B$2),IF('Hoja De Calculo'!CQ$16&lt;'Hoja De Calculo'!CP$16,0,'Credit issuance TYA'!CP94-('Credit issuance TYA'!$BV$21*'Credit issuance TYA'!$B$2)))</f>
        <v>0</v>
      </c>
      <c r="CQ94" s="281">
        <f>IF(ISBLANK('Hoja De Calculo'!CR$13),'Credit issuance TYA'!CQ94-('Credit issuance TYA'!$BV$21*'Credit issuance TYA'!$B$2),IF('Hoja De Calculo'!CR$16&lt;'Hoja De Calculo'!CQ$16,0,'Credit issuance TYA'!CQ94-('Credit issuance TYA'!$BV$21*'Credit issuance TYA'!$B$2)))</f>
        <v>0</v>
      </c>
      <c r="CR94" s="281">
        <f>IF(ISBLANK('Hoja De Calculo'!CS$13),'Credit issuance TYA'!CR94-('Credit issuance TYA'!$BV$21*'Credit issuance TYA'!$B$2),IF('Hoja De Calculo'!CS$16&lt;'Hoja De Calculo'!CR$16,0,'Credit issuance TYA'!CR94-('Credit issuance TYA'!$BV$21*'Credit issuance TYA'!$B$2)))</f>
        <v>0</v>
      </c>
      <c r="CS94" s="281">
        <f>IF(ISBLANK('Hoja De Calculo'!CT$13),'Credit issuance TYA'!CS94-('Credit issuance TYA'!$BV$21*'Credit issuance TYA'!$B$2),IF('Hoja De Calculo'!CT$16&lt;'Hoja De Calculo'!CS$16,0,'Credit issuance TYA'!CS94-('Credit issuance TYA'!$BV$21*'Credit issuance TYA'!$B$2)))</f>
        <v>0</v>
      </c>
      <c r="CT94" s="281">
        <f>IF(ISBLANK('Hoja De Calculo'!CU$13),'Credit issuance TYA'!CT94-('Credit issuance TYA'!$BV$21*'Credit issuance TYA'!$B$2),IF('Hoja De Calculo'!CU$16&lt;'Hoja De Calculo'!CT$16,0,'Credit issuance TYA'!CT94-('Credit issuance TYA'!$BV$21*'Credit issuance TYA'!$B$2)))</f>
        <v>0</v>
      </c>
      <c r="CU94" s="281">
        <f>IF(ISBLANK('Hoja De Calculo'!CV$13),'Credit issuance TYA'!CU94-('Credit issuance TYA'!$BV$21*'Credit issuance TYA'!$B$2),IF('Hoja De Calculo'!CV$16&lt;'Hoja De Calculo'!CU$16,0,'Credit issuance TYA'!CU94-('Credit issuance TYA'!$BV$21*'Credit issuance TYA'!$B$2)))</f>
        <v>0</v>
      </c>
      <c r="CV94" s="281">
        <f>IF(ISBLANK('Hoja De Calculo'!CW$13),'Credit issuance TYA'!CV94-('Credit issuance TYA'!$BV$21*'Credit issuance TYA'!$B$2),IF('Hoja De Calculo'!CW$16&lt;'Hoja De Calculo'!CV$16,0,'Credit issuance TYA'!CV94-('Credit issuance TYA'!$BV$21*'Credit issuance TYA'!$B$2)))</f>
        <v>0</v>
      </c>
      <c r="CW94" s="281">
        <f>IF(ISBLANK('Hoja De Calculo'!CX$13),'Credit issuance TYA'!CW94-('Credit issuance TYA'!$BV$21*'Credit issuance TYA'!$B$2),IF('Hoja De Calculo'!CX$16&lt;'Hoja De Calculo'!CW$16,0,'Credit issuance TYA'!CW94-('Credit issuance TYA'!$BV$21*'Credit issuance TYA'!$B$2)))</f>
        <v>0</v>
      </c>
    </row>
    <row r="95" spans="1:102" x14ac:dyDescent="0.3">
      <c r="A95" t="s">
        <v>232</v>
      </c>
      <c r="B95" s="259"/>
      <c r="C95" s="259"/>
      <c r="D95" s="259"/>
      <c r="E95" s="259"/>
      <c r="F95" s="259"/>
      <c r="G95" s="259"/>
      <c r="H95" s="259"/>
      <c r="I95" s="259"/>
      <c r="J95" s="259"/>
      <c r="K95" s="259"/>
      <c r="L95" s="259"/>
      <c r="M95" s="259"/>
      <c r="N95" s="259"/>
      <c r="O95" s="259"/>
      <c r="P95" s="259"/>
      <c r="Q95" s="259"/>
      <c r="R95" s="259"/>
      <c r="S95" s="259"/>
      <c r="T95" s="259"/>
      <c r="U95" s="259"/>
      <c r="V95" s="259"/>
      <c r="W95" s="259"/>
      <c r="X95" s="259"/>
      <c r="Y95" s="259"/>
      <c r="Z95" s="259"/>
      <c r="AA95" s="259"/>
      <c r="AB95" s="259"/>
      <c r="AC95" s="259"/>
      <c r="AD95" s="259"/>
      <c r="AE95" s="259"/>
      <c r="AF95" s="259"/>
      <c r="AG95" s="259"/>
      <c r="AH95" s="259"/>
      <c r="AI95" s="259"/>
      <c r="AJ95" s="259"/>
      <c r="AK95" s="259"/>
      <c r="AL95" s="259"/>
      <c r="AM95" s="259"/>
      <c r="AN95" s="259"/>
      <c r="AO95" s="259"/>
      <c r="AP95" s="259"/>
      <c r="AQ95" s="259"/>
      <c r="AR95" s="259"/>
      <c r="AS95" s="259"/>
      <c r="AT95" s="259"/>
      <c r="AU95" s="259"/>
      <c r="AV95" s="259"/>
      <c r="AW95" s="259"/>
      <c r="AX95" s="259"/>
      <c r="AY95" s="259"/>
      <c r="AZ95" s="259"/>
      <c r="BA95" s="259"/>
      <c r="BB95" s="259"/>
      <c r="BC95" s="259"/>
      <c r="BD95" s="259"/>
      <c r="BE95" s="259"/>
      <c r="BF95" s="259"/>
      <c r="BG95" s="259"/>
      <c r="BH95" s="259"/>
      <c r="BI95" s="259"/>
      <c r="BJ95" s="259"/>
      <c r="BK95" s="259"/>
      <c r="BL95" s="259"/>
      <c r="BM95" s="259"/>
      <c r="BN95" s="259"/>
      <c r="BO95" s="259"/>
      <c r="BP95" s="259"/>
      <c r="BQ95" s="259"/>
      <c r="BR95" s="259"/>
      <c r="BS95" s="259"/>
      <c r="BT95" s="259"/>
      <c r="BU95" s="259"/>
      <c r="BV95" s="259"/>
      <c r="BW95" s="281">
        <f>'Credit issuance TYA'!BW95-('Credit issuance TYA'!$BW$21*'Credit issuance TYA'!$B$2)</f>
        <v>0</v>
      </c>
      <c r="BX95" s="281">
        <f>IF(ISBLANK('Hoja De Calculo'!BY$13),'Credit issuance TYA'!BX95-('Credit issuance TYA'!$BW$21*'Credit issuance TYA'!$B$2),IF('Hoja De Calculo'!BY$16&lt;'Hoja De Calculo'!BX$16,0,'Credit issuance TYA'!BX95-('Credit issuance TYA'!$BW$21*'Credit issuance TYA'!$B$2)))</f>
        <v>0</v>
      </c>
      <c r="BY95" s="281">
        <f>IF(ISBLANK('Hoja De Calculo'!BZ$13),'Credit issuance TYA'!BY95-('Credit issuance TYA'!$BW$21*'Credit issuance TYA'!$B$2),IF('Hoja De Calculo'!BZ$16&lt;'Hoja De Calculo'!BY$16,0,'Credit issuance TYA'!BY95-('Credit issuance TYA'!$BW$21*'Credit issuance TYA'!$B$2)))</f>
        <v>0</v>
      </c>
      <c r="BZ95" s="281">
        <f>IF(ISBLANK('Hoja De Calculo'!CA$13),'Credit issuance TYA'!BZ95-('Credit issuance TYA'!$BW$21*'Credit issuance TYA'!$B$2),IF('Hoja De Calculo'!CA$16&lt;'Hoja De Calculo'!BZ$16,0,'Credit issuance TYA'!BZ95-('Credit issuance TYA'!$BW$21*'Credit issuance TYA'!$B$2)))</f>
        <v>0</v>
      </c>
      <c r="CA95" s="281">
        <f>IF(ISBLANK('Hoja De Calculo'!CB$13),'Credit issuance TYA'!CA95-('Credit issuance TYA'!$BW$21*'Credit issuance TYA'!$B$2),IF('Hoja De Calculo'!CB$16&lt;'Hoja De Calculo'!CA$16,0,'Credit issuance TYA'!CA95-('Credit issuance TYA'!$BW$21*'Credit issuance TYA'!$B$2)))</f>
        <v>0</v>
      </c>
      <c r="CB95" s="281">
        <f>IF(ISBLANK('Hoja De Calculo'!CC$13),'Credit issuance TYA'!CB95-('Credit issuance TYA'!$BW$21*'Credit issuance TYA'!$B$2),IF('Hoja De Calculo'!CC$16&lt;'Hoja De Calculo'!CB$16,0,'Credit issuance TYA'!CB95-('Credit issuance TYA'!$BW$21*'Credit issuance TYA'!$B$2)))</f>
        <v>0</v>
      </c>
      <c r="CC95" s="281">
        <f>IF(ISBLANK('Hoja De Calculo'!CD$13),'Credit issuance TYA'!CC95-('Credit issuance TYA'!$BW$21*'Credit issuance TYA'!$B$2),IF('Hoja De Calculo'!CD$16&lt;'Hoja De Calculo'!CC$16,0,'Credit issuance TYA'!CC95-('Credit issuance TYA'!$BW$21*'Credit issuance TYA'!$B$2)))</f>
        <v>0</v>
      </c>
      <c r="CD95" s="281">
        <f>IF(ISBLANK('Hoja De Calculo'!CE$13),'Credit issuance TYA'!CD95-('Credit issuance TYA'!$BW$21*'Credit issuance TYA'!$B$2),IF('Hoja De Calculo'!CE$16&lt;'Hoja De Calculo'!CD$16,0,'Credit issuance TYA'!CD95-('Credit issuance TYA'!$BW$21*'Credit issuance TYA'!$B$2)))</f>
        <v>0</v>
      </c>
      <c r="CE95" s="281">
        <f>IF(ISBLANK('Hoja De Calculo'!CF$13),'Credit issuance TYA'!CE95-('Credit issuance TYA'!$BW$21*'Credit issuance TYA'!$B$2),IF('Hoja De Calculo'!CF$16&lt;'Hoja De Calculo'!CE$16,0,'Credit issuance TYA'!CE95-('Credit issuance TYA'!$BW$21*'Credit issuance TYA'!$B$2)))</f>
        <v>0</v>
      </c>
      <c r="CF95" s="281">
        <f>IF(ISBLANK('Hoja De Calculo'!CG$13),'Credit issuance TYA'!CF95-('Credit issuance TYA'!$BW$21*'Credit issuance TYA'!$B$2),IF('Hoja De Calculo'!CG$16&lt;'Hoja De Calculo'!CF$16,0,'Credit issuance TYA'!CF95-('Credit issuance TYA'!$BW$21*'Credit issuance TYA'!$B$2)))</f>
        <v>0</v>
      </c>
      <c r="CG95" s="281">
        <f>IF(ISBLANK('Hoja De Calculo'!CH$13),'Credit issuance TYA'!CG95-('Credit issuance TYA'!$BW$21*'Credit issuance TYA'!$B$2),IF('Hoja De Calculo'!CH$16&lt;'Hoja De Calculo'!CG$16,0,'Credit issuance TYA'!CG95-('Credit issuance TYA'!$BW$21*'Credit issuance TYA'!$B$2)))</f>
        <v>0</v>
      </c>
      <c r="CH95" s="281">
        <f>IF(ISBLANK('Hoja De Calculo'!CI$13),'Credit issuance TYA'!CH95-('Credit issuance TYA'!$BW$21*'Credit issuance TYA'!$B$2),IF('Hoja De Calculo'!CI$16&lt;'Hoja De Calculo'!CH$16,0,'Credit issuance TYA'!CH95-('Credit issuance TYA'!$BW$21*'Credit issuance TYA'!$B$2)))</f>
        <v>0</v>
      </c>
      <c r="CI95" s="281">
        <f>IF(ISBLANK('Hoja De Calculo'!CJ$13),'Credit issuance TYA'!CI95-('Credit issuance TYA'!$BW$21*'Credit issuance TYA'!$B$2),IF('Hoja De Calculo'!CJ$16&lt;'Hoja De Calculo'!CI$16,0,'Credit issuance TYA'!CI95-('Credit issuance TYA'!$BW$21*'Credit issuance TYA'!$B$2)))</f>
        <v>0</v>
      </c>
      <c r="CJ95" s="281">
        <f>IF(ISBLANK('Hoja De Calculo'!CK$13),'Credit issuance TYA'!CJ95-('Credit issuance TYA'!$BW$21*'Credit issuance TYA'!$B$2),IF('Hoja De Calculo'!CK$16&lt;'Hoja De Calculo'!CJ$16,0,'Credit issuance TYA'!CJ95-('Credit issuance TYA'!$BW$21*'Credit issuance TYA'!$B$2)))</f>
        <v>0</v>
      </c>
      <c r="CK95" s="281">
        <f>IF(ISBLANK('Hoja De Calculo'!CL$13),'Credit issuance TYA'!CK95-('Credit issuance TYA'!$BW$21*'Credit issuance TYA'!$B$2),IF('Hoja De Calculo'!CL$16&lt;'Hoja De Calculo'!CK$16,0,'Credit issuance TYA'!CK95-('Credit issuance TYA'!$BW$21*'Credit issuance TYA'!$B$2)))</f>
        <v>0</v>
      </c>
      <c r="CL95" s="281">
        <f>IF(ISBLANK('Hoja De Calculo'!CM$13),'Credit issuance TYA'!CL95-('Credit issuance TYA'!$BW$21*'Credit issuance TYA'!$B$2),IF('Hoja De Calculo'!CM$16&lt;'Hoja De Calculo'!CL$16,0,'Credit issuance TYA'!CL95-('Credit issuance TYA'!$BW$21*'Credit issuance TYA'!$B$2)))</f>
        <v>0</v>
      </c>
      <c r="CM95" s="281">
        <f>IF(ISBLANK('Hoja De Calculo'!CN$13),'Credit issuance TYA'!CM95-('Credit issuance TYA'!$BW$21*'Credit issuance TYA'!$B$2),IF('Hoja De Calculo'!CN$16&lt;'Hoja De Calculo'!CM$16,0,'Credit issuance TYA'!CM95-('Credit issuance TYA'!$BW$21*'Credit issuance TYA'!$B$2)))</f>
        <v>0</v>
      </c>
      <c r="CN95" s="281">
        <f>IF(ISBLANK('Hoja De Calculo'!CO$13),'Credit issuance TYA'!CN95-('Credit issuance TYA'!$BW$21*'Credit issuance TYA'!$B$2),IF('Hoja De Calculo'!CO$16&lt;'Hoja De Calculo'!CN$16,0,'Credit issuance TYA'!CN95-('Credit issuance TYA'!$BW$21*'Credit issuance TYA'!$B$2)))</f>
        <v>0</v>
      </c>
      <c r="CO95" s="281">
        <f>IF(ISBLANK('Hoja De Calculo'!CP$13),'Credit issuance TYA'!CO95-('Credit issuance TYA'!$BW$21*'Credit issuance TYA'!$B$2),IF('Hoja De Calculo'!CP$16&lt;'Hoja De Calculo'!CO$16,0,'Credit issuance TYA'!CO95-('Credit issuance TYA'!$BW$21*'Credit issuance TYA'!$B$2)))</f>
        <v>0</v>
      </c>
      <c r="CP95" s="281">
        <f>IF(ISBLANK('Hoja De Calculo'!CQ$13),'Credit issuance TYA'!CP95-('Credit issuance TYA'!$BW$21*'Credit issuance TYA'!$B$2),IF('Hoja De Calculo'!CQ$16&lt;'Hoja De Calculo'!CP$16,0,'Credit issuance TYA'!CP95-('Credit issuance TYA'!$BW$21*'Credit issuance TYA'!$B$2)))</f>
        <v>0</v>
      </c>
      <c r="CQ95" s="281">
        <f>IF(ISBLANK('Hoja De Calculo'!CR$13),'Credit issuance TYA'!CQ95-('Credit issuance TYA'!$BW$21*'Credit issuance TYA'!$B$2),IF('Hoja De Calculo'!CR$16&lt;'Hoja De Calculo'!CQ$16,0,'Credit issuance TYA'!CQ95-('Credit issuance TYA'!$BW$21*'Credit issuance TYA'!$B$2)))</f>
        <v>0</v>
      </c>
      <c r="CR95" s="281">
        <f>IF(ISBLANK('Hoja De Calculo'!CS$13),'Credit issuance TYA'!CR95-('Credit issuance TYA'!$BW$21*'Credit issuance TYA'!$B$2),IF('Hoja De Calculo'!CS$16&lt;'Hoja De Calculo'!CR$16,0,'Credit issuance TYA'!CR95-('Credit issuance TYA'!$BW$21*'Credit issuance TYA'!$B$2)))</f>
        <v>0</v>
      </c>
      <c r="CS95" s="281">
        <f>IF(ISBLANK('Hoja De Calculo'!CT$13),'Credit issuance TYA'!CS95-('Credit issuance TYA'!$BW$21*'Credit issuance TYA'!$B$2),IF('Hoja De Calculo'!CT$16&lt;'Hoja De Calculo'!CS$16,0,'Credit issuance TYA'!CS95-('Credit issuance TYA'!$BW$21*'Credit issuance TYA'!$B$2)))</f>
        <v>0</v>
      </c>
      <c r="CT95" s="281">
        <f>IF(ISBLANK('Hoja De Calculo'!CU$13),'Credit issuance TYA'!CT95-('Credit issuance TYA'!$BW$21*'Credit issuance TYA'!$B$2),IF('Hoja De Calculo'!CU$16&lt;'Hoja De Calculo'!CT$16,0,'Credit issuance TYA'!CT95-('Credit issuance TYA'!$BW$21*'Credit issuance TYA'!$B$2)))</f>
        <v>0</v>
      </c>
      <c r="CU95" s="281">
        <f>IF(ISBLANK('Hoja De Calculo'!CV$13),'Credit issuance TYA'!CU95-('Credit issuance TYA'!$BW$21*'Credit issuance TYA'!$B$2),IF('Hoja De Calculo'!CV$16&lt;'Hoja De Calculo'!CU$16,0,'Credit issuance TYA'!CU95-('Credit issuance TYA'!$BW$21*'Credit issuance TYA'!$B$2)))</f>
        <v>0</v>
      </c>
      <c r="CV95" s="281">
        <f>IF(ISBLANK('Hoja De Calculo'!CW$13),'Credit issuance TYA'!CV95-('Credit issuance TYA'!$BW$21*'Credit issuance TYA'!$B$2),IF('Hoja De Calculo'!CW$16&lt;'Hoja De Calculo'!CV$16,0,'Credit issuance TYA'!CV95-('Credit issuance TYA'!$BW$21*'Credit issuance TYA'!$B$2)))</f>
        <v>0</v>
      </c>
      <c r="CW95" s="281">
        <f>IF(ISBLANK('Hoja De Calculo'!CX$13),'Credit issuance TYA'!CW95-('Credit issuance TYA'!$BW$21*'Credit issuance TYA'!$B$2),IF('Hoja De Calculo'!CX$16&lt;'Hoja De Calculo'!CW$16,0,'Credit issuance TYA'!CW95-('Credit issuance TYA'!$BW$21*'Credit issuance TYA'!$B$2)))</f>
        <v>0</v>
      </c>
    </row>
    <row r="96" spans="1:102" x14ac:dyDescent="0.3">
      <c r="A96" t="s">
        <v>233</v>
      </c>
      <c r="B96" s="259"/>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c r="AF96" s="259"/>
      <c r="AG96" s="259"/>
      <c r="AH96" s="259"/>
      <c r="AI96" s="259"/>
      <c r="AJ96" s="259"/>
      <c r="AK96" s="259"/>
      <c r="AL96" s="259"/>
      <c r="AM96" s="259"/>
      <c r="AN96" s="259"/>
      <c r="AO96" s="259"/>
      <c r="AP96" s="259"/>
      <c r="AQ96" s="259"/>
      <c r="AR96" s="259"/>
      <c r="AS96" s="259"/>
      <c r="AT96" s="259"/>
      <c r="AU96" s="259"/>
      <c r="AV96" s="259"/>
      <c r="AW96" s="259"/>
      <c r="AX96" s="259"/>
      <c r="AY96" s="259"/>
      <c r="AZ96" s="259"/>
      <c r="BA96" s="259"/>
      <c r="BB96" s="259"/>
      <c r="BC96" s="259"/>
      <c r="BD96" s="259"/>
      <c r="BE96" s="259"/>
      <c r="BF96" s="259"/>
      <c r="BG96" s="259"/>
      <c r="BH96" s="259"/>
      <c r="BI96" s="259"/>
      <c r="BJ96" s="259"/>
      <c r="BK96" s="259"/>
      <c r="BL96" s="259"/>
      <c r="BM96" s="259"/>
      <c r="BN96" s="259"/>
      <c r="BO96" s="259"/>
      <c r="BP96" s="259"/>
      <c r="BQ96" s="259"/>
      <c r="BR96" s="259"/>
      <c r="BS96" s="259"/>
      <c r="BT96" s="259"/>
      <c r="BU96" s="259"/>
      <c r="BV96" s="259"/>
      <c r="BW96" s="259"/>
      <c r="BX96" s="281">
        <f>'Credit issuance TYA'!BX96-('Credit issuance TYA'!$BX$21*'Credit issuance TYA'!$B$2)</f>
        <v>0</v>
      </c>
      <c r="BY96" s="281">
        <f>IF(ISBLANK('Hoja De Calculo'!BZ$13),'Credit issuance TYA'!BY96-('Credit issuance TYA'!$BX$21*'Credit issuance TYA'!$B$2),IF('Hoja De Calculo'!BZ$16&lt;'Hoja De Calculo'!BY$16,0,'Credit issuance TYA'!BY96-('Credit issuance TYA'!$BX$21*'Credit issuance TYA'!$B$2)))</f>
        <v>0</v>
      </c>
      <c r="BZ96" s="281">
        <f>IF(ISBLANK('Hoja De Calculo'!CA$13),'Credit issuance TYA'!BZ96-('Credit issuance TYA'!$BX$21*'Credit issuance TYA'!$B$2),IF('Hoja De Calculo'!CA$16&lt;'Hoja De Calculo'!BZ$16,0,'Credit issuance TYA'!BZ96-('Credit issuance TYA'!$BX$21*'Credit issuance TYA'!$B$2)))</f>
        <v>0</v>
      </c>
      <c r="CA96" s="281">
        <f>IF(ISBLANK('Hoja De Calculo'!CB$13),'Credit issuance TYA'!CA96-('Credit issuance TYA'!$BX$21*'Credit issuance TYA'!$B$2),IF('Hoja De Calculo'!CB$16&lt;'Hoja De Calculo'!CA$16,0,'Credit issuance TYA'!CA96-('Credit issuance TYA'!$BX$21*'Credit issuance TYA'!$B$2)))</f>
        <v>0</v>
      </c>
      <c r="CB96" s="281">
        <f>IF(ISBLANK('Hoja De Calculo'!CC$13),'Credit issuance TYA'!CB96-('Credit issuance TYA'!$BX$21*'Credit issuance TYA'!$B$2),IF('Hoja De Calculo'!CC$16&lt;'Hoja De Calculo'!CB$16,0,'Credit issuance TYA'!CB96-('Credit issuance TYA'!$BX$21*'Credit issuance TYA'!$B$2)))</f>
        <v>0</v>
      </c>
      <c r="CC96" s="281">
        <f>IF(ISBLANK('Hoja De Calculo'!CD$13),'Credit issuance TYA'!CC96-('Credit issuance TYA'!$BX$21*'Credit issuance TYA'!$B$2),IF('Hoja De Calculo'!CD$16&lt;'Hoja De Calculo'!CC$16,0,'Credit issuance TYA'!CC96-('Credit issuance TYA'!$BX$21*'Credit issuance TYA'!$B$2)))</f>
        <v>0</v>
      </c>
      <c r="CD96" s="281">
        <f>IF(ISBLANK('Hoja De Calculo'!CE$13),'Credit issuance TYA'!CD96-('Credit issuance TYA'!$BX$21*'Credit issuance TYA'!$B$2),IF('Hoja De Calculo'!CE$16&lt;'Hoja De Calculo'!CD$16,0,'Credit issuance TYA'!CD96-('Credit issuance TYA'!$BX$21*'Credit issuance TYA'!$B$2)))</f>
        <v>0</v>
      </c>
      <c r="CE96" s="281">
        <f>IF(ISBLANK('Hoja De Calculo'!CF$13),'Credit issuance TYA'!CE96-('Credit issuance TYA'!$BX$21*'Credit issuance TYA'!$B$2),IF('Hoja De Calculo'!CF$16&lt;'Hoja De Calculo'!CE$16,0,'Credit issuance TYA'!CE96-('Credit issuance TYA'!$BX$21*'Credit issuance TYA'!$B$2)))</f>
        <v>0</v>
      </c>
      <c r="CF96" s="281">
        <f>IF(ISBLANK('Hoja De Calculo'!CG$13),'Credit issuance TYA'!CF96-('Credit issuance TYA'!$BX$21*'Credit issuance TYA'!$B$2),IF('Hoja De Calculo'!CG$16&lt;'Hoja De Calculo'!CF$16,0,'Credit issuance TYA'!CF96-('Credit issuance TYA'!$BX$21*'Credit issuance TYA'!$B$2)))</f>
        <v>0</v>
      </c>
      <c r="CG96" s="281">
        <f>IF(ISBLANK('Hoja De Calculo'!CH$13),'Credit issuance TYA'!CG96-('Credit issuance TYA'!$BX$21*'Credit issuance TYA'!$B$2),IF('Hoja De Calculo'!CH$16&lt;'Hoja De Calculo'!CG$16,0,'Credit issuance TYA'!CG96-('Credit issuance TYA'!$BX$21*'Credit issuance TYA'!$B$2)))</f>
        <v>0</v>
      </c>
      <c r="CH96" s="281">
        <f>IF(ISBLANK('Hoja De Calculo'!CI$13),'Credit issuance TYA'!CH96-('Credit issuance TYA'!$BX$21*'Credit issuance TYA'!$B$2),IF('Hoja De Calculo'!CI$16&lt;'Hoja De Calculo'!CH$16,0,'Credit issuance TYA'!CH96-('Credit issuance TYA'!$BX$21*'Credit issuance TYA'!$B$2)))</f>
        <v>0</v>
      </c>
      <c r="CI96" s="281">
        <f>IF(ISBLANK('Hoja De Calculo'!CJ$13),'Credit issuance TYA'!CI96-('Credit issuance TYA'!$BX$21*'Credit issuance TYA'!$B$2),IF('Hoja De Calculo'!CJ$16&lt;'Hoja De Calculo'!CI$16,0,'Credit issuance TYA'!CI96-('Credit issuance TYA'!$BX$21*'Credit issuance TYA'!$B$2)))</f>
        <v>0</v>
      </c>
      <c r="CJ96" s="281">
        <f>IF(ISBLANK('Hoja De Calculo'!CK$13),'Credit issuance TYA'!CJ96-('Credit issuance TYA'!$BX$21*'Credit issuance TYA'!$B$2),IF('Hoja De Calculo'!CK$16&lt;'Hoja De Calculo'!CJ$16,0,'Credit issuance TYA'!CJ96-('Credit issuance TYA'!$BX$21*'Credit issuance TYA'!$B$2)))</f>
        <v>0</v>
      </c>
      <c r="CK96" s="281">
        <f>IF(ISBLANK('Hoja De Calculo'!CL$13),'Credit issuance TYA'!CK96-('Credit issuance TYA'!$BX$21*'Credit issuance TYA'!$B$2),IF('Hoja De Calculo'!CL$16&lt;'Hoja De Calculo'!CK$16,0,'Credit issuance TYA'!CK96-('Credit issuance TYA'!$BX$21*'Credit issuance TYA'!$B$2)))</f>
        <v>0</v>
      </c>
      <c r="CL96" s="281">
        <f>IF(ISBLANK('Hoja De Calculo'!CM$13),'Credit issuance TYA'!CL96-('Credit issuance TYA'!$BX$21*'Credit issuance TYA'!$B$2),IF('Hoja De Calculo'!CM$16&lt;'Hoja De Calculo'!CL$16,0,'Credit issuance TYA'!CL96-('Credit issuance TYA'!$BX$21*'Credit issuance TYA'!$B$2)))</f>
        <v>0</v>
      </c>
      <c r="CM96" s="281">
        <f>IF(ISBLANK('Hoja De Calculo'!CN$13),'Credit issuance TYA'!CM96-('Credit issuance TYA'!$BX$21*'Credit issuance TYA'!$B$2),IF('Hoja De Calculo'!CN$16&lt;'Hoja De Calculo'!CM$16,0,'Credit issuance TYA'!CM96-('Credit issuance TYA'!$BX$21*'Credit issuance TYA'!$B$2)))</f>
        <v>0</v>
      </c>
      <c r="CN96" s="281">
        <f>IF(ISBLANK('Hoja De Calculo'!CO$13),'Credit issuance TYA'!CN96-('Credit issuance TYA'!$BX$21*'Credit issuance TYA'!$B$2),IF('Hoja De Calculo'!CO$16&lt;'Hoja De Calculo'!CN$16,0,'Credit issuance TYA'!CN96-('Credit issuance TYA'!$BX$21*'Credit issuance TYA'!$B$2)))</f>
        <v>0</v>
      </c>
      <c r="CO96" s="281">
        <f>IF(ISBLANK('Hoja De Calculo'!CP$13),'Credit issuance TYA'!CO96-('Credit issuance TYA'!$BX$21*'Credit issuance TYA'!$B$2),IF('Hoja De Calculo'!CP$16&lt;'Hoja De Calculo'!CO$16,0,'Credit issuance TYA'!CO96-('Credit issuance TYA'!$BX$21*'Credit issuance TYA'!$B$2)))</f>
        <v>0</v>
      </c>
      <c r="CP96" s="281">
        <f>IF(ISBLANK('Hoja De Calculo'!CQ$13),'Credit issuance TYA'!CP96-('Credit issuance TYA'!$BX$21*'Credit issuance TYA'!$B$2),IF('Hoja De Calculo'!CQ$16&lt;'Hoja De Calculo'!CP$16,0,'Credit issuance TYA'!CP96-('Credit issuance TYA'!$BX$21*'Credit issuance TYA'!$B$2)))</f>
        <v>0</v>
      </c>
      <c r="CQ96" s="281">
        <f>IF(ISBLANK('Hoja De Calculo'!CR$13),'Credit issuance TYA'!CQ96-('Credit issuance TYA'!$BX$21*'Credit issuance TYA'!$B$2),IF('Hoja De Calculo'!CR$16&lt;'Hoja De Calculo'!CQ$16,0,'Credit issuance TYA'!CQ96-('Credit issuance TYA'!$BX$21*'Credit issuance TYA'!$B$2)))</f>
        <v>0</v>
      </c>
      <c r="CR96" s="281">
        <f>IF(ISBLANK('Hoja De Calculo'!CS$13),'Credit issuance TYA'!CR96-('Credit issuance TYA'!$BX$21*'Credit issuance TYA'!$B$2),IF('Hoja De Calculo'!CS$16&lt;'Hoja De Calculo'!CR$16,0,'Credit issuance TYA'!CR96-('Credit issuance TYA'!$BX$21*'Credit issuance TYA'!$B$2)))</f>
        <v>0</v>
      </c>
      <c r="CS96" s="281">
        <f>IF(ISBLANK('Hoja De Calculo'!CT$13),'Credit issuance TYA'!CS96-('Credit issuance TYA'!$BX$21*'Credit issuance TYA'!$B$2),IF('Hoja De Calculo'!CT$16&lt;'Hoja De Calculo'!CS$16,0,'Credit issuance TYA'!CS96-('Credit issuance TYA'!$BX$21*'Credit issuance TYA'!$B$2)))</f>
        <v>0</v>
      </c>
      <c r="CT96" s="281">
        <f>IF(ISBLANK('Hoja De Calculo'!CU$13),'Credit issuance TYA'!CT96-('Credit issuance TYA'!$BX$21*'Credit issuance TYA'!$B$2),IF('Hoja De Calculo'!CU$16&lt;'Hoja De Calculo'!CT$16,0,'Credit issuance TYA'!CT96-('Credit issuance TYA'!$BX$21*'Credit issuance TYA'!$B$2)))</f>
        <v>0</v>
      </c>
      <c r="CU96" s="281">
        <f>IF(ISBLANK('Hoja De Calculo'!CV$13),'Credit issuance TYA'!CU96-('Credit issuance TYA'!$BX$21*'Credit issuance TYA'!$B$2),IF('Hoja De Calculo'!CV$16&lt;'Hoja De Calculo'!CU$16,0,'Credit issuance TYA'!CU96-('Credit issuance TYA'!$BX$21*'Credit issuance TYA'!$B$2)))</f>
        <v>0</v>
      </c>
      <c r="CV96" s="281">
        <f>IF(ISBLANK('Hoja De Calculo'!CW$13),'Credit issuance TYA'!CV96-('Credit issuance TYA'!$BX$21*'Credit issuance TYA'!$B$2),IF('Hoja De Calculo'!CW$16&lt;'Hoja De Calculo'!CV$16,0,'Credit issuance TYA'!CV96-('Credit issuance TYA'!$BX$21*'Credit issuance TYA'!$B$2)))</f>
        <v>0</v>
      </c>
      <c r="CW96" s="281">
        <f>IF(ISBLANK('Hoja De Calculo'!CX$13),'Credit issuance TYA'!CW96-('Credit issuance TYA'!$BX$21*'Credit issuance TYA'!$B$2),IF('Hoja De Calculo'!CX$16&lt;'Hoja De Calculo'!CW$16,0,'Credit issuance TYA'!CW96-('Credit issuance TYA'!$BX$21*'Credit issuance TYA'!$B$2)))</f>
        <v>0</v>
      </c>
    </row>
    <row r="97" spans="1:101" x14ac:dyDescent="0.3">
      <c r="A97" t="s">
        <v>234</v>
      </c>
      <c r="B97" s="259"/>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59"/>
      <c r="AA97" s="259"/>
      <c r="AB97" s="259"/>
      <c r="AC97" s="259"/>
      <c r="AD97" s="259"/>
      <c r="AE97" s="259"/>
      <c r="AF97" s="259"/>
      <c r="AG97" s="259"/>
      <c r="AH97" s="259"/>
      <c r="AI97" s="259"/>
      <c r="AJ97" s="259"/>
      <c r="AK97" s="259"/>
      <c r="AL97" s="259"/>
      <c r="AM97" s="259"/>
      <c r="AN97" s="259"/>
      <c r="AO97" s="259"/>
      <c r="AP97" s="259"/>
      <c r="AQ97" s="259"/>
      <c r="AR97" s="259"/>
      <c r="AS97" s="259"/>
      <c r="AT97" s="259"/>
      <c r="AU97" s="259"/>
      <c r="AV97" s="259"/>
      <c r="AW97" s="259"/>
      <c r="AX97" s="259"/>
      <c r="AY97" s="259"/>
      <c r="AZ97" s="259"/>
      <c r="BA97" s="259"/>
      <c r="BB97" s="259"/>
      <c r="BC97" s="259"/>
      <c r="BD97" s="259"/>
      <c r="BE97" s="259"/>
      <c r="BF97" s="259"/>
      <c r="BG97" s="259"/>
      <c r="BH97" s="259"/>
      <c r="BI97" s="259"/>
      <c r="BJ97" s="259"/>
      <c r="BK97" s="259"/>
      <c r="BL97" s="259"/>
      <c r="BM97" s="259"/>
      <c r="BN97" s="259"/>
      <c r="BO97" s="259"/>
      <c r="BP97" s="259"/>
      <c r="BQ97" s="259"/>
      <c r="BR97" s="259"/>
      <c r="BS97" s="259"/>
      <c r="BT97" s="259"/>
      <c r="BU97" s="259"/>
      <c r="BV97" s="259"/>
      <c r="BW97" s="259"/>
      <c r="BX97" s="259"/>
      <c r="BY97" s="281">
        <f>'Credit issuance TYA'!BY97-('Credit issuance TYA'!$BY$21*'Credit issuance TYA'!$B$2)</f>
        <v>0</v>
      </c>
      <c r="BZ97" s="281">
        <f>IF(ISBLANK('Hoja De Calculo'!CA$13),'Credit issuance TYA'!BZ97-('Credit issuance TYA'!$BY$21*'Credit issuance TYA'!$B$2),IF('Hoja De Calculo'!CA$16&lt;'Hoja De Calculo'!BZ$16,0,'Credit issuance TYA'!BZ97-('Credit issuance TYA'!$BY$21*'Credit issuance TYA'!$B$2)))</f>
        <v>0</v>
      </c>
      <c r="CA97" s="281">
        <f>IF(ISBLANK('Hoja De Calculo'!CB$13),'Credit issuance TYA'!CA97-('Credit issuance TYA'!$BY$21*'Credit issuance TYA'!$B$2),IF('Hoja De Calculo'!CB$16&lt;'Hoja De Calculo'!CA$16,0,'Credit issuance TYA'!CA97-('Credit issuance TYA'!$BY$21*'Credit issuance TYA'!$B$2)))</f>
        <v>0</v>
      </c>
      <c r="CB97" s="281">
        <f>IF(ISBLANK('Hoja De Calculo'!CC$13),'Credit issuance TYA'!CB97-('Credit issuance TYA'!$BY$21*'Credit issuance TYA'!$B$2),IF('Hoja De Calculo'!CC$16&lt;'Hoja De Calculo'!CB$16,0,'Credit issuance TYA'!CB97-('Credit issuance TYA'!$BY$21*'Credit issuance TYA'!$B$2)))</f>
        <v>0</v>
      </c>
      <c r="CC97" s="281">
        <f>IF(ISBLANK('Hoja De Calculo'!CD$13),'Credit issuance TYA'!CC97-('Credit issuance TYA'!$BY$21*'Credit issuance TYA'!$B$2),IF('Hoja De Calculo'!CD$16&lt;'Hoja De Calculo'!CC$16,0,'Credit issuance TYA'!CC97-('Credit issuance TYA'!$BY$21*'Credit issuance TYA'!$B$2)))</f>
        <v>0</v>
      </c>
      <c r="CD97" s="281">
        <f>IF(ISBLANK('Hoja De Calculo'!CE$13),'Credit issuance TYA'!CD97-('Credit issuance TYA'!$BY$21*'Credit issuance TYA'!$B$2),IF('Hoja De Calculo'!CE$16&lt;'Hoja De Calculo'!CD$16,0,'Credit issuance TYA'!CD97-('Credit issuance TYA'!$BY$21*'Credit issuance TYA'!$B$2)))</f>
        <v>0</v>
      </c>
      <c r="CE97" s="281">
        <f>IF(ISBLANK('Hoja De Calculo'!CF$13),'Credit issuance TYA'!CE97-('Credit issuance TYA'!$BY$21*'Credit issuance TYA'!$B$2),IF('Hoja De Calculo'!CF$16&lt;'Hoja De Calculo'!CE$16,0,'Credit issuance TYA'!CE97-('Credit issuance TYA'!$BY$21*'Credit issuance TYA'!$B$2)))</f>
        <v>0</v>
      </c>
      <c r="CF97" s="281">
        <f>IF(ISBLANK('Hoja De Calculo'!CG$13),'Credit issuance TYA'!CF97-('Credit issuance TYA'!$BY$21*'Credit issuance TYA'!$B$2),IF('Hoja De Calculo'!CG$16&lt;'Hoja De Calculo'!CF$16,0,'Credit issuance TYA'!CF97-('Credit issuance TYA'!$BY$21*'Credit issuance TYA'!$B$2)))</f>
        <v>0</v>
      </c>
      <c r="CG97" s="281">
        <f>IF(ISBLANK('Hoja De Calculo'!CH$13),'Credit issuance TYA'!CG97-('Credit issuance TYA'!$BY$21*'Credit issuance TYA'!$B$2),IF('Hoja De Calculo'!CH$16&lt;'Hoja De Calculo'!CG$16,0,'Credit issuance TYA'!CG97-('Credit issuance TYA'!$BY$21*'Credit issuance TYA'!$B$2)))</f>
        <v>0</v>
      </c>
      <c r="CH97" s="281">
        <f>IF(ISBLANK('Hoja De Calculo'!CI$13),'Credit issuance TYA'!CH97-('Credit issuance TYA'!$BY$21*'Credit issuance TYA'!$B$2),IF('Hoja De Calculo'!CI$16&lt;'Hoja De Calculo'!CH$16,0,'Credit issuance TYA'!CH97-('Credit issuance TYA'!$BY$21*'Credit issuance TYA'!$B$2)))</f>
        <v>0</v>
      </c>
      <c r="CI97" s="281">
        <f>IF(ISBLANK('Hoja De Calculo'!CJ$13),'Credit issuance TYA'!CI97-('Credit issuance TYA'!$BY$21*'Credit issuance TYA'!$B$2),IF('Hoja De Calculo'!CJ$16&lt;'Hoja De Calculo'!CI$16,0,'Credit issuance TYA'!CI97-('Credit issuance TYA'!$BY$21*'Credit issuance TYA'!$B$2)))</f>
        <v>0</v>
      </c>
      <c r="CJ97" s="281">
        <f>IF(ISBLANK('Hoja De Calculo'!CK$13),'Credit issuance TYA'!CJ97-('Credit issuance TYA'!$BY$21*'Credit issuance TYA'!$B$2),IF('Hoja De Calculo'!CK$16&lt;'Hoja De Calculo'!CJ$16,0,'Credit issuance TYA'!CJ97-('Credit issuance TYA'!$BY$21*'Credit issuance TYA'!$B$2)))</f>
        <v>0</v>
      </c>
      <c r="CK97" s="281">
        <f>IF(ISBLANK('Hoja De Calculo'!CL$13),'Credit issuance TYA'!CK97-('Credit issuance TYA'!$BY$21*'Credit issuance TYA'!$B$2),IF('Hoja De Calculo'!CL$16&lt;'Hoja De Calculo'!CK$16,0,'Credit issuance TYA'!CK97-('Credit issuance TYA'!$BY$21*'Credit issuance TYA'!$B$2)))</f>
        <v>0</v>
      </c>
      <c r="CL97" s="281">
        <f>IF(ISBLANK('Hoja De Calculo'!CM$13),'Credit issuance TYA'!CL97-('Credit issuance TYA'!$BY$21*'Credit issuance TYA'!$B$2),IF('Hoja De Calculo'!CM$16&lt;'Hoja De Calculo'!CL$16,0,'Credit issuance TYA'!CL97-('Credit issuance TYA'!$BY$21*'Credit issuance TYA'!$B$2)))</f>
        <v>0</v>
      </c>
      <c r="CM97" s="281">
        <f>IF(ISBLANK('Hoja De Calculo'!CN$13),'Credit issuance TYA'!CM97-('Credit issuance TYA'!$BY$21*'Credit issuance TYA'!$B$2),IF('Hoja De Calculo'!CN$16&lt;'Hoja De Calculo'!CM$16,0,'Credit issuance TYA'!CM97-('Credit issuance TYA'!$BY$21*'Credit issuance TYA'!$B$2)))</f>
        <v>0</v>
      </c>
      <c r="CN97" s="281">
        <f>IF(ISBLANK('Hoja De Calculo'!CO$13),'Credit issuance TYA'!CN97-('Credit issuance TYA'!$BY$21*'Credit issuance TYA'!$B$2),IF('Hoja De Calculo'!CO$16&lt;'Hoja De Calculo'!CN$16,0,'Credit issuance TYA'!CN97-('Credit issuance TYA'!$BY$21*'Credit issuance TYA'!$B$2)))</f>
        <v>0</v>
      </c>
      <c r="CO97" s="281">
        <f>IF(ISBLANK('Hoja De Calculo'!CP$13),'Credit issuance TYA'!CO97-('Credit issuance TYA'!$BY$21*'Credit issuance TYA'!$B$2),IF('Hoja De Calculo'!CP$16&lt;'Hoja De Calculo'!CO$16,0,'Credit issuance TYA'!CO97-('Credit issuance TYA'!$BY$21*'Credit issuance TYA'!$B$2)))</f>
        <v>0</v>
      </c>
      <c r="CP97" s="281">
        <f>IF(ISBLANK('Hoja De Calculo'!CQ$13),'Credit issuance TYA'!CP97-('Credit issuance TYA'!$BY$21*'Credit issuance TYA'!$B$2),IF('Hoja De Calculo'!CQ$16&lt;'Hoja De Calculo'!CP$16,0,'Credit issuance TYA'!CP97-('Credit issuance TYA'!$BY$21*'Credit issuance TYA'!$B$2)))</f>
        <v>0</v>
      </c>
      <c r="CQ97" s="281">
        <f>IF(ISBLANK('Hoja De Calculo'!CR$13),'Credit issuance TYA'!CQ97-('Credit issuance TYA'!$BY$21*'Credit issuance TYA'!$B$2),IF('Hoja De Calculo'!CR$16&lt;'Hoja De Calculo'!CQ$16,0,'Credit issuance TYA'!CQ97-('Credit issuance TYA'!$BY$21*'Credit issuance TYA'!$B$2)))</f>
        <v>0</v>
      </c>
      <c r="CR97" s="281">
        <f>IF(ISBLANK('Hoja De Calculo'!CS$13),'Credit issuance TYA'!CR97-('Credit issuance TYA'!$BY$21*'Credit issuance TYA'!$B$2),IF('Hoja De Calculo'!CS$16&lt;'Hoja De Calculo'!CR$16,0,'Credit issuance TYA'!CR97-('Credit issuance TYA'!$BY$21*'Credit issuance TYA'!$B$2)))</f>
        <v>0</v>
      </c>
      <c r="CS97" s="281">
        <f>IF(ISBLANK('Hoja De Calculo'!CT$13),'Credit issuance TYA'!CS97-('Credit issuance TYA'!$BY$21*'Credit issuance TYA'!$B$2),IF('Hoja De Calculo'!CT$16&lt;'Hoja De Calculo'!CS$16,0,'Credit issuance TYA'!CS97-('Credit issuance TYA'!$BY$21*'Credit issuance TYA'!$B$2)))</f>
        <v>0</v>
      </c>
      <c r="CT97" s="281">
        <f>IF(ISBLANK('Hoja De Calculo'!CU$13),'Credit issuance TYA'!CT97-('Credit issuance TYA'!$BY$21*'Credit issuance TYA'!$B$2),IF('Hoja De Calculo'!CU$16&lt;'Hoja De Calculo'!CT$16,0,'Credit issuance TYA'!CT97-('Credit issuance TYA'!$BY$21*'Credit issuance TYA'!$B$2)))</f>
        <v>0</v>
      </c>
      <c r="CU97" s="281">
        <f>IF(ISBLANK('Hoja De Calculo'!CV$13),'Credit issuance TYA'!CU97-('Credit issuance TYA'!$BY$21*'Credit issuance TYA'!$B$2),IF('Hoja De Calculo'!CV$16&lt;'Hoja De Calculo'!CU$16,0,'Credit issuance TYA'!CU97-('Credit issuance TYA'!$BY$21*'Credit issuance TYA'!$B$2)))</f>
        <v>0</v>
      </c>
      <c r="CV97" s="281">
        <f>IF(ISBLANK('Hoja De Calculo'!CW$13),'Credit issuance TYA'!CV97-('Credit issuance TYA'!$BY$21*'Credit issuance TYA'!$B$2),IF('Hoja De Calculo'!CW$16&lt;'Hoja De Calculo'!CV$16,0,'Credit issuance TYA'!CV97-('Credit issuance TYA'!$BY$21*'Credit issuance TYA'!$B$2)))</f>
        <v>0</v>
      </c>
      <c r="CW97" s="281">
        <f>IF(ISBLANK('Hoja De Calculo'!CX$13),'Credit issuance TYA'!CW97-('Credit issuance TYA'!$BY$21*'Credit issuance TYA'!$B$2),IF('Hoja De Calculo'!CX$16&lt;'Hoja De Calculo'!CW$16,0,'Credit issuance TYA'!CW97-('Credit issuance TYA'!$BY$21*'Credit issuance TYA'!$B$2)))</f>
        <v>0</v>
      </c>
    </row>
    <row r="98" spans="1:101" x14ac:dyDescent="0.3">
      <c r="A98" t="s">
        <v>235</v>
      </c>
      <c r="B98" s="259"/>
      <c r="C98" s="259"/>
      <c r="D98" s="259"/>
      <c r="E98" s="259"/>
      <c r="F98" s="259"/>
      <c r="G98" s="259"/>
      <c r="H98" s="259"/>
      <c r="I98" s="259"/>
      <c r="J98" s="259"/>
      <c r="K98" s="259"/>
      <c r="L98" s="259"/>
      <c r="M98" s="259"/>
      <c r="N98" s="259"/>
      <c r="O98" s="259"/>
      <c r="P98" s="259"/>
      <c r="Q98" s="259"/>
      <c r="R98" s="259"/>
      <c r="S98" s="259"/>
      <c r="T98" s="259"/>
      <c r="U98" s="259"/>
      <c r="V98" s="259"/>
      <c r="W98" s="259"/>
      <c r="X98" s="259"/>
      <c r="Y98" s="259"/>
      <c r="Z98" s="259"/>
      <c r="AA98" s="259"/>
      <c r="AB98" s="259"/>
      <c r="AC98" s="259"/>
      <c r="AD98" s="259"/>
      <c r="AE98" s="259"/>
      <c r="AF98" s="259"/>
      <c r="AG98" s="259"/>
      <c r="AH98" s="259"/>
      <c r="AI98" s="259"/>
      <c r="AJ98" s="259"/>
      <c r="AK98" s="259"/>
      <c r="AL98" s="259"/>
      <c r="AM98" s="259"/>
      <c r="AN98" s="259"/>
      <c r="AO98" s="259"/>
      <c r="AP98" s="259"/>
      <c r="AQ98" s="259"/>
      <c r="AR98" s="259"/>
      <c r="AS98" s="259"/>
      <c r="AT98" s="259"/>
      <c r="AU98" s="259"/>
      <c r="AV98" s="259"/>
      <c r="AW98" s="259"/>
      <c r="AX98" s="259"/>
      <c r="AY98" s="259"/>
      <c r="AZ98" s="259"/>
      <c r="BA98" s="259"/>
      <c r="BB98" s="259"/>
      <c r="BC98" s="259"/>
      <c r="BD98" s="259"/>
      <c r="BE98" s="259"/>
      <c r="BF98" s="259"/>
      <c r="BG98" s="259"/>
      <c r="BH98" s="259"/>
      <c r="BI98" s="259"/>
      <c r="BJ98" s="259"/>
      <c r="BK98" s="259"/>
      <c r="BL98" s="259"/>
      <c r="BM98" s="259"/>
      <c r="BN98" s="259"/>
      <c r="BO98" s="259"/>
      <c r="BP98" s="259"/>
      <c r="BQ98" s="259"/>
      <c r="BR98" s="259"/>
      <c r="BS98" s="259"/>
      <c r="BT98" s="259"/>
      <c r="BU98" s="259"/>
      <c r="BV98" s="259"/>
      <c r="BW98" s="259"/>
      <c r="BX98" s="259"/>
      <c r="BY98" s="259"/>
      <c r="BZ98" s="281">
        <f>'Credit issuance TYA'!BZ98-('Credit issuance TYA'!$BZ$21*'Credit issuance TYA'!$B$2)</f>
        <v>0</v>
      </c>
      <c r="CA98" s="281">
        <f>IF(ISBLANK('Hoja De Calculo'!CB$13),'Credit issuance TYA'!CA98-('Credit issuance TYA'!$BZ$21*'Credit issuance TYA'!$B$2),IF('Hoja De Calculo'!CB$16&lt;'Hoja De Calculo'!CA$16,0,'Credit issuance TYA'!CA98-('Credit issuance TYA'!$BZ$21*'Credit issuance TYA'!$B$2)))</f>
        <v>0</v>
      </c>
      <c r="CB98" s="281">
        <f>IF(ISBLANK('Hoja De Calculo'!CC$13),'Credit issuance TYA'!CB98-('Credit issuance TYA'!$BZ$21*'Credit issuance TYA'!$B$2),IF('Hoja De Calculo'!CC$16&lt;'Hoja De Calculo'!CB$16,0,'Credit issuance TYA'!CB98-('Credit issuance TYA'!$BZ$21*'Credit issuance TYA'!$B$2)))</f>
        <v>0</v>
      </c>
      <c r="CC98" s="281">
        <f>IF(ISBLANK('Hoja De Calculo'!CD$13),'Credit issuance TYA'!CC98-('Credit issuance TYA'!$BZ$21*'Credit issuance TYA'!$B$2),IF('Hoja De Calculo'!CD$16&lt;'Hoja De Calculo'!CC$16,0,'Credit issuance TYA'!CC98-('Credit issuance TYA'!$BZ$21*'Credit issuance TYA'!$B$2)))</f>
        <v>0</v>
      </c>
      <c r="CD98" s="281">
        <f>IF(ISBLANK('Hoja De Calculo'!CE$13),'Credit issuance TYA'!CD98-('Credit issuance TYA'!$BZ$21*'Credit issuance TYA'!$B$2),IF('Hoja De Calculo'!CE$16&lt;'Hoja De Calculo'!CD$16,0,'Credit issuance TYA'!CD98-('Credit issuance TYA'!$BZ$21*'Credit issuance TYA'!$B$2)))</f>
        <v>0</v>
      </c>
      <c r="CE98" s="281">
        <f>IF(ISBLANK('Hoja De Calculo'!CF$13),'Credit issuance TYA'!CE98-('Credit issuance TYA'!$BZ$21*'Credit issuance TYA'!$B$2),IF('Hoja De Calculo'!CF$16&lt;'Hoja De Calculo'!CE$16,0,'Credit issuance TYA'!CE98-('Credit issuance TYA'!$BZ$21*'Credit issuance TYA'!$B$2)))</f>
        <v>0</v>
      </c>
      <c r="CF98" s="281">
        <f>IF(ISBLANK('Hoja De Calculo'!CG$13),'Credit issuance TYA'!CF98-('Credit issuance TYA'!$BZ$21*'Credit issuance TYA'!$B$2),IF('Hoja De Calculo'!CG$16&lt;'Hoja De Calculo'!CF$16,0,'Credit issuance TYA'!CF98-('Credit issuance TYA'!$BZ$21*'Credit issuance TYA'!$B$2)))</f>
        <v>0</v>
      </c>
      <c r="CG98" s="281">
        <f>IF(ISBLANK('Hoja De Calculo'!CH$13),'Credit issuance TYA'!CG98-('Credit issuance TYA'!$BZ$21*'Credit issuance TYA'!$B$2),IF('Hoja De Calculo'!CH$16&lt;'Hoja De Calculo'!CG$16,0,'Credit issuance TYA'!CG98-('Credit issuance TYA'!$BZ$21*'Credit issuance TYA'!$B$2)))</f>
        <v>0</v>
      </c>
      <c r="CH98" s="281">
        <f>IF(ISBLANK('Hoja De Calculo'!CI$13),'Credit issuance TYA'!CH98-('Credit issuance TYA'!$BZ$21*'Credit issuance TYA'!$B$2),IF('Hoja De Calculo'!CI$16&lt;'Hoja De Calculo'!CH$16,0,'Credit issuance TYA'!CH98-('Credit issuance TYA'!$BZ$21*'Credit issuance TYA'!$B$2)))</f>
        <v>0</v>
      </c>
      <c r="CI98" s="281">
        <f>IF(ISBLANK('Hoja De Calculo'!CJ$13),'Credit issuance TYA'!CI98-('Credit issuance TYA'!$BZ$21*'Credit issuance TYA'!$B$2),IF('Hoja De Calculo'!CJ$16&lt;'Hoja De Calculo'!CI$16,0,'Credit issuance TYA'!CI98-('Credit issuance TYA'!$BZ$21*'Credit issuance TYA'!$B$2)))</f>
        <v>0</v>
      </c>
      <c r="CJ98" s="281">
        <f>IF(ISBLANK('Hoja De Calculo'!CK$13),'Credit issuance TYA'!CJ98-('Credit issuance TYA'!$BZ$21*'Credit issuance TYA'!$B$2),IF('Hoja De Calculo'!CK$16&lt;'Hoja De Calculo'!CJ$16,0,'Credit issuance TYA'!CJ98-('Credit issuance TYA'!$BZ$21*'Credit issuance TYA'!$B$2)))</f>
        <v>0</v>
      </c>
      <c r="CK98" s="281">
        <f>IF(ISBLANK('Hoja De Calculo'!CL$13),'Credit issuance TYA'!CK98-('Credit issuance TYA'!$BZ$21*'Credit issuance TYA'!$B$2),IF('Hoja De Calculo'!CL$16&lt;'Hoja De Calculo'!CK$16,0,'Credit issuance TYA'!CK98-('Credit issuance TYA'!$BZ$21*'Credit issuance TYA'!$B$2)))</f>
        <v>0</v>
      </c>
      <c r="CL98" s="281">
        <f>IF(ISBLANK('Hoja De Calculo'!CM$13),'Credit issuance TYA'!CL98-('Credit issuance TYA'!$BZ$21*'Credit issuance TYA'!$B$2),IF('Hoja De Calculo'!CM$16&lt;'Hoja De Calculo'!CL$16,0,'Credit issuance TYA'!CL98-('Credit issuance TYA'!$BZ$21*'Credit issuance TYA'!$B$2)))</f>
        <v>0</v>
      </c>
      <c r="CM98" s="281">
        <f>IF(ISBLANK('Hoja De Calculo'!CN$13),'Credit issuance TYA'!CM98-('Credit issuance TYA'!$BZ$21*'Credit issuance TYA'!$B$2),IF('Hoja De Calculo'!CN$16&lt;'Hoja De Calculo'!CM$16,0,'Credit issuance TYA'!CM98-('Credit issuance TYA'!$BZ$21*'Credit issuance TYA'!$B$2)))</f>
        <v>0</v>
      </c>
      <c r="CN98" s="281">
        <f>IF(ISBLANK('Hoja De Calculo'!CO$13),'Credit issuance TYA'!CN98-('Credit issuance TYA'!$BZ$21*'Credit issuance TYA'!$B$2),IF('Hoja De Calculo'!CO$16&lt;'Hoja De Calculo'!CN$16,0,'Credit issuance TYA'!CN98-('Credit issuance TYA'!$BZ$21*'Credit issuance TYA'!$B$2)))</f>
        <v>0</v>
      </c>
      <c r="CO98" s="281">
        <f>IF(ISBLANK('Hoja De Calculo'!CP$13),'Credit issuance TYA'!CO98-('Credit issuance TYA'!$BZ$21*'Credit issuance TYA'!$B$2),IF('Hoja De Calculo'!CP$16&lt;'Hoja De Calculo'!CO$16,0,'Credit issuance TYA'!CO98-('Credit issuance TYA'!$BZ$21*'Credit issuance TYA'!$B$2)))</f>
        <v>0</v>
      </c>
      <c r="CP98" s="281">
        <f>IF(ISBLANK('Hoja De Calculo'!CQ$13),'Credit issuance TYA'!CP98-('Credit issuance TYA'!$BZ$21*'Credit issuance TYA'!$B$2),IF('Hoja De Calculo'!CQ$16&lt;'Hoja De Calculo'!CP$16,0,'Credit issuance TYA'!CP98-('Credit issuance TYA'!$BZ$21*'Credit issuance TYA'!$B$2)))</f>
        <v>0</v>
      </c>
      <c r="CQ98" s="281">
        <f>IF(ISBLANK('Hoja De Calculo'!CR$13),'Credit issuance TYA'!CQ98-('Credit issuance TYA'!$BZ$21*'Credit issuance TYA'!$B$2),IF('Hoja De Calculo'!CR$16&lt;'Hoja De Calculo'!CQ$16,0,'Credit issuance TYA'!CQ98-('Credit issuance TYA'!$BZ$21*'Credit issuance TYA'!$B$2)))</f>
        <v>0</v>
      </c>
      <c r="CR98" s="281">
        <f>IF(ISBLANK('Hoja De Calculo'!CS$13),'Credit issuance TYA'!CR98-('Credit issuance TYA'!$BZ$21*'Credit issuance TYA'!$B$2),IF('Hoja De Calculo'!CS$16&lt;'Hoja De Calculo'!CR$16,0,'Credit issuance TYA'!CR98-('Credit issuance TYA'!$BZ$21*'Credit issuance TYA'!$B$2)))</f>
        <v>0</v>
      </c>
      <c r="CS98" s="281">
        <f>IF(ISBLANK('Hoja De Calculo'!CT$13),'Credit issuance TYA'!CS98-('Credit issuance TYA'!$BZ$21*'Credit issuance TYA'!$B$2),IF('Hoja De Calculo'!CT$16&lt;'Hoja De Calculo'!CS$16,0,'Credit issuance TYA'!CS98-('Credit issuance TYA'!$BZ$21*'Credit issuance TYA'!$B$2)))</f>
        <v>0</v>
      </c>
      <c r="CT98" s="281">
        <f>IF(ISBLANK('Hoja De Calculo'!CU$13),'Credit issuance TYA'!CT98-('Credit issuance TYA'!$BZ$21*'Credit issuance TYA'!$B$2),IF('Hoja De Calculo'!CU$16&lt;'Hoja De Calculo'!CT$16,0,'Credit issuance TYA'!CT98-('Credit issuance TYA'!$BZ$21*'Credit issuance TYA'!$B$2)))</f>
        <v>0</v>
      </c>
      <c r="CU98" s="281">
        <f>IF(ISBLANK('Hoja De Calculo'!CV$13),'Credit issuance TYA'!CU98-('Credit issuance TYA'!$BZ$21*'Credit issuance TYA'!$B$2),IF('Hoja De Calculo'!CV$16&lt;'Hoja De Calculo'!CU$16,0,'Credit issuance TYA'!CU98-('Credit issuance TYA'!$BZ$21*'Credit issuance TYA'!$B$2)))</f>
        <v>0</v>
      </c>
      <c r="CV98" s="281">
        <f>IF(ISBLANK('Hoja De Calculo'!CW$13),'Credit issuance TYA'!CV98-('Credit issuance TYA'!$BZ$21*'Credit issuance TYA'!$B$2),IF('Hoja De Calculo'!CW$16&lt;'Hoja De Calculo'!CV$16,0,'Credit issuance TYA'!CV98-('Credit issuance TYA'!$BZ$21*'Credit issuance TYA'!$B$2)))</f>
        <v>0</v>
      </c>
      <c r="CW98" s="281">
        <f>IF(ISBLANK('Hoja De Calculo'!CX$13),'Credit issuance TYA'!CW98-('Credit issuance TYA'!$BZ$21*'Credit issuance TYA'!$B$2),IF('Hoja De Calculo'!CX$16&lt;'Hoja De Calculo'!CW$16,0,'Credit issuance TYA'!CW98-('Credit issuance TYA'!$BZ$21*'Credit issuance TYA'!$B$2)))</f>
        <v>0</v>
      </c>
    </row>
    <row r="99" spans="1:101" x14ac:dyDescent="0.3">
      <c r="A99" t="s">
        <v>236</v>
      </c>
      <c r="B99" s="259"/>
      <c r="C99" s="259"/>
      <c r="D99" s="259"/>
      <c r="E99" s="259"/>
      <c r="F99" s="259"/>
      <c r="G99" s="259"/>
      <c r="H99" s="259"/>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259"/>
      <c r="BG99" s="259"/>
      <c r="BH99" s="259"/>
      <c r="BI99" s="259"/>
      <c r="BJ99" s="259"/>
      <c r="BK99" s="259"/>
      <c r="BL99" s="259"/>
      <c r="BM99" s="259"/>
      <c r="BN99" s="259"/>
      <c r="BO99" s="259"/>
      <c r="BP99" s="259"/>
      <c r="BQ99" s="259"/>
      <c r="BR99" s="259"/>
      <c r="BS99" s="259"/>
      <c r="BT99" s="259"/>
      <c r="BU99" s="259"/>
      <c r="BV99" s="259"/>
      <c r="BW99" s="259"/>
      <c r="BX99" s="259"/>
      <c r="BY99" s="259"/>
      <c r="BZ99" s="259"/>
      <c r="CA99" s="281">
        <f>'Credit issuance TYA'!CA99-('Credit issuance TYA'!$CA$21*'Credit issuance TYA'!$B$2)</f>
        <v>0</v>
      </c>
      <c r="CB99" s="281">
        <f>IF(ISBLANK('Hoja De Calculo'!CC$13),'Credit issuance TYA'!CB99-('Credit issuance TYA'!$CA$21*'Credit issuance TYA'!$B$2),IF('Hoja De Calculo'!CC$16&lt;'Hoja De Calculo'!CB$16,0,'Credit issuance TYA'!CB99-('Credit issuance TYA'!$CA$21*'Credit issuance TYA'!$B$2)))</f>
        <v>0</v>
      </c>
      <c r="CC99" s="281">
        <f>IF(ISBLANK('Hoja De Calculo'!CD$13),'Credit issuance TYA'!CC99-('Credit issuance TYA'!$CA$21*'Credit issuance TYA'!$B$2),IF('Hoja De Calculo'!CD$16&lt;'Hoja De Calculo'!CC$16,0,'Credit issuance TYA'!CC99-('Credit issuance TYA'!$CA$21*'Credit issuance TYA'!$B$2)))</f>
        <v>0</v>
      </c>
      <c r="CD99" s="281">
        <f>IF(ISBLANK('Hoja De Calculo'!CE$13),'Credit issuance TYA'!CD99-('Credit issuance TYA'!$CA$21*'Credit issuance TYA'!$B$2),IF('Hoja De Calculo'!CE$16&lt;'Hoja De Calculo'!CD$16,0,'Credit issuance TYA'!CD99-('Credit issuance TYA'!$CA$21*'Credit issuance TYA'!$B$2)))</f>
        <v>0</v>
      </c>
      <c r="CE99" s="281">
        <f>IF(ISBLANK('Hoja De Calculo'!CF$13),'Credit issuance TYA'!CE99-('Credit issuance TYA'!$CA$21*'Credit issuance TYA'!$B$2),IF('Hoja De Calculo'!CF$16&lt;'Hoja De Calculo'!CE$16,0,'Credit issuance TYA'!CE99-('Credit issuance TYA'!$CA$21*'Credit issuance TYA'!$B$2)))</f>
        <v>0</v>
      </c>
      <c r="CF99" s="281">
        <f>IF(ISBLANK('Hoja De Calculo'!CG$13),'Credit issuance TYA'!CF99-('Credit issuance TYA'!$CA$21*'Credit issuance TYA'!$B$2),IF('Hoja De Calculo'!CG$16&lt;'Hoja De Calculo'!CF$16,0,'Credit issuance TYA'!CF99-('Credit issuance TYA'!$CA$21*'Credit issuance TYA'!$B$2)))</f>
        <v>0</v>
      </c>
      <c r="CG99" s="281">
        <f>IF(ISBLANK('Hoja De Calculo'!CH$13),'Credit issuance TYA'!CG99-('Credit issuance TYA'!$CA$21*'Credit issuance TYA'!$B$2),IF('Hoja De Calculo'!CH$16&lt;'Hoja De Calculo'!CG$16,0,'Credit issuance TYA'!CG99-('Credit issuance TYA'!$CA$21*'Credit issuance TYA'!$B$2)))</f>
        <v>0</v>
      </c>
      <c r="CH99" s="281">
        <f>IF(ISBLANK('Hoja De Calculo'!CI$13),'Credit issuance TYA'!CH99-('Credit issuance TYA'!$CA$21*'Credit issuance TYA'!$B$2),IF('Hoja De Calculo'!CI$16&lt;'Hoja De Calculo'!CH$16,0,'Credit issuance TYA'!CH99-('Credit issuance TYA'!$CA$21*'Credit issuance TYA'!$B$2)))</f>
        <v>0</v>
      </c>
      <c r="CI99" s="281">
        <f>IF(ISBLANK('Hoja De Calculo'!CJ$13),'Credit issuance TYA'!CI99-('Credit issuance TYA'!$CA$21*'Credit issuance TYA'!$B$2),IF('Hoja De Calculo'!CJ$16&lt;'Hoja De Calculo'!CI$16,0,'Credit issuance TYA'!CI99-('Credit issuance TYA'!$CA$21*'Credit issuance TYA'!$B$2)))</f>
        <v>0</v>
      </c>
      <c r="CJ99" s="281">
        <f>IF(ISBLANK('Hoja De Calculo'!CK$13),'Credit issuance TYA'!CJ99-('Credit issuance TYA'!$CA$21*'Credit issuance TYA'!$B$2),IF('Hoja De Calculo'!CK$16&lt;'Hoja De Calculo'!CJ$16,0,'Credit issuance TYA'!CJ99-('Credit issuance TYA'!$CA$21*'Credit issuance TYA'!$B$2)))</f>
        <v>0</v>
      </c>
      <c r="CK99" s="281">
        <f>IF(ISBLANK('Hoja De Calculo'!CL$13),'Credit issuance TYA'!CK99-('Credit issuance TYA'!$CA$21*'Credit issuance TYA'!$B$2),IF('Hoja De Calculo'!CL$16&lt;'Hoja De Calculo'!CK$16,0,'Credit issuance TYA'!CK99-('Credit issuance TYA'!$CA$21*'Credit issuance TYA'!$B$2)))</f>
        <v>0</v>
      </c>
      <c r="CL99" s="281">
        <f>IF(ISBLANK('Hoja De Calculo'!CM$13),'Credit issuance TYA'!CL99-('Credit issuance TYA'!$CA$21*'Credit issuance TYA'!$B$2),IF('Hoja De Calculo'!CM$16&lt;'Hoja De Calculo'!CL$16,0,'Credit issuance TYA'!CL99-('Credit issuance TYA'!$CA$21*'Credit issuance TYA'!$B$2)))</f>
        <v>0</v>
      </c>
      <c r="CM99" s="281">
        <f>IF(ISBLANK('Hoja De Calculo'!CN$13),'Credit issuance TYA'!CM99-('Credit issuance TYA'!$CA$21*'Credit issuance TYA'!$B$2),IF('Hoja De Calculo'!CN$16&lt;'Hoja De Calculo'!CM$16,0,'Credit issuance TYA'!CM99-('Credit issuance TYA'!$CA$21*'Credit issuance TYA'!$B$2)))</f>
        <v>0</v>
      </c>
      <c r="CN99" s="281">
        <f>IF(ISBLANK('Hoja De Calculo'!CO$13),'Credit issuance TYA'!CN99-('Credit issuance TYA'!$CA$21*'Credit issuance TYA'!$B$2),IF('Hoja De Calculo'!CO$16&lt;'Hoja De Calculo'!CN$16,0,'Credit issuance TYA'!CN99-('Credit issuance TYA'!$CA$21*'Credit issuance TYA'!$B$2)))</f>
        <v>0</v>
      </c>
      <c r="CO99" s="281">
        <f>IF(ISBLANK('Hoja De Calculo'!CP$13),'Credit issuance TYA'!CO99-('Credit issuance TYA'!$CA$21*'Credit issuance TYA'!$B$2),IF('Hoja De Calculo'!CP$16&lt;'Hoja De Calculo'!CO$16,0,'Credit issuance TYA'!CO99-('Credit issuance TYA'!$CA$21*'Credit issuance TYA'!$B$2)))</f>
        <v>0</v>
      </c>
      <c r="CP99" s="281">
        <f>IF(ISBLANK('Hoja De Calculo'!CQ$13),'Credit issuance TYA'!CP99-('Credit issuance TYA'!$CA$21*'Credit issuance TYA'!$B$2),IF('Hoja De Calculo'!CQ$16&lt;'Hoja De Calculo'!CP$16,0,'Credit issuance TYA'!CP99-('Credit issuance TYA'!$CA$21*'Credit issuance TYA'!$B$2)))</f>
        <v>0</v>
      </c>
      <c r="CQ99" s="281">
        <f>IF(ISBLANK('Hoja De Calculo'!CR$13),'Credit issuance TYA'!CQ99-('Credit issuance TYA'!$CA$21*'Credit issuance TYA'!$B$2),IF('Hoja De Calculo'!CR$16&lt;'Hoja De Calculo'!CQ$16,0,'Credit issuance TYA'!CQ99-('Credit issuance TYA'!$CA$21*'Credit issuance TYA'!$B$2)))</f>
        <v>0</v>
      </c>
      <c r="CR99" s="281">
        <f>IF(ISBLANK('Hoja De Calculo'!CS$13),'Credit issuance TYA'!CR99-('Credit issuance TYA'!$CA$21*'Credit issuance TYA'!$B$2),IF('Hoja De Calculo'!CS$16&lt;'Hoja De Calculo'!CR$16,0,'Credit issuance TYA'!CR99-('Credit issuance TYA'!$CA$21*'Credit issuance TYA'!$B$2)))</f>
        <v>0</v>
      </c>
      <c r="CS99" s="281">
        <f>IF(ISBLANK('Hoja De Calculo'!CT$13),'Credit issuance TYA'!CS99-('Credit issuance TYA'!$CA$21*'Credit issuance TYA'!$B$2),IF('Hoja De Calculo'!CT$16&lt;'Hoja De Calculo'!CS$16,0,'Credit issuance TYA'!CS99-('Credit issuance TYA'!$CA$21*'Credit issuance TYA'!$B$2)))</f>
        <v>0</v>
      </c>
      <c r="CT99" s="281">
        <f>IF(ISBLANK('Hoja De Calculo'!CU$13),'Credit issuance TYA'!CT99-('Credit issuance TYA'!$CA$21*'Credit issuance TYA'!$B$2),IF('Hoja De Calculo'!CU$16&lt;'Hoja De Calculo'!CT$16,0,'Credit issuance TYA'!CT99-('Credit issuance TYA'!$CA$21*'Credit issuance TYA'!$B$2)))</f>
        <v>0</v>
      </c>
      <c r="CU99" s="281">
        <f>IF(ISBLANK('Hoja De Calculo'!CV$13),'Credit issuance TYA'!CU99-('Credit issuance TYA'!$CA$21*'Credit issuance TYA'!$B$2),IF('Hoja De Calculo'!CV$16&lt;'Hoja De Calculo'!CU$16,0,'Credit issuance TYA'!CU99-('Credit issuance TYA'!$CA$21*'Credit issuance TYA'!$B$2)))</f>
        <v>0</v>
      </c>
      <c r="CV99" s="281">
        <f>IF(ISBLANK('Hoja De Calculo'!CW$13),'Credit issuance TYA'!CV99-('Credit issuance TYA'!$CA$21*'Credit issuance TYA'!$B$2),IF('Hoja De Calculo'!CW$16&lt;'Hoja De Calculo'!CV$16,0,'Credit issuance TYA'!CV99-('Credit issuance TYA'!$CA$21*'Credit issuance TYA'!$B$2)))</f>
        <v>0</v>
      </c>
      <c r="CW99" s="281">
        <f>IF(ISBLANK('Hoja De Calculo'!CX$13),'Credit issuance TYA'!CW99-('Credit issuance TYA'!$CA$21*'Credit issuance TYA'!$B$2),IF('Hoja De Calculo'!CX$16&lt;'Hoja De Calculo'!CW$16,0,'Credit issuance TYA'!CW99-('Credit issuance TYA'!$CA$21*'Credit issuance TYA'!$B$2)))</f>
        <v>0</v>
      </c>
    </row>
    <row r="100" spans="1:101" x14ac:dyDescent="0.3">
      <c r="A100" t="s">
        <v>237</v>
      </c>
      <c r="B100" s="259"/>
      <c r="C100" s="259"/>
      <c r="D100" s="259"/>
      <c r="E100" s="259"/>
      <c r="F100" s="259"/>
      <c r="G100" s="259"/>
      <c r="H100" s="259"/>
      <c r="I100" s="259"/>
      <c r="J100" s="259"/>
      <c r="K100" s="259"/>
      <c r="L100" s="259"/>
      <c r="M100" s="259"/>
      <c r="N100" s="259"/>
      <c r="O100" s="259"/>
      <c r="P100" s="259"/>
      <c r="Q100" s="259"/>
      <c r="R100" s="259"/>
      <c r="S100" s="259"/>
      <c r="T100" s="259"/>
      <c r="U100" s="259"/>
      <c r="V100" s="259"/>
      <c r="W100" s="259"/>
      <c r="X100" s="259"/>
      <c r="Y100" s="259"/>
      <c r="Z100" s="259"/>
      <c r="AA100" s="259"/>
      <c r="AB100" s="259"/>
      <c r="AC100" s="259"/>
      <c r="AD100" s="259"/>
      <c r="AE100" s="259"/>
      <c r="AF100" s="259"/>
      <c r="AG100" s="259"/>
      <c r="AH100" s="259"/>
      <c r="AI100" s="259"/>
      <c r="AJ100" s="259"/>
      <c r="AK100" s="259"/>
      <c r="AL100" s="259"/>
      <c r="AM100" s="259"/>
      <c r="AN100" s="259"/>
      <c r="AO100" s="259"/>
      <c r="AP100" s="259"/>
      <c r="AQ100" s="259"/>
      <c r="AR100" s="259"/>
      <c r="AS100" s="259"/>
      <c r="AT100" s="259"/>
      <c r="AU100" s="259"/>
      <c r="AV100" s="259"/>
      <c r="AW100" s="259"/>
      <c r="AX100" s="259"/>
      <c r="AY100" s="259"/>
      <c r="AZ100" s="259"/>
      <c r="BA100" s="259"/>
      <c r="BB100" s="259"/>
      <c r="BC100" s="259"/>
      <c r="BD100" s="259"/>
      <c r="BE100" s="259"/>
      <c r="BF100" s="259"/>
      <c r="BG100" s="259"/>
      <c r="BH100" s="259"/>
      <c r="BI100" s="259"/>
      <c r="BJ100" s="259"/>
      <c r="BK100" s="259"/>
      <c r="BL100" s="259"/>
      <c r="BM100" s="259"/>
      <c r="BN100" s="259"/>
      <c r="BO100" s="259"/>
      <c r="BP100" s="259"/>
      <c r="BQ100" s="259"/>
      <c r="BR100" s="259"/>
      <c r="BS100" s="259"/>
      <c r="BT100" s="259"/>
      <c r="BU100" s="259"/>
      <c r="BV100" s="259"/>
      <c r="BW100" s="259"/>
      <c r="BX100" s="259"/>
      <c r="BY100" s="259"/>
      <c r="BZ100" s="259"/>
      <c r="CA100" s="259"/>
      <c r="CB100" s="281">
        <f>'Credit issuance TYA'!CB100-('Credit issuance TYA'!$CB$21*'Credit issuance TYA'!$B$2)</f>
        <v>0</v>
      </c>
      <c r="CC100" s="281">
        <f>IF(ISBLANK('Hoja De Calculo'!CD$13),'Credit issuance TYA'!CC100-('Credit issuance TYA'!$CB$21*'Credit issuance TYA'!$B$2),IF('Hoja De Calculo'!CD$16&lt;'Hoja De Calculo'!CC$16,0,'Credit issuance TYA'!CC100-('Credit issuance TYA'!$CB$21*'Credit issuance TYA'!$B$2)))</f>
        <v>0</v>
      </c>
      <c r="CD100" s="281">
        <f>IF(ISBLANK('Hoja De Calculo'!CE$13),'Credit issuance TYA'!CD100-('Credit issuance TYA'!$CB$21*'Credit issuance TYA'!$B$2),IF('Hoja De Calculo'!CE$16&lt;'Hoja De Calculo'!CD$16,0,'Credit issuance TYA'!CD100-('Credit issuance TYA'!$CB$21*'Credit issuance TYA'!$B$2)))</f>
        <v>0</v>
      </c>
      <c r="CE100" s="281">
        <f>IF(ISBLANK('Hoja De Calculo'!CF$13),'Credit issuance TYA'!CE100-('Credit issuance TYA'!$CB$21*'Credit issuance TYA'!$B$2),IF('Hoja De Calculo'!CF$16&lt;'Hoja De Calculo'!CE$16,0,'Credit issuance TYA'!CE100-('Credit issuance TYA'!$CB$21*'Credit issuance TYA'!$B$2)))</f>
        <v>0</v>
      </c>
      <c r="CF100" s="281">
        <f>IF(ISBLANK('Hoja De Calculo'!CG$13),'Credit issuance TYA'!CF100-('Credit issuance TYA'!$CB$21*'Credit issuance TYA'!$B$2),IF('Hoja De Calculo'!CG$16&lt;'Hoja De Calculo'!CF$16,0,'Credit issuance TYA'!CF100-('Credit issuance TYA'!$CB$21*'Credit issuance TYA'!$B$2)))</f>
        <v>0</v>
      </c>
      <c r="CG100" s="281">
        <f>IF(ISBLANK('Hoja De Calculo'!CH$13),'Credit issuance TYA'!CG100-('Credit issuance TYA'!$CB$21*'Credit issuance TYA'!$B$2),IF('Hoja De Calculo'!CH$16&lt;'Hoja De Calculo'!CG$16,0,'Credit issuance TYA'!CG100-('Credit issuance TYA'!$CB$21*'Credit issuance TYA'!$B$2)))</f>
        <v>0</v>
      </c>
      <c r="CH100" s="281">
        <f>IF(ISBLANK('Hoja De Calculo'!CI$13),'Credit issuance TYA'!CH100-('Credit issuance TYA'!$CB$21*'Credit issuance TYA'!$B$2),IF('Hoja De Calculo'!CI$16&lt;'Hoja De Calculo'!CH$16,0,'Credit issuance TYA'!CH100-('Credit issuance TYA'!$CB$21*'Credit issuance TYA'!$B$2)))</f>
        <v>0</v>
      </c>
      <c r="CI100" s="281">
        <f>IF(ISBLANK('Hoja De Calculo'!CJ$13),'Credit issuance TYA'!CI100-('Credit issuance TYA'!$CB$21*'Credit issuance TYA'!$B$2),IF('Hoja De Calculo'!CJ$16&lt;'Hoja De Calculo'!CI$16,0,'Credit issuance TYA'!CI100-('Credit issuance TYA'!$CB$21*'Credit issuance TYA'!$B$2)))</f>
        <v>0</v>
      </c>
      <c r="CJ100" s="281">
        <f>IF(ISBLANK('Hoja De Calculo'!CK$13),'Credit issuance TYA'!CJ100-('Credit issuance TYA'!$CB$21*'Credit issuance TYA'!$B$2),IF('Hoja De Calculo'!CK$16&lt;'Hoja De Calculo'!CJ$16,0,'Credit issuance TYA'!CJ100-('Credit issuance TYA'!$CB$21*'Credit issuance TYA'!$B$2)))</f>
        <v>0</v>
      </c>
      <c r="CK100" s="281">
        <f>IF(ISBLANK('Hoja De Calculo'!CL$13),'Credit issuance TYA'!CK100-('Credit issuance TYA'!$CB$21*'Credit issuance TYA'!$B$2),IF('Hoja De Calculo'!CL$16&lt;'Hoja De Calculo'!CK$16,0,'Credit issuance TYA'!CK100-('Credit issuance TYA'!$CB$21*'Credit issuance TYA'!$B$2)))</f>
        <v>0</v>
      </c>
      <c r="CL100" s="281">
        <f>IF(ISBLANK('Hoja De Calculo'!CM$13),'Credit issuance TYA'!CL100-('Credit issuance TYA'!$CB$21*'Credit issuance TYA'!$B$2),IF('Hoja De Calculo'!CM$16&lt;'Hoja De Calculo'!CL$16,0,'Credit issuance TYA'!CL100-('Credit issuance TYA'!$CB$21*'Credit issuance TYA'!$B$2)))</f>
        <v>0</v>
      </c>
      <c r="CM100" s="281">
        <f>IF(ISBLANK('Hoja De Calculo'!CN$13),'Credit issuance TYA'!CM100-('Credit issuance TYA'!$CB$21*'Credit issuance TYA'!$B$2),IF('Hoja De Calculo'!CN$16&lt;'Hoja De Calculo'!CM$16,0,'Credit issuance TYA'!CM100-('Credit issuance TYA'!$CB$21*'Credit issuance TYA'!$B$2)))</f>
        <v>0</v>
      </c>
      <c r="CN100" s="281">
        <f>IF(ISBLANK('Hoja De Calculo'!CO$13),'Credit issuance TYA'!CN100-('Credit issuance TYA'!$CB$21*'Credit issuance TYA'!$B$2),IF('Hoja De Calculo'!CO$16&lt;'Hoja De Calculo'!CN$16,0,'Credit issuance TYA'!CN100-('Credit issuance TYA'!$CB$21*'Credit issuance TYA'!$B$2)))</f>
        <v>0</v>
      </c>
      <c r="CO100" s="281">
        <f>IF(ISBLANK('Hoja De Calculo'!CP$13),'Credit issuance TYA'!CO100-('Credit issuance TYA'!$CB$21*'Credit issuance TYA'!$B$2),IF('Hoja De Calculo'!CP$16&lt;'Hoja De Calculo'!CO$16,0,'Credit issuance TYA'!CO100-('Credit issuance TYA'!$CB$21*'Credit issuance TYA'!$B$2)))</f>
        <v>0</v>
      </c>
      <c r="CP100" s="281">
        <f>IF(ISBLANK('Hoja De Calculo'!CQ$13),'Credit issuance TYA'!CP100-('Credit issuance TYA'!$CB$21*'Credit issuance TYA'!$B$2),IF('Hoja De Calculo'!CQ$16&lt;'Hoja De Calculo'!CP$16,0,'Credit issuance TYA'!CP100-('Credit issuance TYA'!$CB$21*'Credit issuance TYA'!$B$2)))</f>
        <v>0</v>
      </c>
      <c r="CQ100" s="281">
        <f>IF(ISBLANK('Hoja De Calculo'!CR$13),'Credit issuance TYA'!CQ100-('Credit issuance TYA'!$CB$21*'Credit issuance TYA'!$B$2),IF('Hoja De Calculo'!CR$16&lt;'Hoja De Calculo'!CQ$16,0,'Credit issuance TYA'!CQ100-('Credit issuance TYA'!$CB$21*'Credit issuance TYA'!$B$2)))</f>
        <v>0</v>
      </c>
      <c r="CR100" s="281">
        <f>IF(ISBLANK('Hoja De Calculo'!CS$13),'Credit issuance TYA'!CR100-('Credit issuance TYA'!$CB$21*'Credit issuance TYA'!$B$2),IF('Hoja De Calculo'!CS$16&lt;'Hoja De Calculo'!CR$16,0,'Credit issuance TYA'!CR100-('Credit issuance TYA'!$CB$21*'Credit issuance TYA'!$B$2)))</f>
        <v>0</v>
      </c>
      <c r="CS100" s="281">
        <f>IF(ISBLANK('Hoja De Calculo'!CT$13),'Credit issuance TYA'!CS100-('Credit issuance TYA'!$CB$21*'Credit issuance TYA'!$B$2),IF('Hoja De Calculo'!CT$16&lt;'Hoja De Calculo'!CS$16,0,'Credit issuance TYA'!CS100-('Credit issuance TYA'!$CB$21*'Credit issuance TYA'!$B$2)))</f>
        <v>0</v>
      </c>
      <c r="CT100" s="281">
        <f>IF(ISBLANK('Hoja De Calculo'!CU$13),'Credit issuance TYA'!CT100-('Credit issuance TYA'!$CB$21*'Credit issuance TYA'!$B$2),IF('Hoja De Calculo'!CU$16&lt;'Hoja De Calculo'!CT$16,0,'Credit issuance TYA'!CT100-('Credit issuance TYA'!$CB$21*'Credit issuance TYA'!$B$2)))</f>
        <v>0</v>
      </c>
      <c r="CU100" s="281">
        <f>IF(ISBLANK('Hoja De Calculo'!CV$13),'Credit issuance TYA'!CU100-('Credit issuance TYA'!$CB$21*'Credit issuance TYA'!$B$2),IF('Hoja De Calculo'!CV$16&lt;'Hoja De Calculo'!CU$16,0,'Credit issuance TYA'!CU100-('Credit issuance TYA'!$CB$21*'Credit issuance TYA'!$B$2)))</f>
        <v>0</v>
      </c>
      <c r="CV100" s="281">
        <f>IF(ISBLANK('Hoja De Calculo'!CW$13),'Credit issuance TYA'!CV100-('Credit issuance TYA'!$CB$21*'Credit issuance TYA'!$B$2),IF('Hoja De Calculo'!CW$16&lt;'Hoja De Calculo'!CV$16,0,'Credit issuance TYA'!CV100-('Credit issuance TYA'!$CB$21*'Credit issuance TYA'!$B$2)))</f>
        <v>0</v>
      </c>
      <c r="CW100" s="281">
        <f>IF(ISBLANK('Hoja De Calculo'!CX$13),'Credit issuance TYA'!CW100-('Credit issuance TYA'!$CB$21*'Credit issuance TYA'!$B$2),IF('Hoja De Calculo'!CX$16&lt;'Hoja De Calculo'!CW$16,0,'Credit issuance TYA'!CW100-('Credit issuance TYA'!$CB$21*'Credit issuance TYA'!$B$2)))</f>
        <v>0</v>
      </c>
    </row>
    <row r="101" spans="1:101" x14ac:dyDescent="0.3">
      <c r="A101" t="s">
        <v>238</v>
      </c>
      <c r="B101" s="259"/>
      <c r="C101" s="259"/>
      <c r="D101" s="259"/>
      <c r="E101" s="259"/>
      <c r="F101" s="259"/>
      <c r="G101" s="259"/>
      <c r="H101" s="259"/>
      <c r="I101" s="259"/>
      <c r="J101" s="259"/>
      <c r="K101" s="259"/>
      <c r="L101" s="259"/>
      <c r="M101" s="259"/>
      <c r="N101" s="259"/>
      <c r="O101" s="259"/>
      <c r="P101" s="259"/>
      <c r="Q101" s="259"/>
      <c r="R101" s="259"/>
      <c r="S101" s="259"/>
      <c r="T101" s="259"/>
      <c r="U101" s="259"/>
      <c r="V101" s="259"/>
      <c r="W101" s="259"/>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81">
        <f>'Credit issuance TYA'!CC101-('Credit issuance TYA'!$CC$21*'Credit issuance TYA'!$B$2)</f>
        <v>0</v>
      </c>
      <c r="CD101" s="281">
        <f>IF(ISBLANK('Hoja De Calculo'!CE$13),'Credit issuance TYA'!CD101-('Credit issuance TYA'!$CC$21*'Credit issuance TYA'!$B$2),IF('Hoja De Calculo'!CE$16&lt;'Hoja De Calculo'!CD$16,0,'Credit issuance TYA'!CD101-('Credit issuance TYA'!$CC$21*'Credit issuance TYA'!$B$2)))</f>
        <v>0</v>
      </c>
      <c r="CE101" s="281">
        <f>IF(ISBLANK('Hoja De Calculo'!CF$13),'Credit issuance TYA'!CE101-('Credit issuance TYA'!$CC$21*'Credit issuance TYA'!$B$2),IF('Hoja De Calculo'!CF$16&lt;'Hoja De Calculo'!CE$16,0,'Credit issuance TYA'!CE101-('Credit issuance TYA'!$CC$21*'Credit issuance TYA'!$B$2)))</f>
        <v>0</v>
      </c>
      <c r="CF101" s="281">
        <f>IF(ISBLANK('Hoja De Calculo'!CG$13),'Credit issuance TYA'!CF101-('Credit issuance TYA'!$CC$21*'Credit issuance TYA'!$B$2),IF('Hoja De Calculo'!CG$16&lt;'Hoja De Calculo'!CF$16,0,'Credit issuance TYA'!CF101-('Credit issuance TYA'!$CC$21*'Credit issuance TYA'!$B$2)))</f>
        <v>0</v>
      </c>
      <c r="CG101" s="281">
        <f>IF(ISBLANK('Hoja De Calculo'!CH$13),'Credit issuance TYA'!CG101-('Credit issuance TYA'!$CC$21*'Credit issuance TYA'!$B$2),IF('Hoja De Calculo'!CH$16&lt;'Hoja De Calculo'!CG$16,0,'Credit issuance TYA'!CG101-('Credit issuance TYA'!$CC$21*'Credit issuance TYA'!$B$2)))</f>
        <v>0</v>
      </c>
      <c r="CH101" s="281">
        <f>IF(ISBLANK('Hoja De Calculo'!CI$13),'Credit issuance TYA'!CH101-('Credit issuance TYA'!$CC$21*'Credit issuance TYA'!$B$2),IF('Hoja De Calculo'!CI$16&lt;'Hoja De Calculo'!CH$16,0,'Credit issuance TYA'!CH101-('Credit issuance TYA'!$CC$21*'Credit issuance TYA'!$B$2)))</f>
        <v>0</v>
      </c>
      <c r="CI101" s="281">
        <f>IF(ISBLANK('Hoja De Calculo'!CJ$13),'Credit issuance TYA'!CI101-('Credit issuance TYA'!$CC$21*'Credit issuance TYA'!$B$2),IF('Hoja De Calculo'!CJ$16&lt;'Hoja De Calculo'!CI$16,0,'Credit issuance TYA'!CI101-('Credit issuance TYA'!$CC$21*'Credit issuance TYA'!$B$2)))</f>
        <v>0</v>
      </c>
      <c r="CJ101" s="281">
        <f>IF(ISBLANK('Hoja De Calculo'!CK$13),'Credit issuance TYA'!CJ101-('Credit issuance TYA'!$CC$21*'Credit issuance TYA'!$B$2),IF('Hoja De Calculo'!CK$16&lt;'Hoja De Calculo'!CJ$16,0,'Credit issuance TYA'!CJ101-('Credit issuance TYA'!$CC$21*'Credit issuance TYA'!$B$2)))</f>
        <v>0</v>
      </c>
      <c r="CK101" s="281">
        <f>IF(ISBLANK('Hoja De Calculo'!CL$13),'Credit issuance TYA'!CK101-('Credit issuance TYA'!$CC$21*'Credit issuance TYA'!$B$2),IF('Hoja De Calculo'!CL$16&lt;'Hoja De Calculo'!CK$16,0,'Credit issuance TYA'!CK101-('Credit issuance TYA'!$CC$21*'Credit issuance TYA'!$B$2)))</f>
        <v>0</v>
      </c>
      <c r="CL101" s="281">
        <f>IF(ISBLANK('Hoja De Calculo'!CM$13),'Credit issuance TYA'!CL101-('Credit issuance TYA'!$CC$21*'Credit issuance TYA'!$B$2),IF('Hoja De Calculo'!CM$16&lt;'Hoja De Calculo'!CL$16,0,'Credit issuance TYA'!CL101-('Credit issuance TYA'!$CC$21*'Credit issuance TYA'!$B$2)))</f>
        <v>0</v>
      </c>
      <c r="CM101" s="281">
        <f>IF(ISBLANK('Hoja De Calculo'!CN$13),'Credit issuance TYA'!CM101-('Credit issuance TYA'!$CC$21*'Credit issuance TYA'!$B$2),IF('Hoja De Calculo'!CN$16&lt;'Hoja De Calculo'!CM$16,0,'Credit issuance TYA'!CM101-('Credit issuance TYA'!$CC$21*'Credit issuance TYA'!$B$2)))</f>
        <v>0</v>
      </c>
      <c r="CN101" s="281">
        <f>IF(ISBLANK('Hoja De Calculo'!CO$13),'Credit issuance TYA'!CN101-('Credit issuance TYA'!$CC$21*'Credit issuance TYA'!$B$2),IF('Hoja De Calculo'!CO$16&lt;'Hoja De Calculo'!CN$16,0,'Credit issuance TYA'!CN101-('Credit issuance TYA'!$CC$21*'Credit issuance TYA'!$B$2)))</f>
        <v>0</v>
      </c>
      <c r="CO101" s="281">
        <f>IF(ISBLANK('Hoja De Calculo'!CP$13),'Credit issuance TYA'!CO101-('Credit issuance TYA'!$CC$21*'Credit issuance TYA'!$B$2),IF('Hoja De Calculo'!CP$16&lt;'Hoja De Calculo'!CO$16,0,'Credit issuance TYA'!CO101-('Credit issuance TYA'!$CC$21*'Credit issuance TYA'!$B$2)))</f>
        <v>0</v>
      </c>
      <c r="CP101" s="281">
        <f>IF(ISBLANK('Hoja De Calculo'!CQ$13),'Credit issuance TYA'!CP101-('Credit issuance TYA'!$CC$21*'Credit issuance TYA'!$B$2),IF('Hoja De Calculo'!CQ$16&lt;'Hoja De Calculo'!CP$16,0,'Credit issuance TYA'!CP101-('Credit issuance TYA'!$CC$21*'Credit issuance TYA'!$B$2)))</f>
        <v>0</v>
      </c>
      <c r="CQ101" s="281">
        <f>IF(ISBLANK('Hoja De Calculo'!CR$13),'Credit issuance TYA'!CQ101-('Credit issuance TYA'!$CC$21*'Credit issuance TYA'!$B$2),IF('Hoja De Calculo'!CR$16&lt;'Hoja De Calculo'!CQ$16,0,'Credit issuance TYA'!CQ101-('Credit issuance TYA'!$CC$21*'Credit issuance TYA'!$B$2)))</f>
        <v>0</v>
      </c>
      <c r="CR101" s="281">
        <f>IF(ISBLANK('Hoja De Calculo'!CS$13),'Credit issuance TYA'!CR101-('Credit issuance TYA'!$CC$21*'Credit issuance TYA'!$B$2),IF('Hoja De Calculo'!CS$16&lt;'Hoja De Calculo'!CR$16,0,'Credit issuance TYA'!CR101-('Credit issuance TYA'!$CC$21*'Credit issuance TYA'!$B$2)))</f>
        <v>0</v>
      </c>
      <c r="CS101" s="281">
        <f>IF(ISBLANK('Hoja De Calculo'!CT$13),'Credit issuance TYA'!CS101-('Credit issuance TYA'!$CC$21*'Credit issuance TYA'!$B$2),IF('Hoja De Calculo'!CT$16&lt;'Hoja De Calculo'!CS$16,0,'Credit issuance TYA'!CS101-('Credit issuance TYA'!$CC$21*'Credit issuance TYA'!$B$2)))</f>
        <v>0</v>
      </c>
      <c r="CT101" s="281">
        <f>IF(ISBLANK('Hoja De Calculo'!CU$13),'Credit issuance TYA'!CT101-('Credit issuance TYA'!$CC$21*'Credit issuance TYA'!$B$2),IF('Hoja De Calculo'!CU$16&lt;'Hoja De Calculo'!CT$16,0,'Credit issuance TYA'!CT101-('Credit issuance TYA'!$CC$21*'Credit issuance TYA'!$B$2)))</f>
        <v>0</v>
      </c>
      <c r="CU101" s="281">
        <f>IF(ISBLANK('Hoja De Calculo'!CV$13),'Credit issuance TYA'!CU101-('Credit issuance TYA'!$CC$21*'Credit issuance TYA'!$B$2),IF('Hoja De Calculo'!CV$16&lt;'Hoja De Calculo'!CU$16,0,'Credit issuance TYA'!CU101-('Credit issuance TYA'!$CC$21*'Credit issuance TYA'!$B$2)))</f>
        <v>0</v>
      </c>
      <c r="CV101" s="281">
        <f>IF(ISBLANK('Hoja De Calculo'!CW$13),'Credit issuance TYA'!CV101-('Credit issuance TYA'!$CC$21*'Credit issuance TYA'!$B$2),IF('Hoja De Calculo'!CW$16&lt;'Hoja De Calculo'!CV$16,0,'Credit issuance TYA'!CV101-('Credit issuance TYA'!$CC$21*'Credit issuance TYA'!$B$2)))</f>
        <v>0</v>
      </c>
      <c r="CW101" s="281">
        <f>IF(ISBLANK('Hoja De Calculo'!CX$13),'Credit issuance TYA'!CW101-('Credit issuance TYA'!$CC$21*'Credit issuance TYA'!$B$2),IF('Hoja De Calculo'!CX$16&lt;'Hoja De Calculo'!CW$16,0,'Credit issuance TYA'!CW101-('Credit issuance TYA'!$CC$21*'Credit issuance TYA'!$B$2)))</f>
        <v>0</v>
      </c>
    </row>
    <row r="102" spans="1:101" x14ac:dyDescent="0.3">
      <c r="A102" t="s">
        <v>239</v>
      </c>
      <c r="B102" s="259"/>
      <c r="C102" s="259"/>
      <c r="D102" s="259"/>
      <c r="E102" s="259"/>
      <c r="F102" s="259"/>
      <c r="G102" s="259"/>
      <c r="H102" s="259"/>
      <c r="I102" s="259"/>
      <c r="J102" s="259"/>
      <c r="K102" s="259"/>
      <c r="L102" s="259"/>
      <c r="M102" s="259"/>
      <c r="N102" s="259"/>
      <c r="O102" s="259"/>
      <c r="P102" s="259"/>
      <c r="Q102" s="259"/>
      <c r="R102" s="259"/>
      <c r="S102" s="259"/>
      <c r="T102" s="259"/>
      <c r="U102" s="259"/>
      <c r="V102" s="259"/>
      <c r="W102" s="259"/>
      <c r="X102" s="259"/>
      <c r="Y102" s="259"/>
      <c r="Z102" s="259"/>
      <c r="AA102" s="259"/>
      <c r="AB102" s="259"/>
      <c r="AC102" s="259"/>
      <c r="AD102" s="259"/>
      <c r="AE102" s="259"/>
      <c r="AF102" s="259"/>
      <c r="AG102" s="259"/>
      <c r="AH102" s="259"/>
      <c r="AI102" s="259"/>
      <c r="AJ102" s="259"/>
      <c r="AK102" s="259"/>
      <c r="AL102" s="259"/>
      <c r="AM102" s="259"/>
      <c r="AN102" s="259"/>
      <c r="AO102" s="259"/>
      <c r="AP102" s="259"/>
      <c r="AQ102" s="259"/>
      <c r="AR102" s="259"/>
      <c r="AS102" s="259"/>
      <c r="AT102" s="259"/>
      <c r="AU102" s="259"/>
      <c r="AV102" s="259"/>
      <c r="AW102" s="259"/>
      <c r="AX102" s="259"/>
      <c r="AY102" s="259"/>
      <c r="AZ102" s="259"/>
      <c r="BA102" s="259"/>
      <c r="BB102" s="259"/>
      <c r="BC102" s="259"/>
      <c r="BD102" s="259"/>
      <c r="BE102" s="259"/>
      <c r="BF102" s="259"/>
      <c r="BG102" s="259"/>
      <c r="BH102" s="259"/>
      <c r="BI102" s="259"/>
      <c r="BJ102" s="259"/>
      <c r="BK102" s="259"/>
      <c r="BL102" s="259"/>
      <c r="BM102" s="259"/>
      <c r="BN102" s="259"/>
      <c r="BO102" s="259"/>
      <c r="BP102" s="259"/>
      <c r="BQ102" s="259"/>
      <c r="BR102" s="259"/>
      <c r="BS102" s="259"/>
      <c r="BT102" s="259"/>
      <c r="BU102" s="259"/>
      <c r="BV102" s="259"/>
      <c r="BW102" s="259"/>
      <c r="BX102" s="259"/>
      <c r="BY102" s="259"/>
      <c r="BZ102" s="259"/>
      <c r="CA102" s="259"/>
      <c r="CB102" s="259"/>
      <c r="CC102" s="259"/>
      <c r="CD102" s="281">
        <f>'Credit issuance TYA'!CD102-('Credit issuance TYA'!$CD$21*'Credit issuance TYA'!$B$2)</f>
        <v>0</v>
      </c>
      <c r="CE102" s="281">
        <f>IF(ISBLANK('Hoja De Calculo'!CF$13),'Credit issuance TYA'!CE102-('Credit issuance TYA'!$CD$21*'Credit issuance TYA'!$B$2),IF('Hoja De Calculo'!CF$16&lt;'Hoja De Calculo'!CE$16,0,'Credit issuance TYA'!CE102-('Credit issuance TYA'!$CD$21*'Credit issuance TYA'!$B$2)))</f>
        <v>0</v>
      </c>
      <c r="CF102" s="281">
        <f>IF(ISBLANK('Hoja De Calculo'!CG$13),'Credit issuance TYA'!CF102-('Credit issuance TYA'!$CD$21*'Credit issuance TYA'!$B$2),IF('Hoja De Calculo'!CG$16&lt;'Hoja De Calculo'!CF$16,0,'Credit issuance TYA'!CF102-('Credit issuance TYA'!$CD$21*'Credit issuance TYA'!$B$2)))</f>
        <v>0</v>
      </c>
      <c r="CG102" s="281">
        <f>IF(ISBLANK('Hoja De Calculo'!CH$13),'Credit issuance TYA'!CG102-('Credit issuance TYA'!$CD$21*'Credit issuance TYA'!$B$2),IF('Hoja De Calculo'!CH$16&lt;'Hoja De Calculo'!CG$16,0,'Credit issuance TYA'!CG102-('Credit issuance TYA'!$CD$21*'Credit issuance TYA'!$B$2)))</f>
        <v>0</v>
      </c>
      <c r="CH102" s="281">
        <f>IF(ISBLANK('Hoja De Calculo'!CI$13),'Credit issuance TYA'!CH102-('Credit issuance TYA'!$CD$21*'Credit issuance TYA'!$B$2),IF('Hoja De Calculo'!CI$16&lt;'Hoja De Calculo'!CH$16,0,'Credit issuance TYA'!CH102-('Credit issuance TYA'!$CD$21*'Credit issuance TYA'!$B$2)))</f>
        <v>0</v>
      </c>
      <c r="CI102" s="281">
        <f>IF(ISBLANK('Hoja De Calculo'!CJ$13),'Credit issuance TYA'!CI102-('Credit issuance TYA'!$CD$21*'Credit issuance TYA'!$B$2),IF('Hoja De Calculo'!CJ$16&lt;'Hoja De Calculo'!CI$16,0,'Credit issuance TYA'!CI102-('Credit issuance TYA'!$CD$21*'Credit issuance TYA'!$B$2)))</f>
        <v>0</v>
      </c>
      <c r="CJ102" s="281">
        <f>IF(ISBLANK('Hoja De Calculo'!CK$13),'Credit issuance TYA'!CJ102-('Credit issuance TYA'!$CD$21*'Credit issuance TYA'!$B$2),IF('Hoja De Calculo'!CK$16&lt;'Hoja De Calculo'!CJ$16,0,'Credit issuance TYA'!CJ102-('Credit issuance TYA'!$CD$21*'Credit issuance TYA'!$B$2)))</f>
        <v>0</v>
      </c>
      <c r="CK102" s="281">
        <f>IF(ISBLANK('Hoja De Calculo'!CL$13),'Credit issuance TYA'!CK102-('Credit issuance TYA'!$CD$21*'Credit issuance TYA'!$B$2),IF('Hoja De Calculo'!CL$16&lt;'Hoja De Calculo'!CK$16,0,'Credit issuance TYA'!CK102-('Credit issuance TYA'!$CD$21*'Credit issuance TYA'!$B$2)))</f>
        <v>0</v>
      </c>
      <c r="CL102" s="281">
        <f>IF(ISBLANK('Hoja De Calculo'!CM$13),'Credit issuance TYA'!CL102-('Credit issuance TYA'!$CD$21*'Credit issuance TYA'!$B$2),IF('Hoja De Calculo'!CM$16&lt;'Hoja De Calculo'!CL$16,0,'Credit issuance TYA'!CL102-('Credit issuance TYA'!$CD$21*'Credit issuance TYA'!$B$2)))</f>
        <v>0</v>
      </c>
      <c r="CM102" s="281">
        <f>IF(ISBLANK('Hoja De Calculo'!CN$13),'Credit issuance TYA'!CM102-('Credit issuance TYA'!$CD$21*'Credit issuance TYA'!$B$2),IF('Hoja De Calculo'!CN$16&lt;'Hoja De Calculo'!CM$16,0,'Credit issuance TYA'!CM102-('Credit issuance TYA'!$CD$21*'Credit issuance TYA'!$B$2)))</f>
        <v>0</v>
      </c>
      <c r="CN102" s="281">
        <f>IF(ISBLANK('Hoja De Calculo'!CO$13),'Credit issuance TYA'!CN102-('Credit issuance TYA'!$CD$21*'Credit issuance TYA'!$B$2),IF('Hoja De Calculo'!CO$16&lt;'Hoja De Calculo'!CN$16,0,'Credit issuance TYA'!CN102-('Credit issuance TYA'!$CD$21*'Credit issuance TYA'!$B$2)))</f>
        <v>0</v>
      </c>
      <c r="CO102" s="281">
        <f>IF(ISBLANK('Hoja De Calculo'!CP$13),'Credit issuance TYA'!CO102-('Credit issuance TYA'!$CD$21*'Credit issuance TYA'!$B$2),IF('Hoja De Calculo'!CP$16&lt;'Hoja De Calculo'!CO$16,0,'Credit issuance TYA'!CO102-('Credit issuance TYA'!$CD$21*'Credit issuance TYA'!$B$2)))</f>
        <v>0</v>
      </c>
      <c r="CP102" s="281">
        <f>IF(ISBLANK('Hoja De Calculo'!CQ$13),'Credit issuance TYA'!CP102-('Credit issuance TYA'!$CD$21*'Credit issuance TYA'!$B$2),IF('Hoja De Calculo'!CQ$16&lt;'Hoja De Calculo'!CP$16,0,'Credit issuance TYA'!CP102-('Credit issuance TYA'!$CD$21*'Credit issuance TYA'!$B$2)))</f>
        <v>0</v>
      </c>
      <c r="CQ102" s="281">
        <f>IF(ISBLANK('Hoja De Calculo'!CR$13),'Credit issuance TYA'!CQ102-('Credit issuance TYA'!$CD$21*'Credit issuance TYA'!$B$2),IF('Hoja De Calculo'!CR$16&lt;'Hoja De Calculo'!CQ$16,0,'Credit issuance TYA'!CQ102-('Credit issuance TYA'!$CD$21*'Credit issuance TYA'!$B$2)))</f>
        <v>0</v>
      </c>
      <c r="CR102" s="281">
        <f>IF(ISBLANK('Hoja De Calculo'!CS$13),'Credit issuance TYA'!CR102-('Credit issuance TYA'!$CD$21*'Credit issuance TYA'!$B$2),IF('Hoja De Calculo'!CS$16&lt;'Hoja De Calculo'!CR$16,0,'Credit issuance TYA'!CR102-('Credit issuance TYA'!$CD$21*'Credit issuance TYA'!$B$2)))</f>
        <v>0</v>
      </c>
      <c r="CS102" s="281">
        <f>IF(ISBLANK('Hoja De Calculo'!CT$13),'Credit issuance TYA'!CS102-('Credit issuance TYA'!$CD$21*'Credit issuance TYA'!$B$2),IF('Hoja De Calculo'!CT$16&lt;'Hoja De Calculo'!CS$16,0,'Credit issuance TYA'!CS102-('Credit issuance TYA'!$CD$21*'Credit issuance TYA'!$B$2)))</f>
        <v>0</v>
      </c>
      <c r="CT102" s="281">
        <f>IF(ISBLANK('Hoja De Calculo'!CU$13),'Credit issuance TYA'!CT102-('Credit issuance TYA'!$CD$21*'Credit issuance TYA'!$B$2),IF('Hoja De Calculo'!CU$16&lt;'Hoja De Calculo'!CT$16,0,'Credit issuance TYA'!CT102-('Credit issuance TYA'!$CD$21*'Credit issuance TYA'!$B$2)))</f>
        <v>0</v>
      </c>
      <c r="CU102" s="281">
        <f>IF(ISBLANK('Hoja De Calculo'!CV$13),'Credit issuance TYA'!CU102-('Credit issuance TYA'!$CD$21*'Credit issuance TYA'!$B$2),IF('Hoja De Calculo'!CV$16&lt;'Hoja De Calculo'!CU$16,0,'Credit issuance TYA'!CU102-('Credit issuance TYA'!$CD$21*'Credit issuance TYA'!$B$2)))</f>
        <v>0</v>
      </c>
      <c r="CV102" s="281">
        <f>IF(ISBLANK('Hoja De Calculo'!CW$13),'Credit issuance TYA'!CV102-('Credit issuance TYA'!$CD$21*'Credit issuance TYA'!$B$2),IF('Hoja De Calculo'!CW$16&lt;'Hoja De Calculo'!CV$16,0,'Credit issuance TYA'!CV102-('Credit issuance TYA'!$CD$21*'Credit issuance TYA'!$B$2)))</f>
        <v>0</v>
      </c>
      <c r="CW102" s="281">
        <f>IF(ISBLANK('Hoja De Calculo'!CX$13),'Credit issuance TYA'!CW102-('Credit issuance TYA'!$CD$21*'Credit issuance TYA'!$B$2),IF('Hoja De Calculo'!CX$16&lt;'Hoja De Calculo'!CW$16,0,'Credit issuance TYA'!CW102-('Credit issuance TYA'!$CD$21*'Credit issuance TYA'!$B$2)))</f>
        <v>0</v>
      </c>
    </row>
    <row r="103" spans="1:101" x14ac:dyDescent="0.3">
      <c r="A103" t="s">
        <v>240</v>
      </c>
      <c r="B103" s="259"/>
      <c r="C103" s="259"/>
      <c r="D103" s="259"/>
      <c r="E103" s="259"/>
      <c r="F103" s="259"/>
      <c r="G103" s="259"/>
      <c r="H103" s="259"/>
      <c r="I103" s="259"/>
      <c r="J103" s="259"/>
      <c r="K103" s="259"/>
      <c r="L103" s="259"/>
      <c r="M103" s="259"/>
      <c r="N103" s="259"/>
      <c r="O103" s="259"/>
      <c r="P103" s="259"/>
      <c r="Q103" s="259"/>
      <c r="R103" s="259"/>
      <c r="S103" s="259"/>
      <c r="T103" s="259"/>
      <c r="U103" s="259"/>
      <c r="V103" s="259"/>
      <c r="W103" s="259"/>
      <c r="X103" s="259"/>
      <c r="Y103" s="259"/>
      <c r="Z103" s="259"/>
      <c r="AA103" s="259"/>
      <c r="AB103" s="259"/>
      <c r="AC103" s="259"/>
      <c r="AD103" s="259"/>
      <c r="AE103" s="259"/>
      <c r="AF103" s="259"/>
      <c r="AG103" s="259"/>
      <c r="AH103" s="259"/>
      <c r="AI103" s="259"/>
      <c r="AJ103" s="259"/>
      <c r="AK103" s="259"/>
      <c r="AL103" s="259"/>
      <c r="AM103" s="259"/>
      <c r="AN103" s="259"/>
      <c r="AO103" s="259"/>
      <c r="AP103" s="259"/>
      <c r="AQ103" s="259"/>
      <c r="AR103" s="259"/>
      <c r="AS103" s="259"/>
      <c r="AT103" s="259"/>
      <c r="AU103" s="259"/>
      <c r="AV103" s="259"/>
      <c r="AW103" s="259"/>
      <c r="AX103" s="259"/>
      <c r="AY103" s="259"/>
      <c r="AZ103" s="259"/>
      <c r="BA103" s="259"/>
      <c r="BB103" s="259"/>
      <c r="BC103" s="259"/>
      <c r="BD103" s="259"/>
      <c r="BE103" s="259"/>
      <c r="BF103" s="259"/>
      <c r="BG103" s="259"/>
      <c r="BH103" s="259"/>
      <c r="BI103" s="259"/>
      <c r="BJ103" s="259"/>
      <c r="BK103" s="259"/>
      <c r="BL103" s="259"/>
      <c r="BM103" s="259"/>
      <c r="BN103" s="259"/>
      <c r="BO103" s="259"/>
      <c r="BP103" s="259"/>
      <c r="BQ103" s="259"/>
      <c r="BR103" s="259"/>
      <c r="BS103" s="259"/>
      <c r="BT103" s="259"/>
      <c r="BU103" s="259"/>
      <c r="BV103" s="259"/>
      <c r="BW103" s="259"/>
      <c r="BX103" s="259"/>
      <c r="BY103" s="259"/>
      <c r="BZ103" s="259"/>
      <c r="CA103" s="259"/>
      <c r="CB103" s="259"/>
      <c r="CC103" s="259"/>
      <c r="CD103" s="259"/>
      <c r="CE103" s="281">
        <f>'Credit issuance TYA'!CE103-('Credit issuance TYA'!$CE$21*'Credit issuance TYA'!$B$2)</f>
        <v>0</v>
      </c>
      <c r="CF103" s="281">
        <f>IF(ISBLANK('Hoja De Calculo'!CG$13),'Credit issuance TYA'!CF103-('Credit issuance TYA'!$CE$21*'Credit issuance TYA'!$B$2),IF('Hoja De Calculo'!CG$16&lt;'Hoja De Calculo'!CF$16,0,'Credit issuance TYA'!CF103-('Credit issuance TYA'!$CE$21*'Credit issuance TYA'!$B$2)))</f>
        <v>0</v>
      </c>
      <c r="CG103" s="281">
        <f>IF(ISBLANK('Hoja De Calculo'!CH$13),'Credit issuance TYA'!CG103-('Credit issuance TYA'!$CE$21*'Credit issuance TYA'!$B$2),IF('Hoja De Calculo'!CH$16&lt;'Hoja De Calculo'!CG$16,0,'Credit issuance TYA'!CG103-('Credit issuance TYA'!$CE$21*'Credit issuance TYA'!$B$2)))</f>
        <v>0</v>
      </c>
      <c r="CH103" s="281">
        <f>IF(ISBLANK('Hoja De Calculo'!CI$13),'Credit issuance TYA'!CH103-('Credit issuance TYA'!$CE$21*'Credit issuance TYA'!$B$2),IF('Hoja De Calculo'!CI$16&lt;'Hoja De Calculo'!CH$16,0,'Credit issuance TYA'!CH103-('Credit issuance TYA'!$CE$21*'Credit issuance TYA'!$B$2)))</f>
        <v>0</v>
      </c>
      <c r="CI103" s="281">
        <f>IF(ISBLANK('Hoja De Calculo'!CJ$13),'Credit issuance TYA'!CI103-('Credit issuance TYA'!$CE$21*'Credit issuance TYA'!$B$2),IF('Hoja De Calculo'!CJ$16&lt;'Hoja De Calculo'!CI$16,0,'Credit issuance TYA'!CI103-('Credit issuance TYA'!$CE$21*'Credit issuance TYA'!$B$2)))</f>
        <v>0</v>
      </c>
      <c r="CJ103" s="281">
        <f>IF(ISBLANK('Hoja De Calculo'!CK$13),'Credit issuance TYA'!CJ103-('Credit issuance TYA'!$CE$21*'Credit issuance TYA'!$B$2),IF('Hoja De Calculo'!CK$16&lt;'Hoja De Calculo'!CJ$16,0,'Credit issuance TYA'!CJ103-('Credit issuance TYA'!$CE$21*'Credit issuance TYA'!$B$2)))</f>
        <v>0</v>
      </c>
      <c r="CK103" s="281">
        <f>IF(ISBLANK('Hoja De Calculo'!CL$13),'Credit issuance TYA'!CK103-('Credit issuance TYA'!$CE$21*'Credit issuance TYA'!$B$2),IF('Hoja De Calculo'!CL$16&lt;'Hoja De Calculo'!CK$16,0,'Credit issuance TYA'!CK103-('Credit issuance TYA'!$CE$21*'Credit issuance TYA'!$B$2)))</f>
        <v>0</v>
      </c>
      <c r="CL103" s="281">
        <f>IF(ISBLANK('Hoja De Calculo'!CM$13),'Credit issuance TYA'!CL103-('Credit issuance TYA'!$CE$21*'Credit issuance TYA'!$B$2),IF('Hoja De Calculo'!CM$16&lt;'Hoja De Calculo'!CL$16,0,'Credit issuance TYA'!CL103-('Credit issuance TYA'!$CE$21*'Credit issuance TYA'!$B$2)))</f>
        <v>0</v>
      </c>
      <c r="CM103" s="281">
        <f>IF(ISBLANK('Hoja De Calculo'!CN$13),'Credit issuance TYA'!CM103-('Credit issuance TYA'!$CE$21*'Credit issuance TYA'!$B$2),IF('Hoja De Calculo'!CN$16&lt;'Hoja De Calculo'!CM$16,0,'Credit issuance TYA'!CM103-('Credit issuance TYA'!$CE$21*'Credit issuance TYA'!$B$2)))</f>
        <v>0</v>
      </c>
      <c r="CN103" s="281">
        <f>IF(ISBLANK('Hoja De Calculo'!CO$13),'Credit issuance TYA'!CN103-('Credit issuance TYA'!$CE$21*'Credit issuance TYA'!$B$2),IF('Hoja De Calculo'!CO$16&lt;'Hoja De Calculo'!CN$16,0,'Credit issuance TYA'!CN103-('Credit issuance TYA'!$CE$21*'Credit issuance TYA'!$B$2)))</f>
        <v>0</v>
      </c>
      <c r="CO103" s="281">
        <f>IF(ISBLANK('Hoja De Calculo'!CP$13),'Credit issuance TYA'!CO103-('Credit issuance TYA'!$CE$21*'Credit issuance TYA'!$B$2),IF('Hoja De Calculo'!CP$16&lt;'Hoja De Calculo'!CO$16,0,'Credit issuance TYA'!CO103-('Credit issuance TYA'!$CE$21*'Credit issuance TYA'!$B$2)))</f>
        <v>0</v>
      </c>
      <c r="CP103" s="281">
        <f>IF(ISBLANK('Hoja De Calculo'!CQ$13),'Credit issuance TYA'!CP103-('Credit issuance TYA'!$CE$21*'Credit issuance TYA'!$B$2),IF('Hoja De Calculo'!CQ$16&lt;'Hoja De Calculo'!CP$16,0,'Credit issuance TYA'!CP103-('Credit issuance TYA'!$CE$21*'Credit issuance TYA'!$B$2)))</f>
        <v>0</v>
      </c>
      <c r="CQ103" s="281">
        <f>IF(ISBLANK('Hoja De Calculo'!CR$13),'Credit issuance TYA'!CQ103-('Credit issuance TYA'!$CE$21*'Credit issuance TYA'!$B$2),IF('Hoja De Calculo'!CR$16&lt;'Hoja De Calculo'!CQ$16,0,'Credit issuance TYA'!CQ103-('Credit issuance TYA'!$CE$21*'Credit issuance TYA'!$B$2)))</f>
        <v>0</v>
      </c>
      <c r="CR103" s="281">
        <f>IF(ISBLANK('Hoja De Calculo'!CS$13),'Credit issuance TYA'!CR103-('Credit issuance TYA'!$CE$21*'Credit issuance TYA'!$B$2),IF('Hoja De Calculo'!CS$16&lt;'Hoja De Calculo'!CR$16,0,'Credit issuance TYA'!CR103-('Credit issuance TYA'!$CE$21*'Credit issuance TYA'!$B$2)))</f>
        <v>0</v>
      </c>
      <c r="CS103" s="281">
        <f>IF(ISBLANK('Hoja De Calculo'!CT$13),'Credit issuance TYA'!CS103-('Credit issuance TYA'!$CE$21*'Credit issuance TYA'!$B$2),IF('Hoja De Calculo'!CT$16&lt;'Hoja De Calculo'!CS$16,0,'Credit issuance TYA'!CS103-('Credit issuance TYA'!$CE$21*'Credit issuance TYA'!$B$2)))</f>
        <v>0</v>
      </c>
      <c r="CT103" s="281">
        <f>IF(ISBLANK('Hoja De Calculo'!CU$13),'Credit issuance TYA'!CT103-('Credit issuance TYA'!$CE$21*'Credit issuance TYA'!$B$2),IF('Hoja De Calculo'!CU$16&lt;'Hoja De Calculo'!CT$16,0,'Credit issuance TYA'!CT103-('Credit issuance TYA'!$CE$21*'Credit issuance TYA'!$B$2)))</f>
        <v>0</v>
      </c>
      <c r="CU103" s="281">
        <f>IF(ISBLANK('Hoja De Calculo'!CV$13),'Credit issuance TYA'!CU103-('Credit issuance TYA'!$CE$21*'Credit issuance TYA'!$B$2),IF('Hoja De Calculo'!CV$16&lt;'Hoja De Calculo'!CU$16,0,'Credit issuance TYA'!CU103-('Credit issuance TYA'!$CE$21*'Credit issuance TYA'!$B$2)))</f>
        <v>0</v>
      </c>
      <c r="CV103" s="281">
        <f>IF(ISBLANK('Hoja De Calculo'!CW$13),'Credit issuance TYA'!CV103-('Credit issuance TYA'!$CE$21*'Credit issuance TYA'!$B$2),IF('Hoja De Calculo'!CW$16&lt;'Hoja De Calculo'!CV$16,0,'Credit issuance TYA'!CV103-('Credit issuance TYA'!$CE$21*'Credit issuance TYA'!$B$2)))</f>
        <v>0</v>
      </c>
      <c r="CW103" s="281">
        <f>IF(ISBLANK('Hoja De Calculo'!CX$13),'Credit issuance TYA'!CW103-('Credit issuance TYA'!$CE$21*'Credit issuance TYA'!$B$2),IF('Hoja De Calculo'!CX$16&lt;'Hoja De Calculo'!CW$16,0,'Credit issuance TYA'!CW103-('Credit issuance TYA'!$CE$21*'Credit issuance TYA'!$B$2)))</f>
        <v>0</v>
      </c>
    </row>
    <row r="104" spans="1:101" x14ac:dyDescent="0.3">
      <c r="A104" t="s">
        <v>241</v>
      </c>
      <c r="B104" s="259"/>
      <c r="C104" s="259"/>
      <c r="D104" s="259"/>
      <c r="E104" s="259"/>
      <c r="F104" s="259"/>
      <c r="G104" s="259"/>
      <c r="H104" s="259"/>
      <c r="I104" s="259"/>
      <c r="J104" s="259"/>
      <c r="K104" s="259"/>
      <c r="L104" s="259"/>
      <c r="M104" s="259"/>
      <c r="N104" s="259"/>
      <c r="O104" s="259"/>
      <c r="P104" s="259"/>
      <c r="Q104" s="259"/>
      <c r="R104" s="259"/>
      <c r="S104" s="259"/>
      <c r="T104" s="259"/>
      <c r="U104" s="259"/>
      <c r="V104" s="259"/>
      <c r="W104" s="259"/>
      <c r="X104" s="259"/>
      <c r="Y104" s="259"/>
      <c r="Z104" s="259"/>
      <c r="AA104" s="259"/>
      <c r="AB104" s="259"/>
      <c r="AC104" s="259"/>
      <c r="AD104" s="259"/>
      <c r="AE104" s="259"/>
      <c r="AF104" s="259"/>
      <c r="AG104" s="259"/>
      <c r="AH104" s="259"/>
      <c r="AI104" s="259"/>
      <c r="AJ104" s="259"/>
      <c r="AK104" s="259"/>
      <c r="AL104" s="259"/>
      <c r="AM104" s="259"/>
      <c r="AN104" s="259"/>
      <c r="AO104" s="259"/>
      <c r="AP104" s="259"/>
      <c r="AQ104" s="259"/>
      <c r="AR104" s="259"/>
      <c r="AS104" s="259"/>
      <c r="AT104" s="259"/>
      <c r="AU104" s="259"/>
      <c r="AV104" s="259"/>
      <c r="AW104" s="259"/>
      <c r="AX104" s="259"/>
      <c r="AY104" s="259"/>
      <c r="AZ104" s="259"/>
      <c r="BA104" s="259"/>
      <c r="BB104" s="259"/>
      <c r="BC104" s="259"/>
      <c r="BD104" s="259"/>
      <c r="BE104" s="259"/>
      <c r="BF104" s="259"/>
      <c r="BG104" s="259"/>
      <c r="BH104" s="259"/>
      <c r="BI104" s="259"/>
      <c r="BJ104" s="259"/>
      <c r="BK104" s="259"/>
      <c r="BL104" s="259"/>
      <c r="BM104" s="259"/>
      <c r="BN104" s="259"/>
      <c r="BO104" s="259"/>
      <c r="BP104" s="259"/>
      <c r="BQ104" s="259"/>
      <c r="BR104" s="259"/>
      <c r="BS104" s="259"/>
      <c r="BT104" s="259"/>
      <c r="BU104" s="259"/>
      <c r="BV104" s="259"/>
      <c r="BW104" s="259"/>
      <c r="BX104" s="259"/>
      <c r="BY104" s="259"/>
      <c r="BZ104" s="259"/>
      <c r="CA104" s="259"/>
      <c r="CB104" s="259"/>
      <c r="CC104" s="259"/>
      <c r="CD104" s="259"/>
      <c r="CE104" s="259"/>
      <c r="CF104" s="281">
        <f>'Credit issuance TYA'!CF104-('Credit issuance TYA'!$CF$21*'Credit issuance TYA'!$B$2)</f>
        <v>0</v>
      </c>
      <c r="CG104" s="281">
        <f>IF(ISBLANK('Hoja De Calculo'!CH$13),'Credit issuance TYA'!CG104-('Credit issuance TYA'!$CF$21*'Credit issuance TYA'!$B$2),IF('Hoja De Calculo'!CH$16&lt;'Hoja De Calculo'!CG$16,0,'Credit issuance TYA'!CG104-('Credit issuance TYA'!$CF$21*'Credit issuance TYA'!$B$2)))</f>
        <v>0</v>
      </c>
      <c r="CH104" s="281">
        <f>IF(ISBLANK('Hoja De Calculo'!CI$13),'Credit issuance TYA'!CH104-('Credit issuance TYA'!$CF$21*'Credit issuance TYA'!$B$2),IF('Hoja De Calculo'!CI$16&lt;'Hoja De Calculo'!CH$16,0,'Credit issuance TYA'!CH104-('Credit issuance TYA'!$CF$21*'Credit issuance TYA'!$B$2)))</f>
        <v>0</v>
      </c>
      <c r="CI104" s="281">
        <f>IF(ISBLANK('Hoja De Calculo'!CJ$13),'Credit issuance TYA'!CI104-('Credit issuance TYA'!$CF$21*'Credit issuance TYA'!$B$2),IF('Hoja De Calculo'!CJ$16&lt;'Hoja De Calculo'!CI$16,0,'Credit issuance TYA'!CI104-('Credit issuance TYA'!$CF$21*'Credit issuance TYA'!$B$2)))</f>
        <v>0</v>
      </c>
      <c r="CJ104" s="281">
        <f>IF(ISBLANK('Hoja De Calculo'!CK$13),'Credit issuance TYA'!CJ104-('Credit issuance TYA'!$CF$21*'Credit issuance TYA'!$B$2),IF('Hoja De Calculo'!CK$16&lt;'Hoja De Calculo'!CJ$16,0,'Credit issuance TYA'!CJ104-('Credit issuance TYA'!$CF$21*'Credit issuance TYA'!$B$2)))</f>
        <v>0</v>
      </c>
      <c r="CK104" s="281">
        <f>IF(ISBLANK('Hoja De Calculo'!CL$13),'Credit issuance TYA'!CK104-('Credit issuance TYA'!$CF$21*'Credit issuance TYA'!$B$2),IF('Hoja De Calculo'!CL$16&lt;'Hoja De Calculo'!CK$16,0,'Credit issuance TYA'!CK104-('Credit issuance TYA'!$CF$21*'Credit issuance TYA'!$B$2)))</f>
        <v>0</v>
      </c>
      <c r="CL104" s="281">
        <f>IF(ISBLANK('Hoja De Calculo'!CM$13),'Credit issuance TYA'!CL104-('Credit issuance TYA'!$CF$21*'Credit issuance TYA'!$B$2),IF('Hoja De Calculo'!CM$16&lt;'Hoja De Calculo'!CL$16,0,'Credit issuance TYA'!CL104-('Credit issuance TYA'!$CF$21*'Credit issuance TYA'!$B$2)))</f>
        <v>0</v>
      </c>
      <c r="CM104" s="281">
        <f>IF(ISBLANK('Hoja De Calculo'!CN$13),'Credit issuance TYA'!CM104-('Credit issuance TYA'!$CF$21*'Credit issuance TYA'!$B$2),IF('Hoja De Calculo'!CN$16&lt;'Hoja De Calculo'!CM$16,0,'Credit issuance TYA'!CM104-('Credit issuance TYA'!$CF$21*'Credit issuance TYA'!$B$2)))</f>
        <v>0</v>
      </c>
      <c r="CN104" s="281">
        <f>IF(ISBLANK('Hoja De Calculo'!CO$13),'Credit issuance TYA'!CN104-('Credit issuance TYA'!$CF$21*'Credit issuance TYA'!$B$2),IF('Hoja De Calculo'!CO$16&lt;'Hoja De Calculo'!CN$16,0,'Credit issuance TYA'!CN104-('Credit issuance TYA'!$CF$21*'Credit issuance TYA'!$B$2)))</f>
        <v>0</v>
      </c>
      <c r="CO104" s="281">
        <f>IF(ISBLANK('Hoja De Calculo'!CP$13),'Credit issuance TYA'!CO104-('Credit issuance TYA'!$CF$21*'Credit issuance TYA'!$B$2),IF('Hoja De Calculo'!CP$16&lt;'Hoja De Calculo'!CO$16,0,'Credit issuance TYA'!CO104-('Credit issuance TYA'!$CF$21*'Credit issuance TYA'!$B$2)))</f>
        <v>0</v>
      </c>
      <c r="CP104" s="281">
        <f>IF(ISBLANK('Hoja De Calculo'!CQ$13),'Credit issuance TYA'!CP104-('Credit issuance TYA'!$CF$21*'Credit issuance TYA'!$B$2),IF('Hoja De Calculo'!CQ$16&lt;'Hoja De Calculo'!CP$16,0,'Credit issuance TYA'!CP104-('Credit issuance TYA'!$CF$21*'Credit issuance TYA'!$B$2)))</f>
        <v>0</v>
      </c>
      <c r="CQ104" s="281">
        <f>IF(ISBLANK('Hoja De Calculo'!CR$13),'Credit issuance TYA'!CQ104-('Credit issuance TYA'!$CF$21*'Credit issuance TYA'!$B$2),IF('Hoja De Calculo'!CR$16&lt;'Hoja De Calculo'!CQ$16,0,'Credit issuance TYA'!CQ104-('Credit issuance TYA'!$CF$21*'Credit issuance TYA'!$B$2)))</f>
        <v>0</v>
      </c>
      <c r="CR104" s="281">
        <f>IF(ISBLANK('Hoja De Calculo'!CS$13),'Credit issuance TYA'!CR104-('Credit issuance TYA'!$CF$21*'Credit issuance TYA'!$B$2),IF('Hoja De Calculo'!CS$16&lt;'Hoja De Calculo'!CR$16,0,'Credit issuance TYA'!CR104-('Credit issuance TYA'!$CF$21*'Credit issuance TYA'!$B$2)))</f>
        <v>0</v>
      </c>
      <c r="CS104" s="281">
        <f>IF(ISBLANK('Hoja De Calculo'!CT$13),'Credit issuance TYA'!CS104-('Credit issuance TYA'!$CF$21*'Credit issuance TYA'!$B$2),IF('Hoja De Calculo'!CT$16&lt;'Hoja De Calculo'!CS$16,0,'Credit issuance TYA'!CS104-('Credit issuance TYA'!$CF$21*'Credit issuance TYA'!$B$2)))</f>
        <v>0</v>
      </c>
      <c r="CT104" s="281">
        <f>IF(ISBLANK('Hoja De Calculo'!CU$13),'Credit issuance TYA'!CT104-('Credit issuance TYA'!$CF$21*'Credit issuance TYA'!$B$2),IF('Hoja De Calculo'!CU$16&lt;'Hoja De Calculo'!CT$16,0,'Credit issuance TYA'!CT104-('Credit issuance TYA'!$CF$21*'Credit issuance TYA'!$B$2)))</f>
        <v>0</v>
      </c>
      <c r="CU104" s="281">
        <f>IF(ISBLANK('Hoja De Calculo'!CV$13),'Credit issuance TYA'!CU104-('Credit issuance TYA'!$CF$21*'Credit issuance TYA'!$B$2),IF('Hoja De Calculo'!CV$16&lt;'Hoja De Calculo'!CU$16,0,'Credit issuance TYA'!CU104-('Credit issuance TYA'!$CF$21*'Credit issuance TYA'!$B$2)))</f>
        <v>0</v>
      </c>
      <c r="CV104" s="281">
        <f>IF(ISBLANK('Hoja De Calculo'!CW$13),'Credit issuance TYA'!CV104-('Credit issuance TYA'!$CF$21*'Credit issuance TYA'!$B$2),IF('Hoja De Calculo'!CW$16&lt;'Hoja De Calculo'!CV$16,0,'Credit issuance TYA'!CV104-('Credit issuance TYA'!$CF$21*'Credit issuance TYA'!$B$2)))</f>
        <v>0</v>
      </c>
      <c r="CW104" s="281">
        <f>IF(ISBLANK('Hoja De Calculo'!CX$13),'Credit issuance TYA'!CW104-('Credit issuance TYA'!$CF$21*'Credit issuance TYA'!$B$2),IF('Hoja De Calculo'!CX$16&lt;'Hoja De Calculo'!CW$16,0,'Credit issuance TYA'!CW104-('Credit issuance TYA'!$CF$21*'Credit issuance TYA'!$B$2)))</f>
        <v>0</v>
      </c>
    </row>
    <row r="105" spans="1:101" x14ac:dyDescent="0.3">
      <c r="A105" t="s">
        <v>242</v>
      </c>
      <c r="B105" s="259"/>
      <c r="C105" s="259"/>
      <c r="D105" s="259"/>
      <c r="E105" s="259"/>
      <c r="F105" s="259"/>
      <c r="G105" s="259"/>
      <c r="H105" s="259"/>
      <c r="I105" s="259"/>
      <c r="J105" s="259"/>
      <c r="K105" s="259"/>
      <c r="L105" s="259"/>
      <c r="M105" s="259"/>
      <c r="N105" s="259"/>
      <c r="O105" s="259"/>
      <c r="P105" s="259"/>
      <c r="Q105" s="259"/>
      <c r="R105" s="259"/>
      <c r="S105" s="259"/>
      <c r="T105" s="259"/>
      <c r="U105" s="259"/>
      <c r="V105" s="259"/>
      <c r="W105" s="259"/>
      <c r="X105" s="259"/>
      <c r="Y105" s="259"/>
      <c r="Z105" s="259"/>
      <c r="AA105" s="259"/>
      <c r="AB105" s="259"/>
      <c r="AC105" s="259"/>
      <c r="AD105" s="259"/>
      <c r="AE105" s="259"/>
      <c r="AF105" s="259"/>
      <c r="AG105" s="259"/>
      <c r="AH105" s="259"/>
      <c r="AI105" s="259"/>
      <c r="AJ105" s="259"/>
      <c r="AK105" s="259"/>
      <c r="AL105" s="259"/>
      <c r="AM105" s="259"/>
      <c r="AN105" s="259"/>
      <c r="AO105" s="259"/>
      <c r="AP105" s="259"/>
      <c r="AQ105" s="259"/>
      <c r="AR105" s="259"/>
      <c r="AS105" s="259"/>
      <c r="AT105" s="259"/>
      <c r="AU105" s="259"/>
      <c r="AV105" s="259"/>
      <c r="AW105" s="259"/>
      <c r="AX105" s="259"/>
      <c r="AY105" s="259"/>
      <c r="AZ105" s="259"/>
      <c r="BA105" s="259"/>
      <c r="BB105" s="259"/>
      <c r="BC105" s="259"/>
      <c r="BD105" s="259"/>
      <c r="BE105" s="259"/>
      <c r="BF105" s="259"/>
      <c r="BG105" s="259"/>
      <c r="BH105" s="259"/>
      <c r="BI105" s="259"/>
      <c r="BJ105" s="259"/>
      <c r="BK105" s="259"/>
      <c r="BL105" s="259"/>
      <c r="BM105" s="259"/>
      <c r="BN105" s="259"/>
      <c r="BO105" s="259"/>
      <c r="BP105" s="259"/>
      <c r="BQ105" s="259"/>
      <c r="BR105" s="259"/>
      <c r="BS105" s="259"/>
      <c r="BT105" s="259"/>
      <c r="BU105" s="259"/>
      <c r="BV105" s="259"/>
      <c r="BW105" s="259"/>
      <c r="BX105" s="259"/>
      <c r="BY105" s="259"/>
      <c r="BZ105" s="259"/>
      <c r="CA105" s="259"/>
      <c r="CB105" s="259"/>
      <c r="CC105" s="259"/>
      <c r="CD105" s="259"/>
      <c r="CE105" s="259"/>
      <c r="CF105" s="259"/>
      <c r="CG105" s="281">
        <f>'Credit issuance TYA'!CG105-('Credit issuance TYA'!$CG$21*'Credit issuance TYA'!$B$2)</f>
        <v>0</v>
      </c>
      <c r="CH105" s="281">
        <f>IF(ISBLANK('Hoja De Calculo'!CI$13),'Credit issuance TYA'!CH105-('Credit issuance TYA'!$CG$21*'Credit issuance TYA'!$B$2),IF('Hoja De Calculo'!CI$16&lt;'Hoja De Calculo'!CH$16,0,'Credit issuance TYA'!CH105-('Credit issuance TYA'!$CG$21*'Credit issuance TYA'!$B$2)))</f>
        <v>0</v>
      </c>
      <c r="CI105" s="281">
        <f>IF(ISBLANK('Hoja De Calculo'!CJ$13),'Credit issuance TYA'!CI105-('Credit issuance TYA'!$CG$21*'Credit issuance TYA'!$B$2),IF('Hoja De Calculo'!CJ$16&lt;'Hoja De Calculo'!CI$16,0,'Credit issuance TYA'!CI105-('Credit issuance TYA'!$CG$21*'Credit issuance TYA'!$B$2)))</f>
        <v>0</v>
      </c>
      <c r="CJ105" s="281">
        <f>IF(ISBLANK('Hoja De Calculo'!CK$13),'Credit issuance TYA'!CJ105-('Credit issuance TYA'!$CG$21*'Credit issuance TYA'!$B$2),IF('Hoja De Calculo'!CK$16&lt;'Hoja De Calculo'!CJ$16,0,'Credit issuance TYA'!CJ105-('Credit issuance TYA'!$CG$21*'Credit issuance TYA'!$B$2)))</f>
        <v>0</v>
      </c>
      <c r="CK105" s="281">
        <f>IF(ISBLANK('Hoja De Calculo'!CL$13),'Credit issuance TYA'!CK105-('Credit issuance TYA'!$CG$21*'Credit issuance TYA'!$B$2),IF('Hoja De Calculo'!CL$16&lt;'Hoja De Calculo'!CK$16,0,'Credit issuance TYA'!CK105-('Credit issuance TYA'!$CG$21*'Credit issuance TYA'!$B$2)))</f>
        <v>0</v>
      </c>
      <c r="CL105" s="281">
        <f>IF(ISBLANK('Hoja De Calculo'!CM$13),'Credit issuance TYA'!CL105-('Credit issuance TYA'!$CG$21*'Credit issuance TYA'!$B$2),IF('Hoja De Calculo'!CM$16&lt;'Hoja De Calculo'!CL$16,0,'Credit issuance TYA'!CL105-('Credit issuance TYA'!$CG$21*'Credit issuance TYA'!$B$2)))</f>
        <v>0</v>
      </c>
      <c r="CM105" s="281">
        <f>IF(ISBLANK('Hoja De Calculo'!CN$13),'Credit issuance TYA'!CM105-('Credit issuance TYA'!$CG$21*'Credit issuance TYA'!$B$2),IF('Hoja De Calculo'!CN$16&lt;'Hoja De Calculo'!CM$16,0,'Credit issuance TYA'!CM105-('Credit issuance TYA'!$CG$21*'Credit issuance TYA'!$B$2)))</f>
        <v>0</v>
      </c>
      <c r="CN105" s="281">
        <f>IF(ISBLANK('Hoja De Calculo'!CO$13),'Credit issuance TYA'!CN105-('Credit issuance TYA'!$CG$21*'Credit issuance TYA'!$B$2),IF('Hoja De Calculo'!CO$16&lt;'Hoja De Calculo'!CN$16,0,'Credit issuance TYA'!CN105-('Credit issuance TYA'!$CG$21*'Credit issuance TYA'!$B$2)))</f>
        <v>0</v>
      </c>
      <c r="CO105" s="281">
        <f>IF(ISBLANK('Hoja De Calculo'!CP$13),'Credit issuance TYA'!CO105-('Credit issuance TYA'!$CG$21*'Credit issuance TYA'!$B$2),IF('Hoja De Calculo'!CP$16&lt;'Hoja De Calculo'!CO$16,0,'Credit issuance TYA'!CO105-('Credit issuance TYA'!$CG$21*'Credit issuance TYA'!$B$2)))</f>
        <v>0</v>
      </c>
      <c r="CP105" s="281">
        <f>IF(ISBLANK('Hoja De Calculo'!CQ$13),'Credit issuance TYA'!CP105-('Credit issuance TYA'!$CG$21*'Credit issuance TYA'!$B$2),IF('Hoja De Calculo'!CQ$16&lt;'Hoja De Calculo'!CP$16,0,'Credit issuance TYA'!CP105-('Credit issuance TYA'!$CG$21*'Credit issuance TYA'!$B$2)))</f>
        <v>0</v>
      </c>
      <c r="CQ105" s="281">
        <f>IF(ISBLANK('Hoja De Calculo'!CR$13),'Credit issuance TYA'!CQ105-('Credit issuance TYA'!$CG$21*'Credit issuance TYA'!$B$2),IF('Hoja De Calculo'!CR$16&lt;'Hoja De Calculo'!CQ$16,0,'Credit issuance TYA'!CQ105-('Credit issuance TYA'!$CG$21*'Credit issuance TYA'!$B$2)))</f>
        <v>0</v>
      </c>
      <c r="CR105" s="281">
        <f>IF(ISBLANK('Hoja De Calculo'!CS$13),'Credit issuance TYA'!CR105-('Credit issuance TYA'!$CG$21*'Credit issuance TYA'!$B$2),IF('Hoja De Calculo'!CS$16&lt;'Hoja De Calculo'!CR$16,0,'Credit issuance TYA'!CR105-('Credit issuance TYA'!$CG$21*'Credit issuance TYA'!$B$2)))</f>
        <v>0</v>
      </c>
      <c r="CS105" s="281">
        <f>IF(ISBLANK('Hoja De Calculo'!CT$13),'Credit issuance TYA'!CS105-('Credit issuance TYA'!$CG$21*'Credit issuance TYA'!$B$2),IF('Hoja De Calculo'!CT$16&lt;'Hoja De Calculo'!CS$16,0,'Credit issuance TYA'!CS105-('Credit issuance TYA'!$CG$21*'Credit issuance TYA'!$B$2)))</f>
        <v>0</v>
      </c>
      <c r="CT105" s="281">
        <f>IF(ISBLANK('Hoja De Calculo'!CU$13),'Credit issuance TYA'!CT105-('Credit issuance TYA'!$CG$21*'Credit issuance TYA'!$B$2),IF('Hoja De Calculo'!CU$16&lt;'Hoja De Calculo'!CT$16,0,'Credit issuance TYA'!CT105-('Credit issuance TYA'!$CG$21*'Credit issuance TYA'!$B$2)))</f>
        <v>0</v>
      </c>
      <c r="CU105" s="281">
        <f>IF(ISBLANK('Hoja De Calculo'!CV$13),'Credit issuance TYA'!CU105-('Credit issuance TYA'!$CG$21*'Credit issuance TYA'!$B$2),IF('Hoja De Calculo'!CV$16&lt;'Hoja De Calculo'!CU$16,0,'Credit issuance TYA'!CU105-('Credit issuance TYA'!$CG$21*'Credit issuance TYA'!$B$2)))</f>
        <v>0</v>
      </c>
      <c r="CV105" s="281">
        <f>IF(ISBLANK('Hoja De Calculo'!CW$13),'Credit issuance TYA'!CV105-('Credit issuance TYA'!$CG$21*'Credit issuance TYA'!$B$2),IF('Hoja De Calculo'!CW$16&lt;'Hoja De Calculo'!CV$16,0,'Credit issuance TYA'!CV105-('Credit issuance TYA'!$CG$21*'Credit issuance TYA'!$B$2)))</f>
        <v>0</v>
      </c>
      <c r="CW105" s="281">
        <f>IF(ISBLANK('Hoja De Calculo'!CX$13),'Credit issuance TYA'!CW105-('Credit issuance TYA'!$CG$21*'Credit issuance TYA'!$B$2),IF('Hoja De Calculo'!CX$16&lt;'Hoja De Calculo'!CW$16,0,'Credit issuance TYA'!CW105-('Credit issuance TYA'!$CG$21*'Credit issuance TYA'!$B$2)))</f>
        <v>0</v>
      </c>
    </row>
    <row r="106" spans="1:101" x14ac:dyDescent="0.3">
      <c r="A106" t="s">
        <v>243</v>
      </c>
      <c r="B106" s="259"/>
      <c r="C106" s="259"/>
      <c r="D106" s="259"/>
      <c r="E106" s="259"/>
      <c r="F106" s="259"/>
      <c r="G106" s="259"/>
      <c r="H106" s="259"/>
      <c r="I106" s="259"/>
      <c r="J106" s="259"/>
      <c r="K106" s="259"/>
      <c r="L106" s="259"/>
      <c r="M106" s="259"/>
      <c r="N106" s="259"/>
      <c r="O106" s="259"/>
      <c r="P106" s="259"/>
      <c r="Q106" s="259"/>
      <c r="R106" s="259"/>
      <c r="S106" s="259"/>
      <c r="T106" s="259"/>
      <c r="U106" s="259"/>
      <c r="V106" s="259"/>
      <c r="W106" s="259"/>
      <c r="X106" s="259"/>
      <c r="Y106" s="259"/>
      <c r="Z106" s="259"/>
      <c r="AA106" s="259"/>
      <c r="AB106" s="259"/>
      <c r="AC106" s="259"/>
      <c r="AD106" s="259"/>
      <c r="AE106" s="259"/>
      <c r="AF106" s="259"/>
      <c r="AG106" s="259"/>
      <c r="AH106" s="259"/>
      <c r="AI106" s="259"/>
      <c r="AJ106" s="259"/>
      <c r="AK106" s="259"/>
      <c r="AL106" s="259"/>
      <c r="AM106" s="259"/>
      <c r="AN106" s="259"/>
      <c r="AO106" s="259"/>
      <c r="AP106" s="259"/>
      <c r="AQ106" s="259"/>
      <c r="AR106" s="259"/>
      <c r="AS106" s="259"/>
      <c r="AT106" s="259"/>
      <c r="AU106" s="259"/>
      <c r="AV106" s="259"/>
      <c r="AW106" s="259"/>
      <c r="AX106" s="259"/>
      <c r="AY106" s="259"/>
      <c r="AZ106" s="259"/>
      <c r="BA106" s="259"/>
      <c r="BB106" s="259"/>
      <c r="BC106" s="259"/>
      <c r="BD106" s="259"/>
      <c r="BE106" s="259"/>
      <c r="BF106" s="259"/>
      <c r="BG106" s="259"/>
      <c r="BH106" s="259"/>
      <c r="BI106" s="259"/>
      <c r="BJ106" s="259"/>
      <c r="BK106" s="259"/>
      <c r="BL106" s="259"/>
      <c r="BM106" s="259"/>
      <c r="BN106" s="259"/>
      <c r="BO106" s="259"/>
      <c r="BP106" s="259"/>
      <c r="BQ106" s="259"/>
      <c r="BR106" s="259"/>
      <c r="BS106" s="259"/>
      <c r="BT106" s="259"/>
      <c r="BU106" s="259"/>
      <c r="BV106" s="259"/>
      <c r="BW106" s="259"/>
      <c r="BX106" s="259"/>
      <c r="BY106" s="259"/>
      <c r="BZ106" s="259"/>
      <c r="CA106" s="259"/>
      <c r="CB106" s="259"/>
      <c r="CC106" s="259"/>
      <c r="CD106" s="259"/>
      <c r="CE106" s="259"/>
      <c r="CF106" s="259"/>
      <c r="CG106" s="259"/>
      <c r="CH106" s="281">
        <f>'Credit issuance TYA'!CH106-('Credit issuance TYA'!$CH$21*'Credit issuance TYA'!$B$2)</f>
        <v>0</v>
      </c>
      <c r="CI106" s="281">
        <f>IF(ISBLANK('Hoja De Calculo'!CJ$13),'Credit issuance TYA'!CI106-('Credit issuance TYA'!$CH$21*'Credit issuance TYA'!$B$2),IF('Hoja De Calculo'!CJ$16&lt;'Hoja De Calculo'!CI$16,0,'Credit issuance TYA'!CI106-('Credit issuance TYA'!$CH$21*'Credit issuance TYA'!$B$2)))</f>
        <v>0</v>
      </c>
      <c r="CJ106" s="281">
        <f>IF(ISBLANK('Hoja De Calculo'!CK$13),'Credit issuance TYA'!CJ106-('Credit issuance TYA'!$CH$21*'Credit issuance TYA'!$B$2),IF('Hoja De Calculo'!CK$16&lt;'Hoja De Calculo'!CJ$16,0,'Credit issuance TYA'!CJ106-('Credit issuance TYA'!$CH$21*'Credit issuance TYA'!$B$2)))</f>
        <v>0</v>
      </c>
      <c r="CK106" s="281">
        <f>IF(ISBLANK('Hoja De Calculo'!CL$13),'Credit issuance TYA'!CK106-('Credit issuance TYA'!$CH$21*'Credit issuance TYA'!$B$2),IF('Hoja De Calculo'!CL$16&lt;'Hoja De Calculo'!CK$16,0,'Credit issuance TYA'!CK106-('Credit issuance TYA'!$CH$21*'Credit issuance TYA'!$B$2)))</f>
        <v>0</v>
      </c>
      <c r="CL106" s="281">
        <f>IF(ISBLANK('Hoja De Calculo'!CM$13),'Credit issuance TYA'!CL106-('Credit issuance TYA'!$CH$21*'Credit issuance TYA'!$B$2),IF('Hoja De Calculo'!CM$16&lt;'Hoja De Calculo'!CL$16,0,'Credit issuance TYA'!CL106-('Credit issuance TYA'!$CH$21*'Credit issuance TYA'!$B$2)))</f>
        <v>0</v>
      </c>
      <c r="CM106" s="281">
        <f>IF(ISBLANK('Hoja De Calculo'!CN$13),'Credit issuance TYA'!CM106-('Credit issuance TYA'!$CH$21*'Credit issuance TYA'!$B$2),IF('Hoja De Calculo'!CN$16&lt;'Hoja De Calculo'!CM$16,0,'Credit issuance TYA'!CM106-('Credit issuance TYA'!$CH$21*'Credit issuance TYA'!$B$2)))</f>
        <v>0</v>
      </c>
      <c r="CN106" s="281">
        <f>IF(ISBLANK('Hoja De Calculo'!CO$13),'Credit issuance TYA'!CN106-('Credit issuance TYA'!$CH$21*'Credit issuance TYA'!$B$2),IF('Hoja De Calculo'!CO$16&lt;'Hoja De Calculo'!CN$16,0,'Credit issuance TYA'!CN106-('Credit issuance TYA'!$CH$21*'Credit issuance TYA'!$B$2)))</f>
        <v>0</v>
      </c>
      <c r="CO106" s="281">
        <f>IF(ISBLANK('Hoja De Calculo'!CP$13),'Credit issuance TYA'!CO106-('Credit issuance TYA'!$CH$21*'Credit issuance TYA'!$B$2),IF('Hoja De Calculo'!CP$16&lt;'Hoja De Calculo'!CO$16,0,'Credit issuance TYA'!CO106-('Credit issuance TYA'!$CH$21*'Credit issuance TYA'!$B$2)))</f>
        <v>0</v>
      </c>
      <c r="CP106" s="281">
        <f>IF(ISBLANK('Hoja De Calculo'!CQ$13),'Credit issuance TYA'!CP106-('Credit issuance TYA'!$CH$21*'Credit issuance TYA'!$B$2),IF('Hoja De Calculo'!CQ$16&lt;'Hoja De Calculo'!CP$16,0,'Credit issuance TYA'!CP106-('Credit issuance TYA'!$CH$21*'Credit issuance TYA'!$B$2)))</f>
        <v>0</v>
      </c>
      <c r="CQ106" s="281">
        <f>IF(ISBLANK('Hoja De Calculo'!CR$13),'Credit issuance TYA'!CQ106-('Credit issuance TYA'!$CH$21*'Credit issuance TYA'!$B$2),IF('Hoja De Calculo'!CR$16&lt;'Hoja De Calculo'!CQ$16,0,'Credit issuance TYA'!CQ106-('Credit issuance TYA'!$CH$21*'Credit issuance TYA'!$B$2)))</f>
        <v>0</v>
      </c>
      <c r="CR106" s="281">
        <f>IF(ISBLANK('Hoja De Calculo'!CS$13),'Credit issuance TYA'!CR106-('Credit issuance TYA'!$CH$21*'Credit issuance TYA'!$B$2),IF('Hoja De Calculo'!CS$16&lt;'Hoja De Calculo'!CR$16,0,'Credit issuance TYA'!CR106-('Credit issuance TYA'!$CH$21*'Credit issuance TYA'!$B$2)))</f>
        <v>0</v>
      </c>
      <c r="CS106" s="281">
        <f>IF(ISBLANK('Hoja De Calculo'!CT$13),'Credit issuance TYA'!CS106-('Credit issuance TYA'!$CH$21*'Credit issuance TYA'!$B$2),IF('Hoja De Calculo'!CT$16&lt;'Hoja De Calculo'!CS$16,0,'Credit issuance TYA'!CS106-('Credit issuance TYA'!$CH$21*'Credit issuance TYA'!$B$2)))</f>
        <v>0</v>
      </c>
      <c r="CT106" s="281">
        <f>IF(ISBLANK('Hoja De Calculo'!CU$13),'Credit issuance TYA'!CT106-('Credit issuance TYA'!$CH$21*'Credit issuance TYA'!$B$2),IF('Hoja De Calculo'!CU$16&lt;'Hoja De Calculo'!CT$16,0,'Credit issuance TYA'!CT106-('Credit issuance TYA'!$CH$21*'Credit issuance TYA'!$B$2)))</f>
        <v>0</v>
      </c>
      <c r="CU106" s="281">
        <f>IF(ISBLANK('Hoja De Calculo'!CV$13),'Credit issuance TYA'!CU106-('Credit issuance TYA'!$CH$21*'Credit issuance TYA'!$B$2),IF('Hoja De Calculo'!CV$16&lt;'Hoja De Calculo'!CU$16,0,'Credit issuance TYA'!CU106-('Credit issuance TYA'!$CH$21*'Credit issuance TYA'!$B$2)))</f>
        <v>0</v>
      </c>
      <c r="CV106" s="281">
        <f>IF(ISBLANK('Hoja De Calculo'!CW$13),'Credit issuance TYA'!CV106-('Credit issuance TYA'!$CH$21*'Credit issuance TYA'!$B$2),IF('Hoja De Calculo'!CW$16&lt;'Hoja De Calculo'!CV$16,0,'Credit issuance TYA'!CV106-('Credit issuance TYA'!$CH$21*'Credit issuance TYA'!$B$2)))</f>
        <v>0</v>
      </c>
      <c r="CW106" s="281">
        <f>IF(ISBLANK('Hoja De Calculo'!CX$13),'Credit issuance TYA'!CW106-('Credit issuance TYA'!$CH$21*'Credit issuance TYA'!$B$2),IF('Hoja De Calculo'!CX$16&lt;'Hoja De Calculo'!CW$16,0,'Credit issuance TYA'!CW106-('Credit issuance TYA'!$CH$21*'Credit issuance TYA'!$B$2)))</f>
        <v>0</v>
      </c>
    </row>
    <row r="107" spans="1:101" x14ac:dyDescent="0.3">
      <c r="A107" t="s">
        <v>244</v>
      </c>
      <c r="B107" s="259"/>
      <c r="C107" s="259"/>
      <c r="D107" s="259"/>
      <c r="E107" s="259"/>
      <c r="F107" s="259"/>
      <c r="G107" s="259"/>
      <c r="H107" s="259"/>
      <c r="I107" s="259"/>
      <c r="J107" s="259"/>
      <c r="K107" s="259"/>
      <c r="L107" s="259"/>
      <c r="M107" s="259"/>
      <c r="N107" s="259"/>
      <c r="O107" s="259"/>
      <c r="P107" s="259"/>
      <c r="Q107" s="259"/>
      <c r="R107" s="259"/>
      <c r="S107" s="259"/>
      <c r="T107" s="259"/>
      <c r="U107" s="259"/>
      <c r="V107" s="259"/>
      <c r="W107" s="259"/>
      <c r="X107" s="259"/>
      <c r="Y107" s="259"/>
      <c r="Z107" s="259"/>
      <c r="AA107" s="259"/>
      <c r="AB107" s="259"/>
      <c r="AC107" s="259"/>
      <c r="AD107" s="259"/>
      <c r="AE107" s="259"/>
      <c r="AF107" s="259"/>
      <c r="AG107" s="259"/>
      <c r="AH107" s="259"/>
      <c r="AI107" s="259"/>
      <c r="AJ107" s="259"/>
      <c r="AK107" s="259"/>
      <c r="AL107" s="259"/>
      <c r="AM107" s="259"/>
      <c r="AN107" s="259"/>
      <c r="AO107" s="259"/>
      <c r="AP107" s="259"/>
      <c r="AQ107" s="259"/>
      <c r="AR107" s="259"/>
      <c r="AS107" s="259"/>
      <c r="AT107" s="259"/>
      <c r="AU107" s="259"/>
      <c r="AV107" s="259"/>
      <c r="AW107" s="259"/>
      <c r="AX107" s="259"/>
      <c r="AY107" s="259"/>
      <c r="AZ107" s="259"/>
      <c r="BA107" s="259"/>
      <c r="BB107" s="259"/>
      <c r="BC107" s="259"/>
      <c r="BD107" s="259"/>
      <c r="BE107" s="259"/>
      <c r="BF107" s="259"/>
      <c r="BG107" s="259"/>
      <c r="BH107" s="259"/>
      <c r="BI107" s="259"/>
      <c r="BJ107" s="259"/>
      <c r="BK107" s="259"/>
      <c r="BL107" s="259"/>
      <c r="BM107" s="259"/>
      <c r="BN107" s="259"/>
      <c r="BO107" s="259"/>
      <c r="BP107" s="259"/>
      <c r="BQ107" s="259"/>
      <c r="BR107" s="259"/>
      <c r="BS107" s="259"/>
      <c r="BT107" s="259"/>
      <c r="BU107" s="259"/>
      <c r="BV107" s="259"/>
      <c r="BW107" s="259"/>
      <c r="BX107" s="259"/>
      <c r="BY107" s="259"/>
      <c r="BZ107" s="259"/>
      <c r="CA107" s="259"/>
      <c r="CB107" s="259"/>
      <c r="CC107" s="259"/>
      <c r="CD107" s="259"/>
      <c r="CE107" s="259"/>
      <c r="CF107" s="259"/>
      <c r="CG107" s="259"/>
      <c r="CH107" s="259"/>
      <c r="CI107" s="281">
        <f>'Credit issuance TYA'!CI107-('Credit issuance TYA'!$CI$21*'Credit issuance TYA'!$B$2)</f>
        <v>0</v>
      </c>
      <c r="CJ107" s="281">
        <f>IF(ISBLANK('Hoja De Calculo'!CK$13),'Credit issuance TYA'!CJ107-('Credit issuance TYA'!$CI$21*'Credit issuance TYA'!$B$2),IF('Hoja De Calculo'!CK$16&lt;'Hoja De Calculo'!CJ$16,0,'Credit issuance TYA'!CJ107-('Credit issuance TYA'!$CI$21*'Credit issuance TYA'!$B$2)))</f>
        <v>0</v>
      </c>
      <c r="CK107" s="281">
        <f>IF(ISBLANK('Hoja De Calculo'!CL$13),'Credit issuance TYA'!CK107-('Credit issuance TYA'!$CI$21*'Credit issuance TYA'!$B$2),IF('Hoja De Calculo'!CL$16&lt;'Hoja De Calculo'!CK$16,0,'Credit issuance TYA'!CK107-('Credit issuance TYA'!$CI$21*'Credit issuance TYA'!$B$2)))</f>
        <v>0</v>
      </c>
      <c r="CL107" s="281">
        <f>IF(ISBLANK('Hoja De Calculo'!CM$13),'Credit issuance TYA'!CL107-('Credit issuance TYA'!$CI$21*'Credit issuance TYA'!$B$2),IF('Hoja De Calculo'!CM$16&lt;'Hoja De Calculo'!CL$16,0,'Credit issuance TYA'!CL107-('Credit issuance TYA'!$CI$21*'Credit issuance TYA'!$B$2)))</f>
        <v>0</v>
      </c>
      <c r="CM107" s="281">
        <f>IF(ISBLANK('Hoja De Calculo'!CN$13),'Credit issuance TYA'!CM107-('Credit issuance TYA'!$CI$21*'Credit issuance TYA'!$B$2),IF('Hoja De Calculo'!CN$16&lt;'Hoja De Calculo'!CM$16,0,'Credit issuance TYA'!CM107-('Credit issuance TYA'!$CI$21*'Credit issuance TYA'!$B$2)))</f>
        <v>0</v>
      </c>
      <c r="CN107" s="281">
        <f>IF(ISBLANK('Hoja De Calculo'!CO$13),'Credit issuance TYA'!CN107-('Credit issuance TYA'!$CI$21*'Credit issuance TYA'!$B$2),IF('Hoja De Calculo'!CO$16&lt;'Hoja De Calculo'!CN$16,0,'Credit issuance TYA'!CN107-('Credit issuance TYA'!$CI$21*'Credit issuance TYA'!$B$2)))</f>
        <v>0</v>
      </c>
      <c r="CO107" s="281">
        <f>IF(ISBLANK('Hoja De Calculo'!CP$13),'Credit issuance TYA'!CO107-('Credit issuance TYA'!$CI$21*'Credit issuance TYA'!$B$2),IF('Hoja De Calculo'!CP$16&lt;'Hoja De Calculo'!CO$16,0,'Credit issuance TYA'!CO107-('Credit issuance TYA'!$CI$21*'Credit issuance TYA'!$B$2)))</f>
        <v>0</v>
      </c>
      <c r="CP107" s="281">
        <f>IF(ISBLANK('Hoja De Calculo'!CQ$13),'Credit issuance TYA'!CP107-('Credit issuance TYA'!$CI$21*'Credit issuance TYA'!$B$2),IF('Hoja De Calculo'!CQ$16&lt;'Hoja De Calculo'!CP$16,0,'Credit issuance TYA'!CP107-('Credit issuance TYA'!$CI$21*'Credit issuance TYA'!$B$2)))</f>
        <v>0</v>
      </c>
      <c r="CQ107" s="281">
        <f>IF(ISBLANK('Hoja De Calculo'!CR$13),'Credit issuance TYA'!CQ107-('Credit issuance TYA'!$CI$21*'Credit issuance TYA'!$B$2),IF('Hoja De Calculo'!CR$16&lt;'Hoja De Calculo'!CQ$16,0,'Credit issuance TYA'!CQ107-('Credit issuance TYA'!$CI$21*'Credit issuance TYA'!$B$2)))</f>
        <v>0</v>
      </c>
      <c r="CR107" s="281">
        <f>IF(ISBLANK('Hoja De Calculo'!CS$13),'Credit issuance TYA'!CR107-('Credit issuance TYA'!$CI$21*'Credit issuance TYA'!$B$2),IF('Hoja De Calculo'!CS$16&lt;'Hoja De Calculo'!CR$16,0,'Credit issuance TYA'!CR107-('Credit issuance TYA'!$CI$21*'Credit issuance TYA'!$B$2)))</f>
        <v>0</v>
      </c>
      <c r="CS107" s="281">
        <f>IF(ISBLANK('Hoja De Calculo'!CT$13),'Credit issuance TYA'!CS107-('Credit issuance TYA'!$CI$21*'Credit issuance TYA'!$B$2),IF('Hoja De Calculo'!CT$16&lt;'Hoja De Calculo'!CS$16,0,'Credit issuance TYA'!CS107-('Credit issuance TYA'!$CI$21*'Credit issuance TYA'!$B$2)))</f>
        <v>0</v>
      </c>
      <c r="CT107" s="281">
        <f>IF(ISBLANK('Hoja De Calculo'!CU$13),'Credit issuance TYA'!CT107-('Credit issuance TYA'!$CI$21*'Credit issuance TYA'!$B$2),IF('Hoja De Calculo'!CU$16&lt;'Hoja De Calculo'!CT$16,0,'Credit issuance TYA'!CT107-('Credit issuance TYA'!$CI$21*'Credit issuance TYA'!$B$2)))</f>
        <v>0</v>
      </c>
      <c r="CU107" s="281">
        <f>IF(ISBLANK('Hoja De Calculo'!CV$13),'Credit issuance TYA'!CU107-('Credit issuance TYA'!$CI$21*'Credit issuance TYA'!$B$2),IF('Hoja De Calculo'!CV$16&lt;'Hoja De Calculo'!CU$16,0,'Credit issuance TYA'!CU107-('Credit issuance TYA'!$CI$21*'Credit issuance TYA'!$B$2)))</f>
        <v>0</v>
      </c>
      <c r="CV107" s="281">
        <f>IF(ISBLANK('Hoja De Calculo'!CW$13),'Credit issuance TYA'!CV107-('Credit issuance TYA'!$CI$21*'Credit issuance TYA'!$B$2),IF('Hoja De Calculo'!CW$16&lt;'Hoja De Calculo'!CV$16,0,'Credit issuance TYA'!CV107-('Credit issuance TYA'!$CI$21*'Credit issuance TYA'!$B$2)))</f>
        <v>0</v>
      </c>
      <c r="CW107" s="281">
        <f>IF(ISBLANK('Hoja De Calculo'!CX$13),'Credit issuance TYA'!CW107-('Credit issuance TYA'!$CI$21*'Credit issuance TYA'!$B$2),IF('Hoja De Calculo'!CX$16&lt;'Hoja De Calculo'!CW$16,0,'Credit issuance TYA'!CW107-('Credit issuance TYA'!$CI$21*'Credit issuance TYA'!$B$2)))</f>
        <v>0</v>
      </c>
    </row>
    <row r="108" spans="1:101" x14ac:dyDescent="0.3">
      <c r="A108" t="s">
        <v>245</v>
      </c>
      <c r="B108" s="259"/>
      <c r="C108" s="259"/>
      <c r="D108" s="259"/>
      <c r="E108" s="259"/>
      <c r="F108" s="259"/>
      <c r="G108" s="259"/>
      <c r="H108" s="259"/>
      <c r="I108" s="259"/>
      <c r="J108" s="259"/>
      <c r="K108" s="259"/>
      <c r="L108" s="259"/>
      <c r="M108" s="259"/>
      <c r="N108" s="259"/>
      <c r="O108" s="259"/>
      <c r="P108" s="259"/>
      <c r="Q108" s="259"/>
      <c r="R108" s="259"/>
      <c r="S108" s="259"/>
      <c r="T108" s="259"/>
      <c r="U108" s="259"/>
      <c r="V108" s="259"/>
      <c r="W108" s="259"/>
      <c r="X108" s="259"/>
      <c r="Y108" s="259"/>
      <c r="Z108" s="259"/>
      <c r="AA108" s="259"/>
      <c r="AB108" s="259"/>
      <c r="AC108" s="259"/>
      <c r="AD108" s="259"/>
      <c r="AE108" s="259"/>
      <c r="AF108" s="259"/>
      <c r="AG108" s="259"/>
      <c r="AH108" s="259"/>
      <c r="AI108" s="259"/>
      <c r="AJ108" s="259"/>
      <c r="AK108" s="259"/>
      <c r="AL108" s="259"/>
      <c r="AM108" s="259"/>
      <c r="AN108" s="259"/>
      <c r="AO108" s="259"/>
      <c r="AP108" s="259"/>
      <c r="AQ108" s="259"/>
      <c r="AR108" s="259"/>
      <c r="AS108" s="259"/>
      <c r="AT108" s="259"/>
      <c r="AU108" s="259"/>
      <c r="AV108" s="259"/>
      <c r="AW108" s="259"/>
      <c r="AX108" s="259"/>
      <c r="AY108" s="259"/>
      <c r="AZ108" s="259"/>
      <c r="BA108" s="259"/>
      <c r="BB108" s="259"/>
      <c r="BC108" s="259"/>
      <c r="BD108" s="259"/>
      <c r="BE108" s="259"/>
      <c r="BF108" s="259"/>
      <c r="BG108" s="259"/>
      <c r="BH108" s="259"/>
      <c r="BI108" s="259"/>
      <c r="BJ108" s="259"/>
      <c r="BK108" s="259"/>
      <c r="BL108" s="259"/>
      <c r="BM108" s="259"/>
      <c r="BN108" s="259"/>
      <c r="BO108" s="259"/>
      <c r="BP108" s="259"/>
      <c r="BQ108" s="259"/>
      <c r="BR108" s="259"/>
      <c r="BS108" s="259"/>
      <c r="BT108" s="259"/>
      <c r="BU108" s="259"/>
      <c r="BV108" s="259"/>
      <c r="BW108" s="259"/>
      <c r="BX108" s="259"/>
      <c r="BY108" s="259"/>
      <c r="BZ108" s="259"/>
      <c r="CA108" s="259"/>
      <c r="CB108" s="259"/>
      <c r="CC108" s="259"/>
      <c r="CD108" s="259"/>
      <c r="CE108" s="259"/>
      <c r="CF108" s="259"/>
      <c r="CG108" s="259"/>
      <c r="CH108" s="259"/>
      <c r="CI108" s="259"/>
      <c r="CJ108" s="281">
        <f>'Credit issuance TYA'!CJ108-('Credit issuance TYA'!$CJ$21*'Credit issuance TYA'!$B$2)</f>
        <v>0</v>
      </c>
      <c r="CK108" s="281">
        <f>IF(ISBLANK('Hoja De Calculo'!CL$13),'Credit issuance TYA'!CK108-('Credit issuance TYA'!$CJ$21*'Credit issuance TYA'!$B$2),IF('Hoja De Calculo'!CL$16&lt;'Hoja De Calculo'!CK$16,0,'Credit issuance TYA'!CK108-('Credit issuance TYA'!$CJ$21*'Credit issuance TYA'!$B$2)))</f>
        <v>0</v>
      </c>
      <c r="CL108" s="281">
        <f>IF(ISBLANK('Hoja De Calculo'!CM$13),'Credit issuance TYA'!CL108-('Credit issuance TYA'!$CJ$21*'Credit issuance TYA'!$B$2),IF('Hoja De Calculo'!CM$16&lt;'Hoja De Calculo'!CL$16,0,'Credit issuance TYA'!CL108-('Credit issuance TYA'!$CJ$21*'Credit issuance TYA'!$B$2)))</f>
        <v>0</v>
      </c>
      <c r="CM108" s="281">
        <f>IF(ISBLANK('Hoja De Calculo'!CN$13),'Credit issuance TYA'!CM108-('Credit issuance TYA'!$CJ$21*'Credit issuance TYA'!$B$2),IF('Hoja De Calculo'!CN$16&lt;'Hoja De Calculo'!CM$16,0,'Credit issuance TYA'!CM108-('Credit issuance TYA'!$CJ$21*'Credit issuance TYA'!$B$2)))</f>
        <v>0</v>
      </c>
      <c r="CN108" s="281">
        <f>IF(ISBLANK('Hoja De Calculo'!CO$13),'Credit issuance TYA'!CN108-('Credit issuance TYA'!$CJ$21*'Credit issuance TYA'!$B$2),IF('Hoja De Calculo'!CO$16&lt;'Hoja De Calculo'!CN$16,0,'Credit issuance TYA'!CN108-('Credit issuance TYA'!$CJ$21*'Credit issuance TYA'!$B$2)))</f>
        <v>0</v>
      </c>
      <c r="CO108" s="281">
        <f>IF(ISBLANK('Hoja De Calculo'!CP$13),'Credit issuance TYA'!CO108-('Credit issuance TYA'!$CJ$21*'Credit issuance TYA'!$B$2),IF('Hoja De Calculo'!CP$16&lt;'Hoja De Calculo'!CO$16,0,'Credit issuance TYA'!CO108-('Credit issuance TYA'!$CJ$21*'Credit issuance TYA'!$B$2)))</f>
        <v>0</v>
      </c>
      <c r="CP108" s="281">
        <f>IF(ISBLANK('Hoja De Calculo'!CQ$13),'Credit issuance TYA'!CP108-('Credit issuance TYA'!$CJ$21*'Credit issuance TYA'!$B$2),IF('Hoja De Calculo'!CQ$16&lt;'Hoja De Calculo'!CP$16,0,'Credit issuance TYA'!CP108-('Credit issuance TYA'!$CJ$21*'Credit issuance TYA'!$B$2)))</f>
        <v>0</v>
      </c>
      <c r="CQ108" s="281">
        <f>IF(ISBLANK('Hoja De Calculo'!CR$13),'Credit issuance TYA'!CQ108-('Credit issuance TYA'!$CJ$21*'Credit issuance TYA'!$B$2),IF('Hoja De Calculo'!CR$16&lt;'Hoja De Calculo'!CQ$16,0,'Credit issuance TYA'!CQ108-('Credit issuance TYA'!$CJ$21*'Credit issuance TYA'!$B$2)))</f>
        <v>0</v>
      </c>
      <c r="CR108" s="281">
        <f>IF(ISBLANK('Hoja De Calculo'!CS$13),'Credit issuance TYA'!CR108-('Credit issuance TYA'!$CJ$21*'Credit issuance TYA'!$B$2),IF('Hoja De Calculo'!CS$16&lt;'Hoja De Calculo'!CR$16,0,'Credit issuance TYA'!CR108-('Credit issuance TYA'!$CJ$21*'Credit issuance TYA'!$B$2)))</f>
        <v>0</v>
      </c>
      <c r="CS108" s="281">
        <f>IF(ISBLANK('Hoja De Calculo'!CT$13),'Credit issuance TYA'!CS108-('Credit issuance TYA'!$CJ$21*'Credit issuance TYA'!$B$2),IF('Hoja De Calculo'!CT$16&lt;'Hoja De Calculo'!CS$16,0,'Credit issuance TYA'!CS108-('Credit issuance TYA'!$CJ$21*'Credit issuance TYA'!$B$2)))</f>
        <v>0</v>
      </c>
      <c r="CT108" s="281">
        <f>IF(ISBLANK('Hoja De Calculo'!CU$13),'Credit issuance TYA'!CT108-('Credit issuance TYA'!$CJ$21*'Credit issuance TYA'!$B$2),IF('Hoja De Calculo'!CU$16&lt;'Hoja De Calculo'!CT$16,0,'Credit issuance TYA'!CT108-('Credit issuance TYA'!$CJ$21*'Credit issuance TYA'!$B$2)))</f>
        <v>0</v>
      </c>
      <c r="CU108" s="281">
        <f>IF(ISBLANK('Hoja De Calculo'!CV$13),'Credit issuance TYA'!CU108-('Credit issuance TYA'!$CJ$21*'Credit issuance TYA'!$B$2),IF('Hoja De Calculo'!CV$16&lt;'Hoja De Calculo'!CU$16,0,'Credit issuance TYA'!CU108-('Credit issuance TYA'!$CJ$21*'Credit issuance TYA'!$B$2)))</f>
        <v>0</v>
      </c>
      <c r="CV108" s="281">
        <f>IF(ISBLANK('Hoja De Calculo'!CW$13),'Credit issuance TYA'!CV108-('Credit issuance TYA'!$CJ$21*'Credit issuance TYA'!$B$2),IF('Hoja De Calculo'!CW$16&lt;'Hoja De Calculo'!CV$16,0,'Credit issuance TYA'!CV108-('Credit issuance TYA'!$CJ$21*'Credit issuance TYA'!$B$2)))</f>
        <v>0</v>
      </c>
      <c r="CW108" s="281">
        <f>IF(ISBLANK('Hoja De Calculo'!CX$13),'Credit issuance TYA'!CW108-('Credit issuance TYA'!$CJ$21*'Credit issuance TYA'!$B$2),IF('Hoja De Calculo'!CX$16&lt;'Hoja De Calculo'!CW$16,0,'Credit issuance TYA'!CW108-('Credit issuance TYA'!$CJ$21*'Credit issuance TYA'!$B$2)))</f>
        <v>0</v>
      </c>
    </row>
    <row r="109" spans="1:101" x14ac:dyDescent="0.3">
      <c r="A109" t="s">
        <v>246</v>
      </c>
      <c r="B109" s="259"/>
      <c r="C109" s="259"/>
      <c r="D109" s="259"/>
      <c r="E109" s="259"/>
      <c r="F109" s="259"/>
      <c r="G109" s="259"/>
      <c r="H109" s="259"/>
      <c r="I109" s="259"/>
      <c r="J109" s="259"/>
      <c r="K109" s="259"/>
      <c r="L109" s="259"/>
      <c r="M109" s="259"/>
      <c r="N109" s="259"/>
      <c r="O109" s="259"/>
      <c r="P109" s="259"/>
      <c r="Q109" s="259"/>
      <c r="R109" s="259"/>
      <c r="S109" s="259"/>
      <c r="T109" s="259"/>
      <c r="U109" s="259"/>
      <c r="V109" s="259"/>
      <c r="W109" s="259"/>
      <c r="X109" s="259"/>
      <c r="Y109" s="259"/>
      <c r="Z109" s="259"/>
      <c r="AA109" s="259"/>
      <c r="AB109" s="259"/>
      <c r="AC109" s="259"/>
      <c r="AD109" s="259"/>
      <c r="AE109" s="259"/>
      <c r="AF109" s="259"/>
      <c r="AG109" s="259"/>
      <c r="AH109" s="259"/>
      <c r="AI109" s="259"/>
      <c r="AJ109" s="259"/>
      <c r="AK109" s="259"/>
      <c r="AL109" s="259"/>
      <c r="AM109" s="259"/>
      <c r="AN109" s="259"/>
      <c r="AO109" s="259"/>
      <c r="AP109" s="259"/>
      <c r="AQ109" s="259"/>
      <c r="AR109" s="259"/>
      <c r="AS109" s="259"/>
      <c r="AT109" s="259"/>
      <c r="AU109" s="259"/>
      <c r="AV109" s="259"/>
      <c r="AW109" s="259"/>
      <c r="AX109" s="259"/>
      <c r="AY109" s="259"/>
      <c r="AZ109" s="259"/>
      <c r="BA109" s="259"/>
      <c r="BB109" s="259"/>
      <c r="BC109" s="259"/>
      <c r="BD109" s="259"/>
      <c r="BE109" s="259"/>
      <c r="BF109" s="259"/>
      <c r="BG109" s="259"/>
      <c r="BH109" s="259"/>
      <c r="BI109" s="259"/>
      <c r="BJ109" s="259"/>
      <c r="BK109" s="259"/>
      <c r="BL109" s="259"/>
      <c r="BM109" s="259"/>
      <c r="BN109" s="259"/>
      <c r="BO109" s="259"/>
      <c r="BP109" s="259"/>
      <c r="BQ109" s="259"/>
      <c r="BR109" s="259"/>
      <c r="BS109" s="259"/>
      <c r="BT109" s="259"/>
      <c r="BU109" s="259"/>
      <c r="BV109" s="259"/>
      <c r="BW109" s="259"/>
      <c r="BX109" s="259"/>
      <c r="BY109" s="259"/>
      <c r="BZ109" s="259"/>
      <c r="CA109" s="259"/>
      <c r="CB109" s="259"/>
      <c r="CC109" s="259"/>
      <c r="CD109" s="259"/>
      <c r="CE109" s="259"/>
      <c r="CF109" s="259"/>
      <c r="CG109" s="259"/>
      <c r="CH109" s="259"/>
      <c r="CI109" s="259"/>
      <c r="CJ109" s="259"/>
      <c r="CK109" s="281">
        <f>'Credit issuance TYA'!CK109-('Credit issuance TYA'!$CK$21*'Credit issuance TYA'!$B$2)</f>
        <v>0</v>
      </c>
      <c r="CL109" s="281">
        <f>IF(ISBLANK('Hoja De Calculo'!CM$13),'Credit issuance TYA'!CL109-('Credit issuance TYA'!$CK$21*'Credit issuance TYA'!$B$2),IF('Hoja De Calculo'!CM$16&lt;'Hoja De Calculo'!CL$16,0,'Credit issuance TYA'!CL109-('Credit issuance TYA'!$CK$21*'Credit issuance TYA'!$B$2)))</f>
        <v>0</v>
      </c>
      <c r="CM109" s="281">
        <f>IF(ISBLANK('Hoja De Calculo'!CN$13),'Credit issuance TYA'!CM109-('Credit issuance TYA'!$CK$21*'Credit issuance TYA'!$B$2),IF('Hoja De Calculo'!CN$16&lt;'Hoja De Calculo'!CM$16,0,'Credit issuance TYA'!CM109-('Credit issuance TYA'!$CK$21*'Credit issuance TYA'!$B$2)))</f>
        <v>0</v>
      </c>
      <c r="CN109" s="281">
        <f>IF(ISBLANK('Hoja De Calculo'!CO$13),'Credit issuance TYA'!CN109-('Credit issuance TYA'!$CK$21*'Credit issuance TYA'!$B$2),IF('Hoja De Calculo'!CO$16&lt;'Hoja De Calculo'!CN$16,0,'Credit issuance TYA'!CN109-('Credit issuance TYA'!$CK$21*'Credit issuance TYA'!$B$2)))</f>
        <v>0</v>
      </c>
      <c r="CO109" s="281">
        <f>IF(ISBLANK('Hoja De Calculo'!CP$13),'Credit issuance TYA'!CO109-('Credit issuance TYA'!$CK$21*'Credit issuance TYA'!$B$2),IF('Hoja De Calculo'!CP$16&lt;'Hoja De Calculo'!CO$16,0,'Credit issuance TYA'!CO109-('Credit issuance TYA'!$CK$21*'Credit issuance TYA'!$B$2)))</f>
        <v>0</v>
      </c>
      <c r="CP109" s="281">
        <f>IF(ISBLANK('Hoja De Calculo'!CQ$13),'Credit issuance TYA'!CP109-('Credit issuance TYA'!$CK$21*'Credit issuance TYA'!$B$2),IF('Hoja De Calculo'!CQ$16&lt;'Hoja De Calculo'!CP$16,0,'Credit issuance TYA'!CP109-('Credit issuance TYA'!$CK$21*'Credit issuance TYA'!$B$2)))</f>
        <v>0</v>
      </c>
      <c r="CQ109" s="281">
        <f>IF(ISBLANK('Hoja De Calculo'!CR$13),'Credit issuance TYA'!CQ109-('Credit issuance TYA'!$CK$21*'Credit issuance TYA'!$B$2),IF('Hoja De Calculo'!CR$16&lt;'Hoja De Calculo'!CQ$16,0,'Credit issuance TYA'!CQ109-('Credit issuance TYA'!$CK$21*'Credit issuance TYA'!$B$2)))</f>
        <v>0</v>
      </c>
      <c r="CR109" s="281">
        <f>IF(ISBLANK('Hoja De Calculo'!CS$13),'Credit issuance TYA'!CR109-('Credit issuance TYA'!$CK$21*'Credit issuance TYA'!$B$2),IF('Hoja De Calculo'!CS$16&lt;'Hoja De Calculo'!CR$16,0,'Credit issuance TYA'!CR109-('Credit issuance TYA'!$CK$21*'Credit issuance TYA'!$B$2)))</f>
        <v>0</v>
      </c>
      <c r="CS109" s="281">
        <f>IF(ISBLANK('Hoja De Calculo'!CT$13),'Credit issuance TYA'!CS109-('Credit issuance TYA'!$CK$21*'Credit issuance TYA'!$B$2),IF('Hoja De Calculo'!CT$16&lt;'Hoja De Calculo'!CS$16,0,'Credit issuance TYA'!CS109-('Credit issuance TYA'!$CK$21*'Credit issuance TYA'!$B$2)))</f>
        <v>0</v>
      </c>
      <c r="CT109" s="281">
        <f>IF(ISBLANK('Hoja De Calculo'!CU$13),'Credit issuance TYA'!CT109-('Credit issuance TYA'!$CK$21*'Credit issuance TYA'!$B$2),IF('Hoja De Calculo'!CU$16&lt;'Hoja De Calculo'!CT$16,0,'Credit issuance TYA'!CT109-('Credit issuance TYA'!$CK$21*'Credit issuance TYA'!$B$2)))</f>
        <v>0</v>
      </c>
      <c r="CU109" s="281">
        <f>IF(ISBLANK('Hoja De Calculo'!CV$13),'Credit issuance TYA'!CU109-('Credit issuance TYA'!$CK$21*'Credit issuance TYA'!$B$2),IF('Hoja De Calculo'!CV$16&lt;'Hoja De Calculo'!CU$16,0,'Credit issuance TYA'!CU109-('Credit issuance TYA'!$CK$21*'Credit issuance TYA'!$B$2)))</f>
        <v>0</v>
      </c>
      <c r="CV109" s="281">
        <f>IF(ISBLANK('Hoja De Calculo'!CW$13),'Credit issuance TYA'!CV109-('Credit issuance TYA'!$CK$21*'Credit issuance TYA'!$B$2),IF('Hoja De Calculo'!CW$16&lt;'Hoja De Calculo'!CV$16,0,'Credit issuance TYA'!CV109-('Credit issuance TYA'!$CK$21*'Credit issuance TYA'!$B$2)))</f>
        <v>0</v>
      </c>
      <c r="CW109" s="281">
        <f>IF(ISBLANK('Hoja De Calculo'!CX$13),'Credit issuance TYA'!CW109-('Credit issuance TYA'!$CK$21*'Credit issuance TYA'!$B$2),IF('Hoja De Calculo'!CX$16&lt;'Hoja De Calculo'!CW$16,0,'Credit issuance TYA'!CW109-('Credit issuance TYA'!$CK$21*'Credit issuance TYA'!$B$2)))</f>
        <v>0</v>
      </c>
    </row>
    <row r="110" spans="1:101" x14ac:dyDescent="0.3">
      <c r="A110" t="s">
        <v>247</v>
      </c>
      <c r="B110" s="259"/>
      <c r="C110" s="259"/>
      <c r="D110" s="259"/>
      <c r="E110" s="259"/>
      <c r="F110" s="259"/>
      <c r="G110" s="259"/>
      <c r="H110" s="259"/>
      <c r="I110" s="259"/>
      <c r="J110" s="259"/>
      <c r="K110" s="259"/>
      <c r="L110" s="259"/>
      <c r="M110" s="259"/>
      <c r="N110" s="259"/>
      <c r="O110" s="259"/>
      <c r="P110" s="259"/>
      <c r="Q110" s="259"/>
      <c r="R110" s="259"/>
      <c r="S110" s="259"/>
      <c r="T110" s="259"/>
      <c r="U110" s="259"/>
      <c r="V110" s="259"/>
      <c r="W110" s="259"/>
      <c r="X110" s="259"/>
      <c r="Y110" s="259"/>
      <c r="Z110" s="259"/>
      <c r="AA110" s="259"/>
      <c r="AB110" s="259"/>
      <c r="AC110" s="259"/>
      <c r="AD110" s="259"/>
      <c r="AE110" s="259"/>
      <c r="AF110" s="259"/>
      <c r="AG110" s="259"/>
      <c r="AH110" s="259"/>
      <c r="AI110" s="259"/>
      <c r="AJ110" s="259"/>
      <c r="AK110" s="259"/>
      <c r="AL110" s="259"/>
      <c r="AM110" s="259"/>
      <c r="AN110" s="259"/>
      <c r="AO110" s="259"/>
      <c r="AP110" s="259"/>
      <c r="AQ110" s="259"/>
      <c r="AR110" s="259"/>
      <c r="AS110" s="259"/>
      <c r="AT110" s="259"/>
      <c r="AU110" s="259"/>
      <c r="AV110" s="259"/>
      <c r="AW110" s="259"/>
      <c r="AX110" s="259"/>
      <c r="AY110" s="259"/>
      <c r="AZ110" s="259"/>
      <c r="BA110" s="259"/>
      <c r="BB110" s="259"/>
      <c r="BC110" s="259"/>
      <c r="BD110" s="259"/>
      <c r="BE110" s="259"/>
      <c r="BF110" s="259"/>
      <c r="BG110" s="259"/>
      <c r="BH110" s="259"/>
      <c r="BI110" s="259"/>
      <c r="BJ110" s="259"/>
      <c r="BK110" s="259"/>
      <c r="BL110" s="259"/>
      <c r="BM110" s="259"/>
      <c r="BN110" s="259"/>
      <c r="BO110" s="259"/>
      <c r="BP110" s="259"/>
      <c r="BQ110" s="259"/>
      <c r="BR110" s="259"/>
      <c r="BS110" s="259"/>
      <c r="BT110" s="259"/>
      <c r="BU110" s="259"/>
      <c r="BV110" s="259"/>
      <c r="BW110" s="259"/>
      <c r="BX110" s="259"/>
      <c r="BY110" s="259"/>
      <c r="BZ110" s="259"/>
      <c r="CA110" s="259"/>
      <c r="CB110" s="259"/>
      <c r="CC110" s="259"/>
      <c r="CD110" s="259"/>
      <c r="CE110" s="259"/>
      <c r="CF110" s="259"/>
      <c r="CG110" s="259"/>
      <c r="CH110" s="259"/>
      <c r="CI110" s="259"/>
      <c r="CJ110" s="259"/>
      <c r="CK110" s="259"/>
      <c r="CL110" s="281">
        <f>'Credit issuance TYA'!CL110-('Credit issuance TYA'!$CL$21*'Credit issuance TYA'!$B$2)</f>
        <v>0</v>
      </c>
      <c r="CM110" s="281">
        <f>IF(ISBLANK('Hoja De Calculo'!CN$13),'Credit issuance TYA'!CM110-('Credit issuance TYA'!$CL$21*'Credit issuance TYA'!$B$2),IF('Hoja De Calculo'!CN$16&lt;'Hoja De Calculo'!CM$16,0,'Credit issuance TYA'!CM110-('Credit issuance TYA'!$CL$21*'Credit issuance TYA'!$B$2)))</f>
        <v>0</v>
      </c>
      <c r="CN110" s="281">
        <f>IF(ISBLANK('Hoja De Calculo'!CO$13),'Credit issuance TYA'!CN110-('Credit issuance TYA'!$CL$21*'Credit issuance TYA'!$B$2),IF('Hoja De Calculo'!CO$16&lt;'Hoja De Calculo'!CN$16,0,'Credit issuance TYA'!CN110-('Credit issuance TYA'!$CL$21*'Credit issuance TYA'!$B$2)))</f>
        <v>0</v>
      </c>
      <c r="CO110" s="281">
        <f>IF(ISBLANK('Hoja De Calculo'!CP$13),'Credit issuance TYA'!CO110-('Credit issuance TYA'!$CL$21*'Credit issuance TYA'!$B$2),IF('Hoja De Calculo'!CP$16&lt;'Hoja De Calculo'!CO$16,0,'Credit issuance TYA'!CO110-('Credit issuance TYA'!$CL$21*'Credit issuance TYA'!$B$2)))</f>
        <v>0</v>
      </c>
      <c r="CP110" s="281">
        <f>IF(ISBLANK('Hoja De Calculo'!CQ$13),'Credit issuance TYA'!CP110-('Credit issuance TYA'!$CL$21*'Credit issuance TYA'!$B$2),IF('Hoja De Calculo'!CQ$16&lt;'Hoja De Calculo'!CP$16,0,'Credit issuance TYA'!CP110-('Credit issuance TYA'!$CL$21*'Credit issuance TYA'!$B$2)))</f>
        <v>0</v>
      </c>
      <c r="CQ110" s="281">
        <f>IF(ISBLANK('Hoja De Calculo'!CR$13),'Credit issuance TYA'!CQ110-('Credit issuance TYA'!$CL$21*'Credit issuance TYA'!$B$2),IF('Hoja De Calculo'!CR$16&lt;'Hoja De Calculo'!CQ$16,0,'Credit issuance TYA'!CQ110-('Credit issuance TYA'!$CL$21*'Credit issuance TYA'!$B$2)))</f>
        <v>0</v>
      </c>
      <c r="CR110" s="281">
        <f>IF(ISBLANK('Hoja De Calculo'!CS$13),'Credit issuance TYA'!CR110-('Credit issuance TYA'!$CL$21*'Credit issuance TYA'!$B$2),IF('Hoja De Calculo'!CS$16&lt;'Hoja De Calculo'!CR$16,0,'Credit issuance TYA'!CR110-('Credit issuance TYA'!$CL$21*'Credit issuance TYA'!$B$2)))</f>
        <v>0</v>
      </c>
      <c r="CS110" s="281">
        <f>IF(ISBLANK('Hoja De Calculo'!CT$13),'Credit issuance TYA'!CS110-('Credit issuance TYA'!$CL$21*'Credit issuance TYA'!$B$2),IF('Hoja De Calculo'!CT$16&lt;'Hoja De Calculo'!CS$16,0,'Credit issuance TYA'!CS110-('Credit issuance TYA'!$CL$21*'Credit issuance TYA'!$B$2)))</f>
        <v>0</v>
      </c>
      <c r="CT110" s="281">
        <f>IF(ISBLANK('Hoja De Calculo'!CU$13),'Credit issuance TYA'!CT110-('Credit issuance TYA'!$CL$21*'Credit issuance TYA'!$B$2),IF('Hoja De Calculo'!CU$16&lt;'Hoja De Calculo'!CT$16,0,'Credit issuance TYA'!CT110-('Credit issuance TYA'!$CL$21*'Credit issuance TYA'!$B$2)))</f>
        <v>0</v>
      </c>
      <c r="CU110" s="281">
        <f>IF(ISBLANK('Hoja De Calculo'!CV$13),'Credit issuance TYA'!CU110-('Credit issuance TYA'!$CL$21*'Credit issuance TYA'!$B$2),IF('Hoja De Calculo'!CV$16&lt;'Hoja De Calculo'!CU$16,0,'Credit issuance TYA'!CU110-('Credit issuance TYA'!$CL$21*'Credit issuance TYA'!$B$2)))</f>
        <v>0</v>
      </c>
      <c r="CV110" s="281">
        <f>IF(ISBLANK('Hoja De Calculo'!CW$13),'Credit issuance TYA'!CV110-('Credit issuance TYA'!$CL$21*'Credit issuance TYA'!$B$2),IF('Hoja De Calculo'!CW$16&lt;'Hoja De Calculo'!CV$16,0,'Credit issuance TYA'!CV110-('Credit issuance TYA'!$CL$21*'Credit issuance TYA'!$B$2)))</f>
        <v>0</v>
      </c>
      <c r="CW110" s="281">
        <f>IF(ISBLANK('Hoja De Calculo'!CX$13),'Credit issuance TYA'!CW110-('Credit issuance TYA'!$CL$21*'Credit issuance TYA'!$B$2),IF('Hoja De Calculo'!CX$16&lt;'Hoja De Calculo'!CW$16,0,'Credit issuance TYA'!CW110-('Credit issuance TYA'!$CL$21*'Credit issuance TYA'!$B$2)))</f>
        <v>0</v>
      </c>
    </row>
    <row r="111" spans="1:101" x14ac:dyDescent="0.3">
      <c r="A111" t="s">
        <v>248</v>
      </c>
      <c r="B111" s="259"/>
      <c r="C111" s="259"/>
      <c r="D111" s="259"/>
      <c r="E111" s="259"/>
      <c r="F111" s="259"/>
      <c r="G111" s="259"/>
      <c r="H111" s="259"/>
      <c r="I111" s="259"/>
      <c r="J111" s="259"/>
      <c r="K111" s="259"/>
      <c r="L111" s="259"/>
      <c r="M111" s="259"/>
      <c r="N111" s="259"/>
      <c r="O111" s="259"/>
      <c r="P111" s="259"/>
      <c r="Q111" s="259"/>
      <c r="R111" s="259"/>
      <c r="S111" s="259"/>
      <c r="T111" s="259"/>
      <c r="U111" s="259"/>
      <c r="V111" s="259"/>
      <c r="W111" s="259"/>
      <c r="X111" s="259"/>
      <c r="Y111" s="259"/>
      <c r="Z111" s="259"/>
      <c r="AA111" s="259"/>
      <c r="AB111" s="259"/>
      <c r="AC111" s="259"/>
      <c r="AD111" s="259"/>
      <c r="AE111" s="259"/>
      <c r="AF111" s="259"/>
      <c r="AG111" s="259"/>
      <c r="AH111" s="259"/>
      <c r="AI111" s="259"/>
      <c r="AJ111" s="259"/>
      <c r="AK111" s="259"/>
      <c r="AL111" s="259"/>
      <c r="AM111" s="259"/>
      <c r="AN111" s="259"/>
      <c r="AO111" s="259"/>
      <c r="AP111" s="259"/>
      <c r="AQ111" s="259"/>
      <c r="AR111" s="259"/>
      <c r="AS111" s="259"/>
      <c r="AT111" s="259"/>
      <c r="AU111" s="259"/>
      <c r="AV111" s="259"/>
      <c r="AW111" s="259"/>
      <c r="AX111" s="259"/>
      <c r="AY111" s="259"/>
      <c r="AZ111" s="259"/>
      <c r="BA111" s="259"/>
      <c r="BB111" s="259"/>
      <c r="BC111" s="259"/>
      <c r="BD111" s="259"/>
      <c r="BE111" s="259"/>
      <c r="BF111" s="259"/>
      <c r="BG111" s="259"/>
      <c r="BH111" s="259"/>
      <c r="BI111" s="259"/>
      <c r="BJ111" s="259"/>
      <c r="BK111" s="259"/>
      <c r="BL111" s="259"/>
      <c r="BM111" s="259"/>
      <c r="BN111" s="259"/>
      <c r="BO111" s="259"/>
      <c r="BP111" s="259"/>
      <c r="BQ111" s="259"/>
      <c r="BR111" s="259"/>
      <c r="BS111" s="259"/>
      <c r="BT111" s="259"/>
      <c r="BU111" s="259"/>
      <c r="BV111" s="259"/>
      <c r="BW111" s="259"/>
      <c r="BX111" s="259"/>
      <c r="BY111" s="259"/>
      <c r="BZ111" s="259"/>
      <c r="CA111" s="259"/>
      <c r="CB111" s="259"/>
      <c r="CC111" s="259"/>
      <c r="CD111" s="259"/>
      <c r="CE111" s="259"/>
      <c r="CF111" s="259"/>
      <c r="CG111" s="259"/>
      <c r="CH111" s="259"/>
      <c r="CI111" s="259"/>
      <c r="CJ111" s="259"/>
      <c r="CK111" s="259"/>
      <c r="CL111" s="259"/>
      <c r="CM111" s="281">
        <f>'Credit issuance TYA'!CM111-('Credit issuance TYA'!$CM$21*'Credit issuance TYA'!$B$2)</f>
        <v>0</v>
      </c>
      <c r="CN111" s="281">
        <f>IF(ISBLANK('Hoja De Calculo'!CO$13),'Credit issuance TYA'!CN111-('Credit issuance TYA'!$CM$21*'Credit issuance TYA'!$B$2),IF('Hoja De Calculo'!CO$16&lt;'Hoja De Calculo'!CN$16,0,'Credit issuance TYA'!CN111-('Credit issuance TYA'!$CM$21*'Credit issuance TYA'!$B$2)))</f>
        <v>0</v>
      </c>
      <c r="CO111" s="281">
        <f>IF(ISBLANK('Hoja De Calculo'!CP$13),'Credit issuance TYA'!CO111-('Credit issuance TYA'!$CM$21*'Credit issuance TYA'!$B$2),IF('Hoja De Calculo'!CP$16&lt;'Hoja De Calculo'!CO$16,0,'Credit issuance TYA'!CO111-('Credit issuance TYA'!$CM$21*'Credit issuance TYA'!$B$2)))</f>
        <v>0</v>
      </c>
      <c r="CP111" s="281">
        <f>IF(ISBLANK('Hoja De Calculo'!CQ$13),'Credit issuance TYA'!CP111-('Credit issuance TYA'!$CM$21*'Credit issuance TYA'!$B$2),IF('Hoja De Calculo'!CQ$16&lt;'Hoja De Calculo'!CP$16,0,'Credit issuance TYA'!CP111-('Credit issuance TYA'!$CM$21*'Credit issuance TYA'!$B$2)))</f>
        <v>0</v>
      </c>
      <c r="CQ111" s="281">
        <f>IF(ISBLANK('Hoja De Calculo'!CR$13),'Credit issuance TYA'!CQ111-('Credit issuance TYA'!$CM$21*'Credit issuance TYA'!$B$2),IF('Hoja De Calculo'!CR$16&lt;'Hoja De Calculo'!CQ$16,0,'Credit issuance TYA'!CQ111-('Credit issuance TYA'!$CM$21*'Credit issuance TYA'!$B$2)))</f>
        <v>0</v>
      </c>
      <c r="CR111" s="281">
        <f>IF(ISBLANK('Hoja De Calculo'!CS$13),'Credit issuance TYA'!CR111-('Credit issuance TYA'!$CM$21*'Credit issuance TYA'!$B$2),IF('Hoja De Calculo'!CS$16&lt;'Hoja De Calculo'!CR$16,0,'Credit issuance TYA'!CR111-('Credit issuance TYA'!$CM$21*'Credit issuance TYA'!$B$2)))</f>
        <v>0</v>
      </c>
      <c r="CS111" s="281">
        <f>IF(ISBLANK('Hoja De Calculo'!CT$13),'Credit issuance TYA'!CS111-('Credit issuance TYA'!$CM$21*'Credit issuance TYA'!$B$2),IF('Hoja De Calculo'!CT$16&lt;'Hoja De Calculo'!CS$16,0,'Credit issuance TYA'!CS111-('Credit issuance TYA'!$CM$21*'Credit issuance TYA'!$B$2)))</f>
        <v>0</v>
      </c>
      <c r="CT111" s="281">
        <f>IF(ISBLANK('Hoja De Calculo'!CU$13),'Credit issuance TYA'!CT111-('Credit issuance TYA'!$CM$21*'Credit issuance TYA'!$B$2),IF('Hoja De Calculo'!CU$16&lt;'Hoja De Calculo'!CT$16,0,'Credit issuance TYA'!CT111-('Credit issuance TYA'!$CM$21*'Credit issuance TYA'!$B$2)))</f>
        <v>0</v>
      </c>
      <c r="CU111" s="281">
        <f>IF(ISBLANK('Hoja De Calculo'!CV$13),'Credit issuance TYA'!CU111-('Credit issuance TYA'!$CM$21*'Credit issuance TYA'!$B$2),IF('Hoja De Calculo'!CV$16&lt;'Hoja De Calculo'!CU$16,0,'Credit issuance TYA'!CU111-('Credit issuance TYA'!$CM$21*'Credit issuance TYA'!$B$2)))</f>
        <v>0</v>
      </c>
      <c r="CV111" s="281">
        <f>IF(ISBLANK('Hoja De Calculo'!CW$13),'Credit issuance TYA'!CV111-('Credit issuance TYA'!$CM$21*'Credit issuance TYA'!$B$2),IF('Hoja De Calculo'!CW$16&lt;'Hoja De Calculo'!CV$16,0,'Credit issuance TYA'!CV111-('Credit issuance TYA'!$CM$21*'Credit issuance TYA'!$B$2)))</f>
        <v>0</v>
      </c>
      <c r="CW111" s="281">
        <f>IF(ISBLANK('Hoja De Calculo'!CX$13),'Credit issuance TYA'!CW111-('Credit issuance TYA'!$CM$21*'Credit issuance TYA'!$B$2),IF('Hoja De Calculo'!CX$16&lt;'Hoja De Calculo'!CW$16,0,'Credit issuance TYA'!CW111-('Credit issuance TYA'!$CM$21*'Credit issuance TYA'!$B$2)))</f>
        <v>0</v>
      </c>
    </row>
    <row r="112" spans="1:101" x14ac:dyDescent="0.3">
      <c r="A112" t="s">
        <v>249</v>
      </c>
      <c r="B112" s="259"/>
      <c r="C112" s="259"/>
      <c r="D112" s="259"/>
      <c r="E112" s="259"/>
      <c r="F112" s="259"/>
      <c r="G112" s="259"/>
      <c r="H112" s="259"/>
      <c r="I112" s="259"/>
      <c r="J112" s="259"/>
      <c r="K112" s="259"/>
      <c r="L112" s="259"/>
      <c r="M112" s="259"/>
      <c r="N112" s="259"/>
      <c r="O112" s="259"/>
      <c r="P112" s="259"/>
      <c r="Q112" s="259"/>
      <c r="R112" s="259"/>
      <c r="S112" s="259"/>
      <c r="T112" s="259"/>
      <c r="U112" s="259"/>
      <c r="V112" s="259"/>
      <c r="W112" s="259"/>
      <c r="X112" s="259"/>
      <c r="Y112" s="259"/>
      <c r="Z112" s="259"/>
      <c r="AA112" s="259"/>
      <c r="AB112" s="259"/>
      <c r="AC112" s="259"/>
      <c r="AD112" s="259"/>
      <c r="AE112" s="259"/>
      <c r="AF112" s="259"/>
      <c r="AG112" s="259"/>
      <c r="AH112" s="259"/>
      <c r="AI112" s="259"/>
      <c r="AJ112" s="259"/>
      <c r="AK112" s="259"/>
      <c r="AL112" s="259"/>
      <c r="AM112" s="259"/>
      <c r="AN112" s="259"/>
      <c r="AO112" s="259"/>
      <c r="AP112" s="259"/>
      <c r="AQ112" s="259"/>
      <c r="AR112" s="259"/>
      <c r="AS112" s="259"/>
      <c r="AT112" s="259"/>
      <c r="AU112" s="259"/>
      <c r="AV112" s="259"/>
      <c r="AW112" s="259"/>
      <c r="AX112" s="259"/>
      <c r="AY112" s="259"/>
      <c r="AZ112" s="259"/>
      <c r="BA112" s="259"/>
      <c r="BB112" s="259"/>
      <c r="BC112" s="259"/>
      <c r="BD112" s="259"/>
      <c r="BE112" s="259"/>
      <c r="BF112" s="259"/>
      <c r="BG112" s="259"/>
      <c r="BH112" s="259"/>
      <c r="BI112" s="259"/>
      <c r="BJ112" s="259"/>
      <c r="BK112" s="259"/>
      <c r="BL112" s="259"/>
      <c r="BM112" s="259"/>
      <c r="BN112" s="259"/>
      <c r="BO112" s="259"/>
      <c r="BP112" s="259"/>
      <c r="BQ112" s="259"/>
      <c r="BR112" s="259"/>
      <c r="BS112" s="259"/>
      <c r="BT112" s="259"/>
      <c r="BU112" s="259"/>
      <c r="BV112" s="259"/>
      <c r="BW112" s="259"/>
      <c r="BX112" s="259"/>
      <c r="BY112" s="259"/>
      <c r="BZ112" s="259"/>
      <c r="CA112" s="259"/>
      <c r="CB112" s="259"/>
      <c r="CC112" s="259"/>
      <c r="CD112" s="259"/>
      <c r="CE112" s="259"/>
      <c r="CF112" s="259"/>
      <c r="CG112" s="259"/>
      <c r="CH112" s="259"/>
      <c r="CI112" s="259"/>
      <c r="CJ112" s="259"/>
      <c r="CK112" s="259"/>
      <c r="CL112" s="259"/>
      <c r="CM112" s="259"/>
      <c r="CN112" s="281">
        <f>'Credit issuance TYA'!CN112-('Credit issuance TYA'!$CN$21*'Credit issuance TYA'!$B$2)</f>
        <v>0</v>
      </c>
      <c r="CO112" s="281">
        <f>IF(ISBLANK('Hoja De Calculo'!CP$13),'Credit issuance TYA'!CO112-('Credit issuance TYA'!$CN$21*'Credit issuance TYA'!$B$2),IF('Hoja De Calculo'!CP$16&lt;'Hoja De Calculo'!CO$16,0,'Credit issuance TYA'!CO112-('Credit issuance TYA'!$CN$21*'Credit issuance TYA'!$B$2)))</f>
        <v>0</v>
      </c>
      <c r="CP112" s="281">
        <f>IF(ISBLANK('Hoja De Calculo'!CQ$13),'Credit issuance TYA'!CP112-('Credit issuance TYA'!$CN$21*'Credit issuance TYA'!$B$2),IF('Hoja De Calculo'!CQ$16&lt;'Hoja De Calculo'!CP$16,0,'Credit issuance TYA'!CP112-('Credit issuance TYA'!$CN$21*'Credit issuance TYA'!$B$2)))</f>
        <v>0</v>
      </c>
      <c r="CQ112" s="281">
        <f>IF(ISBLANK('Hoja De Calculo'!CR$13),'Credit issuance TYA'!CQ112-('Credit issuance TYA'!$CN$21*'Credit issuance TYA'!$B$2),IF('Hoja De Calculo'!CR$16&lt;'Hoja De Calculo'!CQ$16,0,'Credit issuance TYA'!CQ112-('Credit issuance TYA'!$CN$21*'Credit issuance TYA'!$B$2)))</f>
        <v>0</v>
      </c>
      <c r="CR112" s="281">
        <f>IF(ISBLANK('Hoja De Calculo'!CS$13),'Credit issuance TYA'!CR112-('Credit issuance TYA'!$CN$21*'Credit issuance TYA'!$B$2),IF('Hoja De Calculo'!CS$16&lt;'Hoja De Calculo'!CR$16,0,'Credit issuance TYA'!CR112-('Credit issuance TYA'!$CN$21*'Credit issuance TYA'!$B$2)))</f>
        <v>0</v>
      </c>
      <c r="CS112" s="281">
        <f>IF(ISBLANK('Hoja De Calculo'!CT$13),'Credit issuance TYA'!CS112-('Credit issuance TYA'!$CN$21*'Credit issuance TYA'!$B$2),IF('Hoja De Calculo'!CT$16&lt;'Hoja De Calculo'!CS$16,0,'Credit issuance TYA'!CS112-('Credit issuance TYA'!$CN$21*'Credit issuance TYA'!$B$2)))</f>
        <v>0</v>
      </c>
      <c r="CT112" s="281">
        <f>IF(ISBLANK('Hoja De Calculo'!CU$13),'Credit issuance TYA'!CT112-('Credit issuance TYA'!$CN$21*'Credit issuance TYA'!$B$2),IF('Hoja De Calculo'!CU$16&lt;'Hoja De Calculo'!CT$16,0,'Credit issuance TYA'!CT112-('Credit issuance TYA'!$CN$21*'Credit issuance TYA'!$B$2)))</f>
        <v>0</v>
      </c>
      <c r="CU112" s="281">
        <f>IF(ISBLANK('Hoja De Calculo'!CV$13),'Credit issuance TYA'!CU112-('Credit issuance TYA'!$CN$21*'Credit issuance TYA'!$B$2),IF('Hoja De Calculo'!CV$16&lt;'Hoja De Calculo'!CU$16,0,'Credit issuance TYA'!CU112-('Credit issuance TYA'!$CN$21*'Credit issuance TYA'!$B$2)))</f>
        <v>0</v>
      </c>
      <c r="CV112" s="281">
        <f>IF(ISBLANK('Hoja De Calculo'!CW$13),'Credit issuance TYA'!CV112-('Credit issuance TYA'!$CN$21*'Credit issuance TYA'!$B$2),IF('Hoja De Calculo'!CW$16&lt;'Hoja De Calculo'!CV$16,0,'Credit issuance TYA'!CV112-('Credit issuance TYA'!$CN$21*'Credit issuance TYA'!$B$2)))</f>
        <v>0</v>
      </c>
      <c r="CW112" s="281">
        <f>IF(ISBLANK('Hoja De Calculo'!CX$13),'Credit issuance TYA'!CW112-('Credit issuance TYA'!$CN$21*'Credit issuance TYA'!$B$2),IF('Hoja De Calculo'!CX$16&lt;'Hoja De Calculo'!CW$16,0,'Credit issuance TYA'!CW112-('Credit issuance TYA'!$CN$21*'Credit issuance TYA'!$B$2)))</f>
        <v>0</v>
      </c>
    </row>
    <row r="113" spans="1:102" x14ac:dyDescent="0.3">
      <c r="A113" t="s">
        <v>250</v>
      </c>
      <c r="B113" s="259"/>
      <c r="C113" s="259"/>
      <c r="D113" s="259"/>
      <c r="E113" s="259"/>
      <c r="F113" s="259"/>
      <c r="G113" s="259"/>
      <c r="H113" s="259"/>
      <c r="I113" s="259"/>
      <c r="J113" s="259"/>
      <c r="K113" s="259"/>
      <c r="L113" s="259"/>
      <c r="M113" s="259"/>
      <c r="N113" s="259"/>
      <c r="O113" s="259"/>
      <c r="P113" s="259"/>
      <c r="Q113" s="259"/>
      <c r="R113" s="259"/>
      <c r="S113" s="259"/>
      <c r="T113" s="259"/>
      <c r="U113" s="259"/>
      <c r="V113" s="259"/>
      <c r="W113" s="259"/>
      <c r="X113" s="259"/>
      <c r="Y113" s="259"/>
      <c r="Z113" s="259"/>
      <c r="AA113" s="259"/>
      <c r="AB113" s="259"/>
      <c r="AC113" s="259"/>
      <c r="AD113" s="259"/>
      <c r="AE113" s="259"/>
      <c r="AF113" s="259"/>
      <c r="AG113" s="259"/>
      <c r="AH113" s="259"/>
      <c r="AI113" s="259"/>
      <c r="AJ113" s="259"/>
      <c r="AK113" s="259"/>
      <c r="AL113" s="259"/>
      <c r="AM113" s="259"/>
      <c r="AN113" s="259"/>
      <c r="AO113" s="259"/>
      <c r="AP113" s="259"/>
      <c r="AQ113" s="259"/>
      <c r="AR113" s="259"/>
      <c r="AS113" s="259"/>
      <c r="AT113" s="259"/>
      <c r="AU113" s="259"/>
      <c r="AV113" s="259"/>
      <c r="AW113" s="259"/>
      <c r="AX113" s="259"/>
      <c r="AY113" s="259"/>
      <c r="AZ113" s="259"/>
      <c r="BA113" s="259"/>
      <c r="BB113" s="259"/>
      <c r="BC113" s="259"/>
      <c r="BD113" s="259"/>
      <c r="BE113" s="259"/>
      <c r="BF113" s="259"/>
      <c r="BG113" s="259"/>
      <c r="BH113" s="259"/>
      <c r="BI113" s="259"/>
      <c r="BJ113" s="259"/>
      <c r="BK113" s="259"/>
      <c r="BL113" s="259"/>
      <c r="BM113" s="259"/>
      <c r="BN113" s="259"/>
      <c r="BO113" s="259"/>
      <c r="BP113" s="259"/>
      <c r="BQ113" s="259"/>
      <c r="BR113" s="259"/>
      <c r="BS113" s="259"/>
      <c r="BT113" s="259"/>
      <c r="BU113" s="259"/>
      <c r="BV113" s="259"/>
      <c r="BW113" s="259"/>
      <c r="BX113" s="259"/>
      <c r="BY113" s="259"/>
      <c r="BZ113" s="259"/>
      <c r="CA113" s="259"/>
      <c r="CB113" s="259"/>
      <c r="CC113" s="259"/>
      <c r="CD113" s="259"/>
      <c r="CE113" s="259"/>
      <c r="CF113" s="259"/>
      <c r="CG113" s="259"/>
      <c r="CH113" s="259"/>
      <c r="CI113" s="259"/>
      <c r="CJ113" s="259"/>
      <c r="CK113" s="259"/>
      <c r="CL113" s="259"/>
      <c r="CM113" s="259"/>
      <c r="CN113" s="259"/>
      <c r="CO113" s="281">
        <f>'Credit issuance TYA'!CO113-('Credit issuance TYA'!$CO$21*'Credit issuance TYA'!$B$2)</f>
        <v>0</v>
      </c>
      <c r="CP113" s="281">
        <f>IF(ISBLANK('Hoja De Calculo'!CQ$13),'Credit issuance TYA'!CP113-('Credit issuance TYA'!$CO$21*'Credit issuance TYA'!$B$2),IF('Hoja De Calculo'!CQ$16&lt;'Hoja De Calculo'!CP$16,0,'Credit issuance TYA'!CP113-('Credit issuance TYA'!$CO$21*'Credit issuance TYA'!$B$2)))</f>
        <v>0</v>
      </c>
      <c r="CQ113" s="281">
        <f>IF(ISBLANK('Hoja De Calculo'!CR$13),'Credit issuance TYA'!CQ113-('Credit issuance TYA'!$CO$21*'Credit issuance TYA'!$B$2),IF('Hoja De Calculo'!CR$16&lt;'Hoja De Calculo'!CQ$16,0,'Credit issuance TYA'!CQ113-('Credit issuance TYA'!$CO$21*'Credit issuance TYA'!$B$2)))</f>
        <v>0</v>
      </c>
      <c r="CR113" s="281">
        <f>IF(ISBLANK('Hoja De Calculo'!CS$13),'Credit issuance TYA'!CR113-('Credit issuance TYA'!$CO$21*'Credit issuance TYA'!$B$2),IF('Hoja De Calculo'!CS$16&lt;'Hoja De Calculo'!CR$16,0,'Credit issuance TYA'!CR113-('Credit issuance TYA'!$CO$21*'Credit issuance TYA'!$B$2)))</f>
        <v>0</v>
      </c>
      <c r="CS113" s="281">
        <f>IF(ISBLANK('Hoja De Calculo'!CT$13),'Credit issuance TYA'!CS113-('Credit issuance TYA'!$CO$21*'Credit issuance TYA'!$B$2),IF('Hoja De Calculo'!CT$16&lt;'Hoja De Calculo'!CS$16,0,'Credit issuance TYA'!CS113-('Credit issuance TYA'!$CO$21*'Credit issuance TYA'!$B$2)))</f>
        <v>0</v>
      </c>
      <c r="CT113" s="281">
        <f>IF(ISBLANK('Hoja De Calculo'!CU$13),'Credit issuance TYA'!CT113-('Credit issuance TYA'!$CO$21*'Credit issuance TYA'!$B$2),IF('Hoja De Calculo'!CU$16&lt;'Hoja De Calculo'!CT$16,0,'Credit issuance TYA'!CT113-('Credit issuance TYA'!$CO$21*'Credit issuance TYA'!$B$2)))</f>
        <v>0</v>
      </c>
      <c r="CU113" s="281">
        <f>IF(ISBLANK('Hoja De Calculo'!CV$13),'Credit issuance TYA'!CU113-('Credit issuance TYA'!$CO$21*'Credit issuance TYA'!$B$2),IF('Hoja De Calculo'!CV$16&lt;'Hoja De Calculo'!CU$16,0,'Credit issuance TYA'!CU113-('Credit issuance TYA'!$CO$21*'Credit issuance TYA'!$B$2)))</f>
        <v>0</v>
      </c>
      <c r="CV113" s="281">
        <f>IF(ISBLANK('Hoja De Calculo'!CW$13),'Credit issuance TYA'!CV113-('Credit issuance TYA'!$CO$21*'Credit issuance TYA'!$B$2),IF('Hoja De Calculo'!CW$16&lt;'Hoja De Calculo'!CV$16,0,'Credit issuance TYA'!CV113-('Credit issuance TYA'!$CO$21*'Credit issuance TYA'!$B$2)))</f>
        <v>0</v>
      </c>
      <c r="CW113" s="281">
        <f>IF(ISBLANK('Hoja De Calculo'!CX$13),'Credit issuance TYA'!CW113-('Credit issuance TYA'!$CO$21*'Credit issuance TYA'!$B$2),IF('Hoja De Calculo'!CX$16&lt;'Hoja De Calculo'!CW$16,0,'Credit issuance TYA'!CW113-('Credit issuance TYA'!$CO$21*'Credit issuance TYA'!$B$2)))</f>
        <v>0</v>
      </c>
    </row>
    <row r="114" spans="1:102" x14ac:dyDescent="0.3">
      <c r="A114" t="s">
        <v>251</v>
      </c>
      <c r="B114" s="259"/>
      <c r="C114" s="259"/>
      <c r="D114" s="259"/>
      <c r="E114" s="259"/>
      <c r="F114" s="259"/>
      <c r="G114" s="259"/>
      <c r="H114" s="259"/>
      <c r="I114" s="259"/>
      <c r="J114" s="259"/>
      <c r="K114" s="259"/>
      <c r="L114" s="259"/>
      <c r="M114" s="259"/>
      <c r="N114" s="259"/>
      <c r="O114" s="259"/>
      <c r="P114" s="259"/>
      <c r="Q114" s="259"/>
      <c r="R114" s="259"/>
      <c r="S114" s="259"/>
      <c r="T114" s="259"/>
      <c r="U114" s="259"/>
      <c r="V114" s="259"/>
      <c r="W114" s="259"/>
      <c r="X114" s="259"/>
      <c r="Y114" s="259"/>
      <c r="Z114" s="259"/>
      <c r="AA114" s="259"/>
      <c r="AB114" s="259"/>
      <c r="AC114" s="259"/>
      <c r="AD114" s="259"/>
      <c r="AE114" s="259"/>
      <c r="AF114" s="259"/>
      <c r="AG114" s="259"/>
      <c r="AH114" s="259"/>
      <c r="AI114" s="259"/>
      <c r="AJ114" s="259"/>
      <c r="AK114" s="259"/>
      <c r="AL114" s="259"/>
      <c r="AM114" s="259"/>
      <c r="AN114" s="259"/>
      <c r="AO114" s="259"/>
      <c r="AP114" s="259"/>
      <c r="AQ114" s="259"/>
      <c r="AR114" s="259"/>
      <c r="AS114" s="259"/>
      <c r="AT114" s="259"/>
      <c r="AU114" s="259"/>
      <c r="AV114" s="259"/>
      <c r="AW114" s="259"/>
      <c r="AX114" s="259"/>
      <c r="AY114" s="259"/>
      <c r="AZ114" s="259"/>
      <c r="BA114" s="259"/>
      <c r="BB114" s="259"/>
      <c r="BC114" s="259"/>
      <c r="BD114" s="259"/>
      <c r="BE114" s="259"/>
      <c r="BF114" s="259"/>
      <c r="BG114" s="259"/>
      <c r="BH114" s="259"/>
      <c r="BI114" s="259"/>
      <c r="BJ114" s="259"/>
      <c r="BK114" s="259"/>
      <c r="BL114" s="259"/>
      <c r="BM114" s="259"/>
      <c r="BN114" s="259"/>
      <c r="BO114" s="259"/>
      <c r="BP114" s="259"/>
      <c r="BQ114" s="259"/>
      <c r="BR114" s="259"/>
      <c r="BS114" s="259"/>
      <c r="BT114" s="259"/>
      <c r="BU114" s="259"/>
      <c r="BV114" s="259"/>
      <c r="BW114" s="259"/>
      <c r="BX114" s="259"/>
      <c r="BY114" s="259"/>
      <c r="BZ114" s="259"/>
      <c r="CA114" s="259"/>
      <c r="CB114" s="259"/>
      <c r="CC114" s="259"/>
      <c r="CD114" s="259"/>
      <c r="CE114" s="259"/>
      <c r="CF114" s="259"/>
      <c r="CG114" s="259"/>
      <c r="CH114" s="259"/>
      <c r="CI114" s="259"/>
      <c r="CJ114" s="259"/>
      <c r="CK114" s="259"/>
      <c r="CL114" s="259"/>
      <c r="CM114" s="259"/>
      <c r="CN114" s="259"/>
      <c r="CO114" s="259"/>
      <c r="CP114" s="281">
        <f>'Credit issuance TYA'!CP114-('Credit issuance TYA'!$CP$21*'Credit issuance TYA'!$B$2)</f>
        <v>0</v>
      </c>
      <c r="CQ114" s="281">
        <f>IF(ISBLANK('Hoja De Calculo'!CR$13),'Credit issuance TYA'!CQ114-('Credit issuance TYA'!$CP$21*'Credit issuance TYA'!$B$2),IF('Hoja De Calculo'!CR$16&lt;'Hoja De Calculo'!CQ$16,0,'Credit issuance TYA'!CQ114-('Credit issuance TYA'!$CP$21*'Credit issuance TYA'!$B$2)))</f>
        <v>0</v>
      </c>
      <c r="CR114" s="281">
        <f>IF(ISBLANK('Hoja De Calculo'!CS$13),'Credit issuance TYA'!CR114-('Credit issuance TYA'!$CP$21*'Credit issuance TYA'!$B$2),IF('Hoja De Calculo'!CS$16&lt;'Hoja De Calculo'!CR$16,0,'Credit issuance TYA'!CR114-('Credit issuance TYA'!$CP$21*'Credit issuance TYA'!$B$2)))</f>
        <v>0</v>
      </c>
      <c r="CS114" s="281">
        <f>IF(ISBLANK('Hoja De Calculo'!CT$13),'Credit issuance TYA'!CS114-('Credit issuance TYA'!$CP$21*'Credit issuance TYA'!$B$2),IF('Hoja De Calculo'!CT$16&lt;'Hoja De Calculo'!CS$16,0,'Credit issuance TYA'!CS114-('Credit issuance TYA'!$CP$21*'Credit issuance TYA'!$B$2)))</f>
        <v>0</v>
      </c>
      <c r="CT114" s="281">
        <f>IF(ISBLANK('Hoja De Calculo'!CU$13),'Credit issuance TYA'!CT114-('Credit issuance TYA'!$CP$21*'Credit issuance TYA'!$B$2),IF('Hoja De Calculo'!CU$16&lt;'Hoja De Calculo'!CT$16,0,'Credit issuance TYA'!CT114-('Credit issuance TYA'!$CP$21*'Credit issuance TYA'!$B$2)))</f>
        <v>0</v>
      </c>
      <c r="CU114" s="281">
        <f>IF(ISBLANK('Hoja De Calculo'!CV$13),'Credit issuance TYA'!CU114-('Credit issuance TYA'!$CP$21*'Credit issuance TYA'!$B$2),IF('Hoja De Calculo'!CV$16&lt;'Hoja De Calculo'!CU$16,0,'Credit issuance TYA'!CU114-('Credit issuance TYA'!$CP$21*'Credit issuance TYA'!$B$2)))</f>
        <v>0</v>
      </c>
      <c r="CV114" s="281">
        <f>IF(ISBLANK('Hoja De Calculo'!CW$13),'Credit issuance TYA'!CV114-('Credit issuance TYA'!$CP$21*'Credit issuance TYA'!$B$2),IF('Hoja De Calculo'!CW$16&lt;'Hoja De Calculo'!CV$16,0,'Credit issuance TYA'!CV114-('Credit issuance TYA'!$CP$21*'Credit issuance TYA'!$B$2)))</f>
        <v>0</v>
      </c>
      <c r="CW114" s="281">
        <f>IF(ISBLANK('Hoja De Calculo'!CX$13),'Credit issuance TYA'!CW114-('Credit issuance TYA'!$CP$21*'Credit issuance TYA'!$B$2),IF('Hoja De Calculo'!CX$16&lt;'Hoja De Calculo'!CW$16,0,'Credit issuance TYA'!CW114-('Credit issuance TYA'!$CP$21*'Credit issuance TYA'!$B$2)))</f>
        <v>0</v>
      </c>
    </row>
    <row r="115" spans="1:102" x14ac:dyDescent="0.3">
      <c r="A115" t="s">
        <v>252</v>
      </c>
      <c r="B115" s="259"/>
      <c r="C115" s="259"/>
      <c r="D115" s="259"/>
      <c r="E115" s="259"/>
      <c r="F115" s="259"/>
      <c r="G115" s="259"/>
      <c r="H115" s="259"/>
      <c r="I115" s="259"/>
      <c r="J115" s="259"/>
      <c r="K115" s="259"/>
      <c r="L115" s="259"/>
      <c r="M115" s="259"/>
      <c r="N115" s="25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259"/>
      <c r="AW115" s="259"/>
      <c r="AX115" s="259"/>
      <c r="AY115" s="259"/>
      <c r="AZ115" s="259"/>
      <c r="BA115" s="259"/>
      <c r="BB115" s="259"/>
      <c r="BC115" s="259"/>
      <c r="BD115" s="259"/>
      <c r="BE115" s="259"/>
      <c r="BF115" s="259"/>
      <c r="BG115" s="259"/>
      <c r="BH115" s="259"/>
      <c r="BI115" s="259"/>
      <c r="BJ115" s="259"/>
      <c r="BK115" s="259"/>
      <c r="BL115" s="259"/>
      <c r="BM115" s="259"/>
      <c r="BN115" s="259"/>
      <c r="BO115" s="259"/>
      <c r="BP115" s="259"/>
      <c r="BQ115" s="259"/>
      <c r="BR115" s="259"/>
      <c r="BS115" s="259"/>
      <c r="BT115" s="259"/>
      <c r="BU115" s="259"/>
      <c r="BV115" s="259"/>
      <c r="BW115" s="259"/>
      <c r="BX115" s="259"/>
      <c r="BY115" s="259"/>
      <c r="BZ115" s="259"/>
      <c r="CA115" s="259"/>
      <c r="CB115" s="259"/>
      <c r="CC115" s="259"/>
      <c r="CD115" s="259"/>
      <c r="CE115" s="259"/>
      <c r="CF115" s="259"/>
      <c r="CG115" s="259"/>
      <c r="CH115" s="259"/>
      <c r="CI115" s="259"/>
      <c r="CJ115" s="259"/>
      <c r="CK115" s="259"/>
      <c r="CL115" s="259"/>
      <c r="CM115" s="259"/>
      <c r="CN115" s="259"/>
      <c r="CO115" s="259"/>
      <c r="CP115" s="259"/>
      <c r="CQ115" s="281">
        <f>'Credit issuance TYA'!CQ115-('Credit issuance TYA'!$CQ$21*'Credit issuance TYA'!$B$2)</f>
        <v>0</v>
      </c>
      <c r="CR115" s="281">
        <f>IF(ISBLANK('Hoja De Calculo'!CS$13),'Credit issuance TYA'!CR115-('Credit issuance TYA'!$CQ$21*'Credit issuance TYA'!$B$2),IF('Hoja De Calculo'!CS$16&lt;'Hoja De Calculo'!CR$16,0,'Credit issuance TYA'!CR115-('Credit issuance TYA'!$CQ$21*'Credit issuance TYA'!$B$2)))</f>
        <v>0</v>
      </c>
      <c r="CS115" s="281">
        <f>IF(ISBLANK('Hoja De Calculo'!CT$13),'Credit issuance TYA'!CS115-('Credit issuance TYA'!$CQ$21*'Credit issuance TYA'!$B$2),IF('Hoja De Calculo'!CT$16&lt;'Hoja De Calculo'!CS$16,0,'Credit issuance TYA'!CS115-('Credit issuance TYA'!$CQ$21*'Credit issuance TYA'!$B$2)))</f>
        <v>0</v>
      </c>
      <c r="CT115" s="281">
        <f>IF(ISBLANK('Hoja De Calculo'!CU$13),'Credit issuance TYA'!CT115-('Credit issuance TYA'!$CQ$21*'Credit issuance TYA'!$B$2),IF('Hoja De Calculo'!CU$16&lt;'Hoja De Calculo'!CT$16,0,'Credit issuance TYA'!CT115-('Credit issuance TYA'!$CQ$21*'Credit issuance TYA'!$B$2)))</f>
        <v>0</v>
      </c>
      <c r="CU115" s="281">
        <f>IF(ISBLANK('Hoja De Calculo'!CV$13),'Credit issuance TYA'!CU115-('Credit issuance TYA'!$CQ$21*'Credit issuance TYA'!$B$2),IF('Hoja De Calculo'!CV$16&lt;'Hoja De Calculo'!CU$16,0,'Credit issuance TYA'!CU115-('Credit issuance TYA'!$CQ$21*'Credit issuance TYA'!$B$2)))</f>
        <v>0</v>
      </c>
      <c r="CV115" s="281">
        <f>IF(ISBLANK('Hoja De Calculo'!CW$13),'Credit issuance TYA'!CV115-('Credit issuance TYA'!$CQ$21*'Credit issuance TYA'!$B$2),IF('Hoja De Calculo'!CW$16&lt;'Hoja De Calculo'!CV$16,0,'Credit issuance TYA'!CV115-('Credit issuance TYA'!$CQ$21*'Credit issuance TYA'!$B$2)))</f>
        <v>0</v>
      </c>
      <c r="CW115" s="281">
        <f>IF(ISBLANK('Hoja De Calculo'!CX$13),'Credit issuance TYA'!CW115-('Credit issuance TYA'!$CQ$21*'Credit issuance TYA'!$B$2),IF('Hoja De Calculo'!CX$16&lt;'Hoja De Calculo'!CW$16,0,'Credit issuance TYA'!CW115-('Credit issuance TYA'!$CQ$21*'Credit issuance TYA'!$B$2)))</f>
        <v>0</v>
      </c>
    </row>
    <row r="116" spans="1:102" x14ac:dyDescent="0.3">
      <c r="A116" t="s">
        <v>253</v>
      </c>
      <c r="B116" s="259"/>
      <c r="C116" s="259"/>
      <c r="D116" s="259"/>
      <c r="E116" s="259"/>
      <c r="F116" s="259"/>
      <c r="G116" s="259"/>
      <c r="H116" s="259"/>
      <c r="I116" s="259"/>
      <c r="J116" s="259"/>
      <c r="K116" s="259"/>
      <c r="L116" s="259"/>
      <c r="M116" s="259"/>
      <c r="N116" s="259"/>
      <c r="O116" s="259"/>
      <c r="P116" s="259"/>
      <c r="Q116" s="259"/>
      <c r="R116" s="259"/>
      <c r="S116" s="259"/>
      <c r="T116" s="259"/>
      <c r="U116" s="259"/>
      <c r="V116" s="259"/>
      <c r="W116" s="259"/>
      <c r="X116" s="259"/>
      <c r="Y116" s="259"/>
      <c r="Z116" s="259"/>
      <c r="AA116" s="259"/>
      <c r="AB116" s="259"/>
      <c r="AC116" s="259"/>
      <c r="AD116" s="259"/>
      <c r="AE116" s="259"/>
      <c r="AF116" s="259"/>
      <c r="AG116" s="259"/>
      <c r="AH116" s="259"/>
      <c r="AI116" s="259"/>
      <c r="AJ116" s="259"/>
      <c r="AK116" s="259"/>
      <c r="AL116" s="259"/>
      <c r="AM116" s="259"/>
      <c r="AN116" s="259"/>
      <c r="AO116" s="259"/>
      <c r="AP116" s="259"/>
      <c r="AQ116" s="259"/>
      <c r="AR116" s="259"/>
      <c r="AS116" s="259"/>
      <c r="AT116" s="259"/>
      <c r="AU116" s="259"/>
      <c r="AV116" s="259"/>
      <c r="AW116" s="259"/>
      <c r="AX116" s="259"/>
      <c r="AY116" s="259"/>
      <c r="AZ116" s="259"/>
      <c r="BA116" s="259"/>
      <c r="BB116" s="259"/>
      <c r="BC116" s="259"/>
      <c r="BD116" s="259"/>
      <c r="BE116" s="259"/>
      <c r="BF116" s="259"/>
      <c r="BG116" s="259"/>
      <c r="BH116" s="259"/>
      <c r="BI116" s="259"/>
      <c r="BJ116" s="259"/>
      <c r="BK116" s="259"/>
      <c r="BL116" s="259"/>
      <c r="BM116" s="259"/>
      <c r="BN116" s="259"/>
      <c r="BO116" s="259"/>
      <c r="BP116" s="259"/>
      <c r="BQ116" s="259"/>
      <c r="BR116" s="259"/>
      <c r="BS116" s="259"/>
      <c r="BT116" s="259"/>
      <c r="BU116" s="259"/>
      <c r="BV116" s="259"/>
      <c r="BW116" s="259"/>
      <c r="BX116" s="259"/>
      <c r="BY116" s="259"/>
      <c r="BZ116" s="259"/>
      <c r="CA116" s="259"/>
      <c r="CB116" s="259"/>
      <c r="CC116" s="259"/>
      <c r="CD116" s="259"/>
      <c r="CE116" s="259"/>
      <c r="CF116" s="259"/>
      <c r="CG116" s="259"/>
      <c r="CH116" s="259"/>
      <c r="CI116" s="259"/>
      <c r="CJ116" s="259"/>
      <c r="CK116" s="259"/>
      <c r="CL116" s="259"/>
      <c r="CM116" s="259"/>
      <c r="CN116" s="259"/>
      <c r="CO116" s="259"/>
      <c r="CP116" s="259"/>
      <c r="CQ116" s="259"/>
      <c r="CR116" s="281">
        <f>'Credit issuance TYA'!CR116-('Credit issuance TYA'!$CR$21*'Credit issuance TYA'!$B$2)</f>
        <v>0</v>
      </c>
      <c r="CS116" s="281">
        <f>IF(ISBLANK('Hoja De Calculo'!CT$13),'Credit issuance TYA'!CS116-('Credit issuance TYA'!$CR$21*'Credit issuance TYA'!$B$2),IF('Hoja De Calculo'!CT$16&lt;'Hoja De Calculo'!CS$16,0,'Credit issuance TYA'!CS116-('Credit issuance TYA'!$CR$21*'Credit issuance TYA'!$B$2)))</f>
        <v>0</v>
      </c>
      <c r="CT116" s="281">
        <f>IF(ISBLANK('Hoja De Calculo'!CU$13),'Credit issuance TYA'!CT116-('Credit issuance TYA'!$CR$21*'Credit issuance TYA'!$B$2),IF('Hoja De Calculo'!CU$16&lt;'Hoja De Calculo'!CT$16,0,'Credit issuance TYA'!CT116-('Credit issuance TYA'!$CR$21*'Credit issuance TYA'!$B$2)))</f>
        <v>0</v>
      </c>
      <c r="CU116" s="281">
        <f>IF(ISBLANK('Hoja De Calculo'!CV$13),'Credit issuance TYA'!CU116-('Credit issuance TYA'!$CR$21*'Credit issuance TYA'!$B$2),IF('Hoja De Calculo'!CV$16&lt;'Hoja De Calculo'!CU$16,0,'Credit issuance TYA'!CU116-('Credit issuance TYA'!$CR$21*'Credit issuance TYA'!$B$2)))</f>
        <v>0</v>
      </c>
      <c r="CV116" s="281">
        <f>IF(ISBLANK('Hoja De Calculo'!CW$13),'Credit issuance TYA'!CV116-('Credit issuance TYA'!$CR$21*'Credit issuance TYA'!$B$2),IF('Hoja De Calculo'!CW$16&lt;'Hoja De Calculo'!CV$16,0,'Credit issuance TYA'!CV116-('Credit issuance TYA'!$CR$21*'Credit issuance TYA'!$B$2)))</f>
        <v>0</v>
      </c>
      <c r="CW116" s="281">
        <f>IF(ISBLANK('Hoja De Calculo'!CX$13),'Credit issuance TYA'!CW116-('Credit issuance TYA'!$CR$21*'Credit issuance TYA'!$B$2),IF('Hoja De Calculo'!CX$16&lt;'Hoja De Calculo'!CW$16,0,'Credit issuance TYA'!CW116-('Credit issuance TYA'!$CR$21*'Credit issuance TYA'!$B$2)))</f>
        <v>0</v>
      </c>
    </row>
    <row r="117" spans="1:102" x14ac:dyDescent="0.3">
      <c r="A117" t="s">
        <v>254</v>
      </c>
      <c r="B117" s="259"/>
      <c r="C117" s="259"/>
      <c r="D117" s="259"/>
      <c r="E117" s="259"/>
      <c r="F117" s="259"/>
      <c r="G117" s="259"/>
      <c r="H117" s="259"/>
      <c r="I117" s="259"/>
      <c r="J117" s="259"/>
      <c r="K117" s="259"/>
      <c r="L117" s="259"/>
      <c r="M117" s="259"/>
      <c r="N117" s="259"/>
      <c r="O117" s="259"/>
      <c r="P117" s="259"/>
      <c r="Q117" s="259"/>
      <c r="R117" s="259"/>
      <c r="S117" s="259"/>
      <c r="T117" s="259"/>
      <c r="U117" s="259"/>
      <c r="V117" s="259"/>
      <c r="W117" s="259"/>
      <c r="X117" s="259"/>
      <c r="Y117" s="259"/>
      <c r="Z117" s="259"/>
      <c r="AA117" s="259"/>
      <c r="AB117" s="259"/>
      <c r="AC117" s="259"/>
      <c r="AD117" s="259"/>
      <c r="AE117" s="259"/>
      <c r="AF117" s="259"/>
      <c r="AG117" s="259"/>
      <c r="AH117" s="259"/>
      <c r="AI117" s="259"/>
      <c r="AJ117" s="259"/>
      <c r="AK117" s="259"/>
      <c r="AL117" s="259"/>
      <c r="AM117" s="259"/>
      <c r="AN117" s="259"/>
      <c r="AO117" s="259"/>
      <c r="AP117" s="259"/>
      <c r="AQ117" s="259"/>
      <c r="AR117" s="259"/>
      <c r="AS117" s="259"/>
      <c r="AT117" s="259"/>
      <c r="AU117" s="259"/>
      <c r="AV117" s="259"/>
      <c r="AW117" s="259"/>
      <c r="AX117" s="259"/>
      <c r="AY117" s="259"/>
      <c r="AZ117" s="259"/>
      <c r="BA117" s="259"/>
      <c r="BB117" s="259"/>
      <c r="BC117" s="259"/>
      <c r="BD117" s="259"/>
      <c r="BE117" s="259"/>
      <c r="BF117" s="259"/>
      <c r="BG117" s="259"/>
      <c r="BH117" s="259"/>
      <c r="BI117" s="259"/>
      <c r="BJ117" s="259"/>
      <c r="BK117" s="259"/>
      <c r="BL117" s="259"/>
      <c r="BM117" s="259"/>
      <c r="BN117" s="259"/>
      <c r="BO117" s="259"/>
      <c r="BP117" s="259"/>
      <c r="BQ117" s="259"/>
      <c r="BR117" s="259"/>
      <c r="BS117" s="259"/>
      <c r="BT117" s="259"/>
      <c r="BU117" s="259"/>
      <c r="BV117" s="259"/>
      <c r="BW117" s="259"/>
      <c r="BX117" s="259"/>
      <c r="BY117" s="259"/>
      <c r="BZ117" s="259"/>
      <c r="CA117" s="259"/>
      <c r="CB117" s="259"/>
      <c r="CC117" s="259"/>
      <c r="CD117" s="259"/>
      <c r="CE117" s="259"/>
      <c r="CF117" s="259"/>
      <c r="CG117" s="259"/>
      <c r="CH117" s="259"/>
      <c r="CI117" s="259"/>
      <c r="CJ117" s="259"/>
      <c r="CK117" s="259"/>
      <c r="CL117" s="259"/>
      <c r="CM117" s="259"/>
      <c r="CN117" s="259"/>
      <c r="CO117" s="259"/>
      <c r="CP117" s="259"/>
      <c r="CQ117" s="259"/>
      <c r="CR117" s="259"/>
      <c r="CS117" s="281">
        <f>'Credit issuance TYA'!CS117-('Credit issuance TYA'!$CS$21*'Credit issuance TYA'!$B$2)</f>
        <v>0</v>
      </c>
      <c r="CT117" s="281">
        <f>IF(ISBLANK('Hoja De Calculo'!CU$13),'Credit issuance TYA'!CT117-('Credit issuance TYA'!$CS$21*'Credit issuance TYA'!$B$2),IF('Hoja De Calculo'!CU$16&lt;'Hoja De Calculo'!CT$16,0,'Credit issuance TYA'!CT117-('Credit issuance TYA'!$CS$21*'Credit issuance TYA'!$B$2)))</f>
        <v>0</v>
      </c>
      <c r="CU117" s="281">
        <f>IF(ISBLANK('Hoja De Calculo'!CV$13),'Credit issuance TYA'!CU117-('Credit issuance TYA'!$CS$21*'Credit issuance TYA'!$B$2),IF('Hoja De Calculo'!CV$16&lt;'Hoja De Calculo'!CU$16,0,'Credit issuance TYA'!CU117-('Credit issuance TYA'!$CS$21*'Credit issuance TYA'!$B$2)))</f>
        <v>0</v>
      </c>
      <c r="CV117" s="281">
        <f>IF(ISBLANK('Hoja De Calculo'!CW$13),'Credit issuance TYA'!CV117-('Credit issuance TYA'!$CS$21*'Credit issuance TYA'!$B$2),IF('Hoja De Calculo'!CW$16&lt;'Hoja De Calculo'!CV$16,0,'Credit issuance TYA'!CV117-('Credit issuance TYA'!$CS$21*'Credit issuance TYA'!$B$2)))</f>
        <v>0</v>
      </c>
      <c r="CW117" s="281">
        <f>IF(ISBLANK('Hoja De Calculo'!CX$13),'Credit issuance TYA'!CW117-('Credit issuance TYA'!$CS$21*'Credit issuance TYA'!$B$2),IF('Hoja De Calculo'!CX$16&lt;'Hoja De Calculo'!CW$16,0,'Credit issuance TYA'!CW117-('Credit issuance TYA'!$CS$21*'Credit issuance TYA'!$B$2)))</f>
        <v>0</v>
      </c>
    </row>
    <row r="118" spans="1:102" x14ac:dyDescent="0.3">
      <c r="A118" t="s">
        <v>255</v>
      </c>
      <c r="B118" s="259"/>
      <c r="C118" s="259"/>
      <c r="D118" s="259"/>
      <c r="E118" s="259"/>
      <c r="F118" s="259"/>
      <c r="G118" s="259"/>
      <c r="H118" s="259"/>
      <c r="I118" s="259"/>
      <c r="J118" s="259"/>
      <c r="K118" s="259"/>
      <c r="L118" s="259"/>
      <c r="M118" s="259"/>
      <c r="N118" s="259"/>
      <c r="O118" s="259"/>
      <c r="P118" s="259"/>
      <c r="Q118" s="259"/>
      <c r="R118" s="259"/>
      <c r="S118" s="259"/>
      <c r="T118" s="259"/>
      <c r="U118" s="259"/>
      <c r="V118" s="259"/>
      <c r="W118" s="259"/>
      <c r="X118" s="259"/>
      <c r="Y118" s="259"/>
      <c r="Z118" s="259"/>
      <c r="AA118" s="259"/>
      <c r="AB118" s="259"/>
      <c r="AC118" s="259"/>
      <c r="AD118" s="259"/>
      <c r="AE118" s="259"/>
      <c r="AF118" s="259"/>
      <c r="AG118" s="259"/>
      <c r="AH118" s="259"/>
      <c r="AI118" s="259"/>
      <c r="AJ118" s="259"/>
      <c r="AK118" s="259"/>
      <c r="AL118" s="259"/>
      <c r="AM118" s="259"/>
      <c r="AN118" s="259"/>
      <c r="AO118" s="259"/>
      <c r="AP118" s="259"/>
      <c r="AQ118" s="259"/>
      <c r="AR118" s="259"/>
      <c r="AS118" s="259"/>
      <c r="AT118" s="259"/>
      <c r="AU118" s="259"/>
      <c r="AV118" s="259"/>
      <c r="AW118" s="259"/>
      <c r="AX118" s="259"/>
      <c r="AY118" s="259"/>
      <c r="AZ118" s="259"/>
      <c r="BA118" s="259"/>
      <c r="BB118" s="259"/>
      <c r="BC118" s="259"/>
      <c r="BD118" s="259"/>
      <c r="BE118" s="259"/>
      <c r="BF118" s="259"/>
      <c r="BG118" s="259"/>
      <c r="BH118" s="259"/>
      <c r="BI118" s="259"/>
      <c r="BJ118" s="259"/>
      <c r="BK118" s="259"/>
      <c r="BL118" s="259"/>
      <c r="BM118" s="259"/>
      <c r="BN118" s="259"/>
      <c r="BO118" s="259"/>
      <c r="BP118" s="259"/>
      <c r="BQ118" s="259"/>
      <c r="BR118" s="259"/>
      <c r="BS118" s="259"/>
      <c r="BT118" s="259"/>
      <c r="BU118" s="259"/>
      <c r="BV118" s="259"/>
      <c r="BW118" s="259"/>
      <c r="BX118" s="259"/>
      <c r="BY118" s="259"/>
      <c r="BZ118" s="259"/>
      <c r="CA118" s="259"/>
      <c r="CB118" s="259"/>
      <c r="CC118" s="259"/>
      <c r="CD118" s="259"/>
      <c r="CE118" s="259"/>
      <c r="CF118" s="259"/>
      <c r="CG118" s="259"/>
      <c r="CH118" s="259"/>
      <c r="CI118" s="259"/>
      <c r="CJ118" s="259"/>
      <c r="CK118" s="259"/>
      <c r="CL118" s="259"/>
      <c r="CM118" s="259"/>
      <c r="CN118" s="259"/>
      <c r="CO118" s="259"/>
      <c r="CP118" s="259"/>
      <c r="CQ118" s="259"/>
      <c r="CR118" s="259"/>
      <c r="CS118" s="259"/>
      <c r="CT118" s="281">
        <f>'Credit issuance TYA'!CT118-('Credit issuance TYA'!$CT$21*'Credit issuance TYA'!$B$2)</f>
        <v>0</v>
      </c>
      <c r="CU118" s="281">
        <f>IF(ISBLANK('Hoja De Calculo'!CV$13),'Credit issuance TYA'!CU118-('Credit issuance TYA'!$CT$21*'Credit issuance TYA'!$B$2),IF('Hoja De Calculo'!CV$16&lt;'Hoja De Calculo'!CU$16,0,'Credit issuance TYA'!CU118-('Credit issuance TYA'!$CT$21*'Credit issuance TYA'!$B$2)))</f>
        <v>0</v>
      </c>
      <c r="CV118" s="281">
        <f>IF(ISBLANK('Hoja De Calculo'!CW$13),'Credit issuance TYA'!CV118-('Credit issuance TYA'!$CT$21*'Credit issuance TYA'!$B$2),IF('Hoja De Calculo'!CW$16&lt;'Hoja De Calculo'!CV$16,0,'Credit issuance TYA'!CV118-('Credit issuance TYA'!$CT$21*'Credit issuance TYA'!$B$2)))</f>
        <v>0</v>
      </c>
      <c r="CW118" s="281">
        <f>IF(ISBLANK('Hoja De Calculo'!CX$13),'Credit issuance TYA'!CW118-('Credit issuance TYA'!$CT$21*'Credit issuance TYA'!$B$2),IF('Hoja De Calculo'!CX$16&lt;'Hoja De Calculo'!CW$16,0,'Credit issuance TYA'!CW118-('Credit issuance TYA'!$CT$21*'Credit issuance TYA'!$B$2)))</f>
        <v>0</v>
      </c>
    </row>
    <row r="119" spans="1:102" x14ac:dyDescent="0.3">
      <c r="A119" t="s">
        <v>256</v>
      </c>
      <c r="B119" s="259"/>
      <c r="C119" s="259"/>
      <c r="D119" s="259"/>
      <c r="E119" s="259"/>
      <c r="F119" s="259"/>
      <c r="G119" s="259"/>
      <c r="H119" s="259"/>
      <c r="I119" s="259"/>
      <c r="J119" s="259"/>
      <c r="K119" s="259"/>
      <c r="L119" s="259"/>
      <c r="M119" s="259"/>
      <c r="N119" s="259"/>
      <c r="O119" s="259"/>
      <c r="P119" s="259"/>
      <c r="Q119" s="259"/>
      <c r="R119" s="259"/>
      <c r="S119" s="259"/>
      <c r="T119" s="259"/>
      <c r="U119" s="259"/>
      <c r="V119" s="259"/>
      <c r="W119" s="259"/>
      <c r="X119" s="259"/>
      <c r="Y119" s="259"/>
      <c r="Z119" s="259"/>
      <c r="AA119" s="259"/>
      <c r="AB119" s="259"/>
      <c r="AC119" s="259"/>
      <c r="AD119" s="259"/>
      <c r="AE119" s="259"/>
      <c r="AF119" s="259"/>
      <c r="AG119" s="259"/>
      <c r="AH119" s="259"/>
      <c r="AI119" s="259"/>
      <c r="AJ119" s="259"/>
      <c r="AK119" s="259"/>
      <c r="AL119" s="259"/>
      <c r="AM119" s="259"/>
      <c r="AN119" s="259"/>
      <c r="AO119" s="259"/>
      <c r="AP119" s="259"/>
      <c r="AQ119" s="259"/>
      <c r="AR119" s="259"/>
      <c r="AS119" s="259"/>
      <c r="AT119" s="259"/>
      <c r="AU119" s="259"/>
      <c r="AV119" s="259"/>
      <c r="AW119" s="259"/>
      <c r="AX119" s="259"/>
      <c r="AY119" s="259"/>
      <c r="AZ119" s="259"/>
      <c r="BA119" s="259"/>
      <c r="BB119" s="259"/>
      <c r="BC119" s="259"/>
      <c r="BD119" s="259"/>
      <c r="BE119" s="259"/>
      <c r="BF119" s="259"/>
      <c r="BG119" s="259"/>
      <c r="BH119" s="259"/>
      <c r="BI119" s="259"/>
      <c r="BJ119" s="259"/>
      <c r="BK119" s="259"/>
      <c r="BL119" s="259"/>
      <c r="BM119" s="259"/>
      <c r="BN119" s="259"/>
      <c r="BO119" s="259"/>
      <c r="BP119" s="259"/>
      <c r="BQ119" s="259"/>
      <c r="BR119" s="259"/>
      <c r="BS119" s="259"/>
      <c r="BT119" s="259"/>
      <c r="BU119" s="259"/>
      <c r="BV119" s="259"/>
      <c r="BW119" s="259"/>
      <c r="BX119" s="259"/>
      <c r="BY119" s="259"/>
      <c r="BZ119" s="259"/>
      <c r="CA119" s="259"/>
      <c r="CB119" s="259"/>
      <c r="CC119" s="259"/>
      <c r="CD119" s="259"/>
      <c r="CE119" s="259"/>
      <c r="CF119" s="259"/>
      <c r="CG119" s="259"/>
      <c r="CH119" s="259"/>
      <c r="CI119" s="259"/>
      <c r="CJ119" s="259"/>
      <c r="CK119" s="259"/>
      <c r="CL119" s="259"/>
      <c r="CM119" s="259"/>
      <c r="CN119" s="259"/>
      <c r="CO119" s="259"/>
      <c r="CP119" s="259"/>
      <c r="CQ119" s="259"/>
      <c r="CR119" s="259"/>
      <c r="CS119" s="259"/>
      <c r="CT119" s="259"/>
      <c r="CU119" s="281">
        <f>'Credit issuance TYA'!CU119-('Credit issuance TYA'!$CU$21*'Credit issuance TYA'!$B$2)</f>
        <v>0</v>
      </c>
      <c r="CV119" s="281">
        <f>IF(ISBLANK('Hoja De Calculo'!CW$13),'Credit issuance TYA'!CV119-('Credit issuance TYA'!$CU$21*'Credit issuance TYA'!$B$2),IF('Hoja De Calculo'!CW$16&lt;'Hoja De Calculo'!CV$16,0,'Credit issuance TYA'!CV119-('Credit issuance TYA'!$CU$21*'Credit issuance TYA'!$B$2)))</f>
        <v>0</v>
      </c>
      <c r="CW119" s="281">
        <f>IF(ISBLANK('Hoja De Calculo'!CX$13),'Credit issuance TYA'!CW119-('Credit issuance TYA'!$CU$21*'Credit issuance TYA'!$B$2),IF('Hoja De Calculo'!CX$16&lt;'Hoja De Calculo'!CW$16,0,'Credit issuance TYA'!CW119-('Credit issuance TYA'!$CU$21*'Credit issuance TYA'!$B$2)))</f>
        <v>0</v>
      </c>
    </row>
    <row r="120" spans="1:102" x14ac:dyDescent="0.3">
      <c r="A120" t="s">
        <v>257</v>
      </c>
      <c r="B120" s="259"/>
      <c r="C120" s="259"/>
      <c r="D120" s="259"/>
      <c r="E120" s="259"/>
      <c r="F120" s="259"/>
      <c r="G120" s="259"/>
      <c r="H120" s="259"/>
      <c r="I120" s="259"/>
      <c r="J120" s="259"/>
      <c r="K120" s="259"/>
      <c r="L120" s="259"/>
      <c r="M120" s="259"/>
      <c r="N120" s="259"/>
      <c r="O120" s="259"/>
      <c r="P120" s="259"/>
      <c r="Q120" s="259"/>
      <c r="R120" s="259"/>
      <c r="S120" s="259"/>
      <c r="T120" s="259"/>
      <c r="U120" s="259"/>
      <c r="V120" s="259"/>
      <c r="W120" s="259"/>
      <c r="X120" s="259"/>
      <c r="Y120" s="259"/>
      <c r="Z120" s="259"/>
      <c r="AA120" s="259"/>
      <c r="AB120" s="259"/>
      <c r="AC120" s="259"/>
      <c r="AD120" s="259"/>
      <c r="AE120" s="259"/>
      <c r="AF120" s="259"/>
      <c r="AG120" s="259"/>
      <c r="AH120" s="259"/>
      <c r="AI120" s="259"/>
      <c r="AJ120" s="259"/>
      <c r="AK120" s="259"/>
      <c r="AL120" s="259"/>
      <c r="AM120" s="259"/>
      <c r="AN120" s="259"/>
      <c r="AO120" s="259"/>
      <c r="AP120" s="259"/>
      <c r="AQ120" s="259"/>
      <c r="AR120" s="259"/>
      <c r="AS120" s="259"/>
      <c r="AT120" s="259"/>
      <c r="AU120" s="259"/>
      <c r="AV120" s="259"/>
      <c r="AW120" s="259"/>
      <c r="AX120" s="259"/>
      <c r="AY120" s="259"/>
      <c r="AZ120" s="259"/>
      <c r="BA120" s="259"/>
      <c r="BB120" s="259"/>
      <c r="BC120" s="259"/>
      <c r="BD120" s="259"/>
      <c r="BE120" s="259"/>
      <c r="BF120" s="259"/>
      <c r="BG120" s="259"/>
      <c r="BH120" s="259"/>
      <c r="BI120" s="259"/>
      <c r="BJ120" s="259"/>
      <c r="BK120" s="259"/>
      <c r="BL120" s="259"/>
      <c r="BM120" s="259"/>
      <c r="BN120" s="259"/>
      <c r="BO120" s="259"/>
      <c r="BP120" s="259"/>
      <c r="BQ120" s="259"/>
      <c r="BR120" s="259"/>
      <c r="BS120" s="259"/>
      <c r="BT120" s="259"/>
      <c r="BU120" s="259"/>
      <c r="BV120" s="259"/>
      <c r="BW120" s="259"/>
      <c r="BX120" s="259"/>
      <c r="BY120" s="259"/>
      <c r="BZ120" s="259"/>
      <c r="CA120" s="259"/>
      <c r="CB120" s="259"/>
      <c r="CC120" s="259"/>
      <c r="CD120" s="259"/>
      <c r="CE120" s="259"/>
      <c r="CF120" s="259"/>
      <c r="CG120" s="259"/>
      <c r="CH120" s="259"/>
      <c r="CI120" s="259"/>
      <c r="CJ120" s="259"/>
      <c r="CK120" s="259"/>
      <c r="CL120" s="259"/>
      <c r="CM120" s="259"/>
      <c r="CN120" s="259"/>
      <c r="CO120" s="259"/>
      <c r="CP120" s="259"/>
      <c r="CQ120" s="259"/>
      <c r="CR120" s="259"/>
      <c r="CS120" s="259"/>
      <c r="CT120" s="259"/>
      <c r="CU120" s="259"/>
      <c r="CV120" s="281">
        <f>'Credit issuance TYA'!CV120-('Credit issuance TYA'!$CV$21*'Credit issuance TYA'!$B$2)</f>
        <v>0</v>
      </c>
      <c r="CW120" s="281">
        <f>IF(ISBLANK('Hoja De Calculo'!CX$13),'Credit issuance TYA'!CW120-('Credit issuance TYA'!$CV$21*'Credit issuance TYA'!$B$2),IF('Hoja De Calculo'!CX$16&lt;'Hoja De Calculo'!CW$16,0,'Credit issuance TYA'!CW120-('Credit issuance TYA'!$CV$21*'Credit issuance TYA'!$B$2)))</f>
        <v>0</v>
      </c>
    </row>
    <row r="121" spans="1:102" x14ac:dyDescent="0.3">
      <c r="A121" t="s">
        <v>258</v>
      </c>
      <c r="B121" s="259"/>
      <c r="C121" s="259"/>
      <c r="D121" s="259"/>
      <c r="E121" s="259"/>
      <c r="F121" s="259"/>
      <c r="G121" s="259"/>
      <c r="H121" s="259"/>
      <c r="I121" s="259"/>
      <c r="J121" s="259"/>
      <c r="K121" s="259"/>
      <c r="L121" s="259"/>
      <c r="M121" s="259"/>
      <c r="N121" s="259"/>
      <c r="O121" s="259"/>
      <c r="P121" s="259"/>
      <c r="Q121" s="259"/>
      <c r="R121" s="259"/>
      <c r="S121" s="259"/>
      <c r="T121" s="259"/>
      <c r="U121" s="259"/>
      <c r="V121" s="259"/>
      <c r="W121" s="259"/>
      <c r="X121" s="259"/>
      <c r="Y121" s="259"/>
      <c r="Z121" s="259"/>
      <c r="AA121" s="259"/>
      <c r="AB121" s="259"/>
      <c r="AC121" s="259"/>
      <c r="AD121" s="259"/>
      <c r="AE121" s="259"/>
      <c r="AF121" s="259"/>
      <c r="AG121" s="259"/>
      <c r="AH121" s="259"/>
      <c r="AI121" s="259"/>
      <c r="AJ121" s="259"/>
      <c r="AK121" s="259"/>
      <c r="AL121" s="259"/>
      <c r="AM121" s="259"/>
      <c r="AN121" s="259"/>
      <c r="AO121" s="259"/>
      <c r="AP121" s="259"/>
      <c r="AQ121" s="259"/>
      <c r="AR121" s="259"/>
      <c r="AS121" s="259"/>
      <c r="AT121" s="259"/>
      <c r="AU121" s="259"/>
      <c r="AV121" s="259"/>
      <c r="AW121" s="259"/>
      <c r="AX121" s="259"/>
      <c r="AY121" s="259"/>
      <c r="AZ121" s="259"/>
      <c r="BA121" s="259"/>
      <c r="BB121" s="259"/>
      <c r="BC121" s="259"/>
      <c r="BD121" s="259"/>
      <c r="BE121" s="259"/>
      <c r="BF121" s="259"/>
      <c r="BG121" s="259"/>
      <c r="BH121" s="259"/>
      <c r="BI121" s="259"/>
      <c r="BJ121" s="259"/>
      <c r="BK121" s="259"/>
      <c r="BL121" s="259"/>
      <c r="BM121" s="259"/>
      <c r="BN121" s="259"/>
      <c r="BO121" s="259"/>
      <c r="BP121" s="259"/>
      <c r="BQ121" s="259"/>
      <c r="BR121" s="259"/>
      <c r="BS121" s="259"/>
      <c r="BT121" s="259"/>
      <c r="BU121" s="259"/>
      <c r="BV121" s="259"/>
      <c r="BW121" s="259"/>
      <c r="BX121" s="259"/>
      <c r="BY121" s="259"/>
      <c r="BZ121" s="259"/>
      <c r="CA121" s="259"/>
      <c r="CB121" s="259"/>
      <c r="CC121" s="259"/>
      <c r="CD121" s="259"/>
      <c r="CE121" s="259"/>
      <c r="CF121" s="259"/>
      <c r="CG121" s="259"/>
      <c r="CH121" s="259"/>
      <c r="CI121" s="259"/>
      <c r="CJ121" s="259"/>
      <c r="CK121" s="259"/>
      <c r="CL121" s="259"/>
      <c r="CM121" s="259"/>
      <c r="CN121" s="259"/>
      <c r="CO121" s="259"/>
      <c r="CP121" s="259"/>
      <c r="CQ121" s="259"/>
      <c r="CR121" s="259"/>
      <c r="CS121" s="259"/>
      <c r="CT121" s="259"/>
      <c r="CU121" s="259"/>
      <c r="CV121" s="259"/>
      <c r="CW121" s="281">
        <f>'Credit issuance TYA'!CW121-('Credit issuance TYA'!$CW$21*'Credit issuance TYA'!$B$2)</f>
        <v>0</v>
      </c>
    </row>
    <row r="122" spans="1:102" x14ac:dyDescent="0.3">
      <c r="CX122" s="28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7:BD10"/>
  <sheetViews>
    <sheetView workbookViewId="0"/>
  </sheetViews>
  <sheetFormatPr baseColWidth="10" defaultColWidth="8.6640625" defaultRowHeight="14.4" x14ac:dyDescent="0.3"/>
  <cols>
    <col min="4" max="12" width="2" bestFit="1" customWidth="1"/>
    <col min="13" max="56" width="3" bestFit="1" customWidth="1"/>
  </cols>
  <sheetData>
    <row r="7" spans="4:56" x14ac:dyDescent="0.3">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3">
      <c r="D8" s="301">
        <v>0</v>
      </c>
      <c r="E8" s="301">
        <v>1</v>
      </c>
      <c r="F8" s="301">
        <v>2</v>
      </c>
      <c r="G8" s="301">
        <v>3</v>
      </c>
      <c r="H8" s="301">
        <v>4</v>
      </c>
      <c r="I8" s="301">
        <v>5</v>
      </c>
      <c r="J8" s="301">
        <v>6</v>
      </c>
      <c r="K8" s="301">
        <v>7</v>
      </c>
      <c r="L8" s="301">
        <v>8</v>
      </c>
      <c r="M8" s="301">
        <v>9</v>
      </c>
      <c r="N8" s="301">
        <v>10</v>
      </c>
      <c r="O8" s="301">
        <v>11</v>
      </c>
      <c r="P8" s="301">
        <v>12</v>
      </c>
      <c r="Q8" s="301">
        <v>13</v>
      </c>
      <c r="R8" s="301">
        <v>14</v>
      </c>
      <c r="S8" s="301">
        <v>15</v>
      </c>
      <c r="T8" s="301">
        <v>16</v>
      </c>
      <c r="U8" s="301">
        <v>17</v>
      </c>
      <c r="V8" s="301">
        <v>18</v>
      </c>
      <c r="W8" s="301">
        <v>19</v>
      </c>
      <c r="X8" s="301">
        <v>20</v>
      </c>
      <c r="Y8" s="301">
        <v>21</v>
      </c>
      <c r="Z8" s="301">
        <v>22</v>
      </c>
      <c r="AA8" s="301">
        <v>23</v>
      </c>
      <c r="AB8" s="301">
        <v>24</v>
      </c>
      <c r="AC8" s="301">
        <v>25</v>
      </c>
      <c r="AD8" s="301">
        <v>26</v>
      </c>
      <c r="AE8" s="301">
        <v>27</v>
      </c>
      <c r="AF8" s="301">
        <v>28</v>
      </c>
      <c r="AG8" s="301">
        <v>29</v>
      </c>
      <c r="AH8" s="301">
        <v>30</v>
      </c>
    </row>
    <row r="9" spans="4:56" x14ac:dyDescent="0.3">
      <c r="E9" s="301">
        <v>0</v>
      </c>
      <c r="F9" s="301">
        <v>1</v>
      </c>
      <c r="G9" s="301">
        <v>2</v>
      </c>
      <c r="H9" s="301">
        <v>3</v>
      </c>
      <c r="I9" s="301">
        <v>4</v>
      </c>
      <c r="J9" s="301">
        <v>5</v>
      </c>
      <c r="K9" s="301">
        <v>6</v>
      </c>
      <c r="L9" s="301">
        <v>7</v>
      </c>
      <c r="M9" s="301">
        <v>8</v>
      </c>
      <c r="N9" s="301">
        <v>9</v>
      </c>
      <c r="O9" s="301">
        <v>10</v>
      </c>
      <c r="P9" s="301">
        <v>11</v>
      </c>
      <c r="Q9" s="301">
        <v>12</v>
      </c>
      <c r="R9" s="301">
        <v>13</v>
      </c>
      <c r="S9" s="301">
        <v>14</v>
      </c>
      <c r="T9" s="301">
        <v>15</v>
      </c>
      <c r="U9" s="301">
        <v>16</v>
      </c>
      <c r="V9" s="301">
        <v>17</v>
      </c>
      <c r="W9" s="301">
        <v>18</v>
      </c>
      <c r="X9" s="301">
        <v>19</v>
      </c>
      <c r="Y9" s="301">
        <v>20</v>
      </c>
      <c r="Z9" s="301">
        <v>21</v>
      </c>
      <c r="AA9" s="301">
        <v>22</v>
      </c>
      <c r="AB9" s="301">
        <v>23</v>
      </c>
      <c r="AC9" s="301">
        <v>24</v>
      </c>
      <c r="AD9" s="301">
        <v>25</v>
      </c>
      <c r="AE9" s="301">
        <v>26</v>
      </c>
      <c r="AF9" s="301">
        <v>27</v>
      </c>
      <c r="AG9" s="301">
        <v>28</v>
      </c>
      <c r="AH9" s="301">
        <v>29</v>
      </c>
      <c r="AI9" s="301">
        <v>30</v>
      </c>
    </row>
    <row r="10" spans="4:56" x14ac:dyDescent="0.3">
      <c r="F10" s="301">
        <v>0</v>
      </c>
      <c r="G10" s="301">
        <v>1</v>
      </c>
      <c r="H10" s="301">
        <v>2</v>
      </c>
      <c r="I10" s="301">
        <v>3</v>
      </c>
      <c r="J10" s="301">
        <v>4</v>
      </c>
      <c r="K10" s="301">
        <v>5</v>
      </c>
      <c r="L10" s="301">
        <v>6</v>
      </c>
      <c r="M10" s="301">
        <v>7</v>
      </c>
      <c r="N10" s="301">
        <v>8</v>
      </c>
      <c r="O10" s="301">
        <v>9</v>
      </c>
      <c r="P10" s="301">
        <v>10</v>
      </c>
      <c r="Q10" s="301">
        <v>11</v>
      </c>
      <c r="R10" s="301">
        <v>12</v>
      </c>
      <c r="S10" s="301">
        <v>13</v>
      </c>
      <c r="T10" s="301">
        <v>14</v>
      </c>
      <c r="U10" s="301">
        <v>15</v>
      </c>
      <c r="V10" s="301">
        <v>16</v>
      </c>
      <c r="W10" s="301">
        <v>17</v>
      </c>
      <c r="X10" s="301">
        <v>18</v>
      </c>
      <c r="Y10" s="301">
        <v>19</v>
      </c>
      <c r="Z10" s="301">
        <v>20</v>
      </c>
      <c r="AA10" s="301">
        <v>21</v>
      </c>
      <c r="AB10" s="301">
        <v>22</v>
      </c>
      <c r="AC10" s="301">
        <v>23</v>
      </c>
      <c r="AD10" s="301">
        <v>24</v>
      </c>
      <c r="AE10" s="301">
        <v>25</v>
      </c>
      <c r="AF10" s="301">
        <v>26</v>
      </c>
      <c r="AG10" s="301">
        <v>27</v>
      </c>
      <c r="AH10" s="301">
        <v>28</v>
      </c>
      <c r="AI10" s="301">
        <v>29</v>
      </c>
      <c r="AJ10" s="301">
        <v>30</v>
      </c>
      <c r="AK10" s="301">
        <v>31</v>
      </c>
      <c r="AL10" s="301">
        <v>32</v>
      </c>
      <c r="AM10" s="301">
        <v>33</v>
      </c>
      <c r="AN10" s="301">
        <v>34</v>
      </c>
      <c r="AO10" s="301">
        <v>35</v>
      </c>
      <c r="AP10" s="301">
        <v>36</v>
      </c>
      <c r="AQ10" s="301">
        <v>37</v>
      </c>
      <c r="AR10" s="301">
        <v>38</v>
      </c>
      <c r="AS10" s="301">
        <v>39</v>
      </c>
      <c r="AT10" s="301">
        <v>40</v>
      </c>
      <c r="AU10" s="301">
        <v>41</v>
      </c>
      <c r="AV10" s="301">
        <v>42</v>
      </c>
      <c r="AW10" s="301">
        <v>43</v>
      </c>
      <c r="AX10" s="301">
        <v>44</v>
      </c>
      <c r="AY10" s="301">
        <v>45</v>
      </c>
      <c r="AZ10" s="301">
        <v>46</v>
      </c>
      <c r="BA10" s="301">
        <v>47</v>
      </c>
      <c r="BB10" s="301">
        <v>48</v>
      </c>
      <c r="BC10" s="301">
        <v>49</v>
      </c>
      <c r="BD10" s="301">
        <v>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44"/>
  <sheetViews>
    <sheetView zoomScale="78" zoomScaleNormal="100" workbookViewId="0">
      <selection activeCell="B16" sqref="B16"/>
    </sheetView>
  </sheetViews>
  <sheetFormatPr baseColWidth="10" defaultColWidth="8.6640625" defaultRowHeight="14.4" x14ac:dyDescent="0.3"/>
  <cols>
    <col min="1" max="1" width="44.5546875" style="232" bestFit="1" customWidth="1"/>
    <col min="2" max="2" width="58.6640625" style="232" customWidth="1"/>
    <col min="3" max="3" width="47.33203125" style="232" customWidth="1"/>
    <col min="4" max="4" width="43.44140625" style="232" customWidth="1"/>
    <col min="5" max="7" width="8.6640625" style="232" customWidth="1"/>
    <col min="8" max="8" width="14.33203125" style="232" customWidth="1"/>
    <col min="9" max="9" width="8.6640625" style="232" customWidth="1"/>
    <col min="10" max="10" width="112.6640625" style="232" hidden="1" customWidth="1"/>
    <col min="11" max="11" width="14.6640625" style="232" hidden="1" customWidth="1"/>
    <col min="12" max="12" width="16.33203125" style="232" hidden="1" customWidth="1"/>
    <col min="13" max="13" width="23.33203125" style="232" hidden="1" customWidth="1"/>
    <col min="14" max="16384" width="8.6640625" style="232"/>
  </cols>
  <sheetData>
    <row r="1" spans="1:11" x14ac:dyDescent="0.3">
      <c r="A1" s="235" t="s">
        <v>259</v>
      </c>
    </row>
    <row r="2" spans="1:11" x14ac:dyDescent="0.3">
      <c r="A2" s="233" t="s">
        <v>260</v>
      </c>
    </row>
    <row r="4" spans="1:11" x14ac:dyDescent="0.3">
      <c r="A4" s="349" t="s">
        <v>261</v>
      </c>
      <c r="B4" s="349"/>
      <c r="C4" s="248"/>
    </row>
    <row r="5" spans="1:11" x14ac:dyDescent="0.3">
      <c r="A5" s="251" t="s">
        <v>262</v>
      </c>
      <c r="B5" s="256" t="s">
        <v>277</v>
      </c>
      <c r="D5" s="347"/>
      <c r="E5" s="347"/>
      <c r="F5" s="347"/>
      <c r="G5" s="347"/>
      <c r="H5" s="347"/>
      <c r="I5" s="234"/>
      <c r="J5" s="234"/>
      <c r="K5" s="234"/>
    </row>
    <row r="6" spans="1:11" x14ac:dyDescent="0.3">
      <c r="A6" s="251" t="s">
        <v>263</v>
      </c>
      <c r="B6" s="256">
        <v>100</v>
      </c>
      <c r="I6" s="234"/>
      <c r="J6" s="234"/>
      <c r="K6" s="234"/>
    </row>
    <row r="7" spans="1:11" x14ac:dyDescent="0.3">
      <c r="A7" s="237"/>
      <c r="I7" s="234"/>
      <c r="J7" s="234"/>
      <c r="K7" s="234"/>
    </row>
    <row r="8" spans="1:11" ht="13.5" customHeight="1" x14ac:dyDescent="0.3">
      <c r="A8" s="258"/>
      <c r="B8" s="257" t="s">
        <v>264</v>
      </c>
      <c r="C8" s="255" t="s">
        <v>265</v>
      </c>
      <c r="I8" s="234"/>
      <c r="J8" s="234"/>
      <c r="K8" s="234"/>
    </row>
    <row r="9" spans="1:11" ht="27" customHeight="1" x14ac:dyDescent="0.3">
      <c r="A9" s="253" t="s">
        <v>266</v>
      </c>
      <c r="B9" s="254" t="s">
        <v>280</v>
      </c>
      <c r="C9" s="303">
        <f>IF(B9="","",VLOOKUP(B9,J17:M43,(IF($B$5=$K$17,2,IF($B$5=$L$17,3,IF($B$5=$M$17,4,"Favor de seleccionar el tipo de propiedad")))),FALSE))</f>
        <v>0.04</v>
      </c>
      <c r="D9" s="348"/>
      <c r="E9" s="348"/>
      <c r="F9" s="348"/>
      <c r="G9" s="348"/>
      <c r="H9" s="348"/>
      <c r="J9" s="234"/>
      <c r="K9" s="234"/>
    </row>
    <row r="10" spans="1:11" ht="27" customHeight="1" x14ac:dyDescent="0.3">
      <c r="A10" s="251" t="s">
        <v>267</v>
      </c>
      <c r="B10" s="252" t="s">
        <v>281</v>
      </c>
      <c r="C10" s="304">
        <f>IF(B10="","",VLOOKUP(B10,J18:M44,(IF($B$5=$K$17,2,IF($B$5=$L$17,3,IF($B$5=$M$17,4,"Favor de seleccionar el tipo de propiedad")))),FALSE))</f>
        <v>0.02</v>
      </c>
      <c r="I10" s="234"/>
      <c r="J10" s="234"/>
    </row>
    <row r="11" spans="1:11" ht="27" customHeight="1" x14ac:dyDescent="0.3">
      <c r="A11" s="251" t="s">
        <v>268</v>
      </c>
      <c r="B11" s="252" t="s">
        <v>284</v>
      </c>
      <c r="C11" s="304">
        <f>IF(B11="","",VLOOKUP(B11,J19:M45,(IF($B$5=$K$17,2,IF($B$5=$L$17,3,IF($B$5=$M$17,4,"Favor de seleccionar el tipo de propiedad")))),FALSE))</f>
        <v>0.06</v>
      </c>
      <c r="J11" s="234"/>
      <c r="K11" s="234"/>
    </row>
    <row r="12" spans="1:11" ht="27" customHeight="1" x14ac:dyDescent="0.3">
      <c r="A12" s="251" t="s">
        <v>269</v>
      </c>
      <c r="B12" s="252" t="s">
        <v>287</v>
      </c>
      <c r="C12" s="304">
        <f>IF(B12="","",VLOOKUP(B12,J21:M46,(IF($B$5=$K$17,2,IF($B$5=$L$17,3,IF($B$5=$M$17,4,"Favor de seleccionar el tipo de propiedad")))),FALSE))</f>
        <v>0.04</v>
      </c>
      <c r="J12" s="234"/>
      <c r="K12" s="234"/>
    </row>
    <row r="13" spans="1:11" ht="27" customHeight="1" x14ac:dyDescent="0.3">
      <c r="A13" s="251" t="s">
        <v>270</v>
      </c>
      <c r="B13" s="252" t="s">
        <v>292</v>
      </c>
      <c r="C13" s="304">
        <f>IF(B13="","",VLOOKUP(B13,J22:M47,(IF($B$5=$K$17,2,IF($B$5=$L$17,3,IF($B$5=$M$17,4,"Favor de seleccionar el tipo de propiedad")))),FALSE))</f>
        <v>0.06</v>
      </c>
      <c r="I13" s="234"/>
      <c r="J13" s="234"/>
      <c r="K13" s="234"/>
    </row>
    <row r="14" spans="1:11" ht="27" customHeight="1" x14ac:dyDescent="0.3">
      <c r="A14" s="251" t="s">
        <v>271</v>
      </c>
      <c r="B14" s="252" t="s">
        <v>293</v>
      </c>
      <c r="C14" s="304">
        <f>IF(B14="","",VLOOKUP(B14,J23:M48,(IF($B$5=$K$17,2,IF($B$5=$L$17,3,IF($B$5=$M$17,4,"Favor de seleccionar el tipo de propiedad")))),FALSE))</f>
        <v>0.04</v>
      </c>
      <c r="J14" s="234"/>
      <c r="K14" s="234"/>
    </row>
    <row r="15" spans="1:11" ht="27" customHeight="1" x14ac:dyDescent="0.3">
      <c r="A15" s="251" t="s">
        <v>272</v>
      </c>
      <c r="B15" s="252" t="s">
        <v>295</v>
      </c>
      <c r="C15" s="304">
        <f>IF(B15="","",VLOOKUP(B15,J24:M49,(IF($B$5=$K$17,2,IF($B$5=$L$17,3,IF($B$5=$M$17,4,"Favor de seleccionar el tipo de propiedad")))),FALSE))</f>
        <v>0.04</v>
      </c>
      <c r="I15" s="234"/>
      <c r="J15" s="234"/>
      <c r="K15" s="234"/>
    </row>
    <row r="16" spans="1:11" ht="27" customHeight="1" x14ac:dyDescent="0.3">
      <c r="A16" s="251" t="s">
        <v>273</v>
      </c>
      <c r="B16" s="252" t="s">
        <v>297</v>
      </c>
      <c r="C16" s="304">
        <f>IF(B16="","",VLOOKUP(B16,J25:M50,(IF($B$5=$K$17,2,IF($B$5=$L$17,3,IF($B$5=$M$17,4,"Favor de seleccionar el tipo de propiedad")))),FALSE))</f>
        <v>0.06</v>
      </c>
      <c r="J16" s="234"/>
    </row>
    <row r="17" spans="1:14" ht="27" customHeight="1" x14ac:dyDescent="0.3">
      <c r="A17" s="351" t="s">
        <v>274</v>
      </c>
      <c r="B17" s="352"/>
      <c r="C17" s="305">
        <f>IFERROR(100%-((1-C9)*(1-C10)*(1-C11)*(1-C12)*(1-C13)*(1-C14)*(1-C15)*(1-C16)),"")</f>
        <v>0.30865541007278097</v>
      </c>
      <c r="J17" s="238"/>
      <c r="K17" s="239" t="s">
        <v>275</v>
      </c>
      <c r="L17" s="239" t="s">
        <v>276</v>
      </c>
      <c r="M17" s="239" t="s">
        <v>277</v>
      </c>
    </row>
    <row r="18" spans="1:14" ht="10.5" customHeight="1" x14ac:dyDescent="0.3">
      <c r="J18" s="240" t="s">
        <v>278</v>
      </c>
      <c r="K18" s="238">
        <v>0.08</v>
      </c>
      <c r="L18" s="238">
        <v>0.06</v>
      </c>
      <c r="M18" s="238">
        <v>0.06</v>
      </c>
    </row>
    <row r="19" spans="1:14" ht="28.2" customHeight="1" x14ac:dyDescent="0.3">
      <c r="A19" s="350" t="s">
        <v>279</v>
      </c>
      <c r="B19" s="350"/>
      <c r="C19" s="302">
        <f>IFERROR(ROUNDDOWN(IFERROR('Fondo de Aseguramiento'!$C$17*('Fondo de Aseguramiento'!$B$6/100),""),4),"")</f>
        <v>0.30859999999999999</v>
      </c>
      <c r="D19" s="347"/>
      <c r="E19" s="347"/>
      <c r="F19" s="347"/>
      <c r="G19" s="347"/>
      <c r="H19" s="347"/>
      <c r="I19" s="347"/>
      <c r="J19" s="240" t="s">
        <v>280</v>
      </c>
      <c r="K19" s="241">
        <v>0.06</v>
      </c>
      <c r="L19" s="241">
        <v>0.04</v>
      </c>
      <c r="M19" s="241">
        <v>0.04</v>
      </c>
      <c r="N19" s="236"/>
    </row>
    <row r="20" spans="1:14" ht="30.75" customHeight="1" x14ac:dyDescent="0.3">
      <c r="C20" s="250" t="str">
        <f>IFERROR(IF(C19="","","Copiar y pegar en la fila 64 de la hoja de calculo para el periodo de reporte."),"")</f>
        <v>Copiar y pegar en la fila 64 de la hoja de calculo para el periodo de reporte.</v>
      </c>
      <c r="J20" s="243"/>
      <c r="K20" s="249"/>
      <c r="L20" s="249"/>
      <c r="M20" s="245"/>
      <c r="N20" s="236"/>
    </row>
    <row r="21" spans="1:14" x14ac:dyDescent="0.3">
      <c r="J21" s="243"/>
      <c r="K21" s="244"/>
      <c r="L21" s="244"/>
      <c r="M21" s="245"/>
      <c r="N21" s="236"/>
    </row>
    <row r="22" spans="1:14" x14ac:dyDescent="0.3">
      <c r="D22" s="247"/>
      <c r="E22" s="247"/>
      <c r="F22" s="247"/>
      <c r="G22" s="247"/>
      <c r="J22" s="240" t="s">
        <v>281</v>
      </c>
      <c r="K22" s="241">
        <v>0.02</v>
      </c>
      <c r="L22" s="241">
        <v>0.02</v>
      </c>
      <c r="M22" s="241">
        <v>0.02</v>
      </c>
      <c r="N22" s="236"/>
    </row>
    <row r="23" spans="1:14" x14ac:dyDescent="0.3">
      <c r="A23" s="234"/>
      <c r="B23" s="234"/>
      <c r="C23" s="234"/>
      <c r="J23" s="240" t="s">
        <v>282</v>
      </c>
      <c r="K23" s="241">
        <v>0.04</v>
      </c>
      <c r="L23" s="241">
        <v>0.04</v>
      </c>
      <c r="M23" s="241">
        <v>0.04</v>
      </c>
      <c r="N23" s="236"/>
    </row>
    <row r="24" spans="1:14" x14ac:dyDescent="0.3">
      <c r="A24" s="234"/>
      <c r="B24" s="234"/>
      <c r="C24" s="234"/>
      <c r="J24" s="243"/>
      <c r="K24" s="244"/>
      <c r="L24" s="244"/>
      <c r="M24" s="245"/>
      <c r="N24" s="236"/>
    </row>
    <row r="25" spans="1:14" x14ac:dyDescent="0.3">
      <c r="J25" s="240" t="s">
        <v>283</v>
      </c>
      <c r="K25" s="241">
        <v>0.04</v>
      </c>
      <c r="L25" s="241">
        <v>0.04</v>
      </c>
      <c r="M25" s="241">
        <v>0.04</v>
      </c>
      <c r="N25" s="236"/>
    </row>
    <row r="26" spans="1:14" x14ac:dyDescent="0.3">
      <c r="J26" s="240" t="s">
        <v>284</v>
      </c>
      <c r="K26" s="242" t="s">
        <v>285</v>
      </c>
      <c r="L26" s="241">
        <v>0.06</v>
      </c>
      <c r="M26" s="241">
        <v>0.06</v>
      </c>
      <c r="N26" s="236"/>
    </row>
    <row r="27" spans="1:14" x14ac:dyDescent="0.3">
      <c r="J27" s="240" t="s">
        <v>286</v>
      </c>
      <c r="K27" s="241">
        <v>0.08</v>
      </c>
      <c r="L27" s="242" t="s">
        <v>285</v>
      </c>
      <c r="M27" s="242" t="s">
        <v>285</v>
      </c>
      <c r="N27" s="236"/>
    </row>
    <row r="28" spans="1:14" x14ac:dyDescent="0.3">
      <c r="J28" s="243"/>
      <c r="K28" s="244"/>
      <c r="L28" s="244"/>
      <c r="M28" s="245"/>
      <c r="N28" s="236"/>
    </row>
    <row r="29" spans="1:14" x14ac:dyDescent="0.3">
      <c r="J29" s="240" t="s">
        <v>287</v>
      </c>
      <c r="K29" s="242" t="s">
        <v>285</v>
      </c>
      <c r="L29" s="241">
        <v>0.04</v>
      </c>
      <c r="M29" s="241">
        <v>0.04</v>
      </c>
      <c r="N29" s="236"/>
    </row>
    <row r="30" spans="1:14" x14ac:dyDescent="0.3">
      <c r="J30" s="240" t="s">
        <v>288</v>
      </c>
      <c r="K30" s="241">
        <v>0.04</v>
      </c>
      <c r="L30" s="242" t="s">
        <v>285</v>
      </c>
      <c r="M30" s="242" t="s">
        <v>285</v>
      </c>
      <c r="N30" s="236"/>
    </row>
    <row r="31" spans="1:14" x14ac:dyDescent="0.3">
      <c r="J31" s="240" t="s">
        <v>289</v>
      </c>
      <c r="K31" s="241">
        <v>0</v>
      </c>
      <c r="L31" s="241">
        <v>0</v>
      </c>
      <c r="M31" s="241">
        <v>0</v>
      </c>
      <c r="N31" s="236"/>
    </row>
    <row r="32" spans="1:14" x14ac:dyDescent="0.3">
      <c r="J32" s="243"/>
      <c r="K32" s="244"/>
      <c r="L32" s="244"/>
      <c r="M32" s="245"/>
      <c r="N32" s="236"/>
    </row>
    <row r="33" spans="10:14" x14ac:dyDescent="0.3">
      <c r="J33" s="240" t="s">
        <v>290</v>
      </c>
      <c r="K33" s="241">
        <v>0.02</v>
      </c>
      <c r="L33" s="241">
        <v>0.02</v>
      </c>
      <c r="M33" s="242" t="s">
        <v>285</v>
      </c>
      <c r="N33" s="236"/>
    </row>
    <row r="34" spans="10:14" x14ac:dyDescent="0.3">
      <c r="J34" s="240" t="s">
        <v>291</v>
      </c>
      <c r="K34" s="242" t="s">
        <v>285</v>
      </c>
      <c r="L34" s="242" t="s">
        <v>285</v>
      </c>
      <c r="M34" s="241">
        <v>0.04</v>
      </c>
      <c r="N34" s="236"/>
    </row>
    <row r="35" spans="10:14" x14ac:dyDescent="0.3">
      <c r="J35" s="240" t="s">
        <v>292</v>
      </c>
      <c r="K35" s="242" t="s">
        <v>285</v>
      </c>
      <c r="L35" s="242" t="s">
        <v>285</v>
      </c>
      <c r="M35" s="241">
        <v>0.06</v>
      </c>
      <c r="N35" s="236"/>
    </row>
    <row r="36" spans="10:14" x14ac:dyDescent="0.3">
      <c r="J36" s="243"/>
      <c r="K36" s="244"/>
      <c r="L36" s="244"/>
      <c r="M36" s="245"/>
      <c r="N36" s="236"/>
    </row>
    <row r="37" spans="10:14" x14ac:dyDescent="0.3">
      <c r="J37" s="240" t="s">
        <v>293</v>
      </c>
      <c r="K37" s="241">
        <v>0.04</v>
      </c>
      <c r="L37" s="242" t="s">
        <v>285</v>
      </c>
      <c r="M37" s="241">
        <v>0.04</v>
      </c>
      <c r="N37" s="236"/>
    </row>
    <row r="38" spans="10:14" x14ac:dyDescent="0.3">
      <c r="J38" s="240" t="s">
        <v>294</v>
      </c>
      <c r="K38" s="242" t="s">
        <v>285</v>
      </c>
      <c r="L38" s="241">
        <v>0.08</v>
      </c>
      <c r="M38" s="242" t="s">
        <v>285</v>
      </c>
      <c r="N38" s="236"/>
    </row>
    <row r="39" spans="10:14" x14ac:dyDescent="0.3">
      <c r="J39" s="243"/>
      <c r="K39" s="244"/>
      <c r="L39" s="244"/>
      <c r="M39" s="245"/>
      <c r="N39" s="236"/>
    </row>
    <row r="40" spans="10:14" x14ac:dyDescent="0.3">
      <c r="J40" s="240" t="s">
        <v>295</v>
      </c>
      <c r="K40" s="241">
        <v>0.04</v>
      </c>
      <c r="L40" s="241">
        <v>0.04</v>
      </c>
      <c r="M40" s="241">
        <v>0.04</v>
      </c>
      <c r="N40" s="236"/>
    </row>
    <row r="41" spans="10:14" x14ac:dyDescent="0.3">
      <c r="J41" s="240" t="s">
        <v>296</v>
      </c>
      <c r="K41" s="241">
        <v>0.06</v>
      </c>
      <c r="L41" s="241">
        <v>0.06</v>
      </c>
      <c r="M41" s="241">
        <v>0.06</v>
      </c>
      <c r="N41" s="236"/>
    </row>
    <row r="42" spans="10:14" x14ac:dyDescent="0.3">
      <c r="J42" s="243"/>
      <c r="K42" s="244"/>
      <c r="L42" s="244"/>
      <c r="M42" s="245"/>
      <c r="N42" s="236"/>
    </row>
    <row r="43" spans="10:14" x14ac:dyDescent="0.3">
      <c r="J43" s="240" t="s">
        <v>297</v>
      </c>
      <c r="K43" s="241">
        <v>0.06</v>
      </c>
      <c r="L43" s="241">
        <v>0.06</v>
      </c>
      <c r="M43" s="241">
        <v>0.06</v>
      </c>
      <c r="N43" s="236"/>
    </row>
    <row r="44" spans="10:14" x14ac:dyDescent="0.3">
      <c r="J44" s="246"/>
      <c r="K44" s="246"/>
      <c r="L44" s="246"/>
      <c r="M44" s="246"/>
    </row>
  </sheetData>
  <sheetProtection algorithmName="SHA-512" hashValue="iZl92u5SCNPyyGheDqvkJ149s6JHnbFCel61HiToGsbVp/nkH30rbTmgbpEC0GNpz+K8+YyFgNt8fcjMMZaJXg==" saltValue="RxnvxoV2+XgHARuREApo/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64 de la hoja de calculo para el periodo de reporte.">
      <formula>NOT(ISERROR(SEARCH("Copiar y pegar en la fila 64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formula1>$J$18:$J$19</formula1>
    </dataValidation>
    <dataValidation type="list" allowBlank="1" showInputMessage="1" showErrorMessage="1" sqref="B5 B7">
      <formula1>$K$17:$M$17</formula1>
    </dataValidation>
    <dataValidation type="list" allowBlank="1" showInputMessage="1" showErrorMessage="1" sqref="B10">
      <formula1>$J$22:$J$23</formula1>
    </dataValidation>
    <dataValidation type="list" allowBlank="1" showInputMessage="1" showErrorMessage="1" sqref="B11">
      <formula1>$J$25:$J$27</formula1>
    </dataValidation>
    <dataValidation type="list" allowBlank="1" showInputMessage="1" showErrorMessage="1" sqref="B12">
      <formula1>$J$29:$J$31</formula1>
    </dataValidation>
    <dataValidation type="list" allowBlank="1" showInputMessage="1" showErrorMessage="1" sqref="B13">
      <formula1>$J$33:$J$35</formula1>
    </dataValidation>
    <dataValidation type="list" allowBlank="1" showInputMessage="1" showErrorMessage="1" sqref="B14">
      <formula1>$J$37:$J$38</formula1>
    </dataValidation>
    <dataValidation type="list" allowBlank="1" showInputMessage="1" showErrorMessage="1" sqref="B15">
      <formula1>$J$40:$J$41</formula1>
    </dataValidation>
    <dataValidation type="list" allowBlank="1" showInputMessage="1" showErrorMessage="1" sqref="B16">
      <formula1>$J$43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W120"/>
  <sheetViews>
    <sheetView workbookViewId="0">
      <selection activeCell="I35" sqref="I35"/>
    </sheetView>
  </sheetViews>
  <sheetFormatPr baseColWidth="10" defaultColWidth="8.6640625" defaultRowHeight="14.4" x14ac:dyDescent="0.3"/>
  <cols>
    <col min="1" max="1" width="16.33203125" bestFit="1" customWidth="1"/>
  </cols>
  <sheetData>
    <row r="1" spans="1:13" x14ac:dyDescent="0.3">
      <c r="A1" t="s">
        <v>157</v>
      </c>
      <c r="G1" s="259"/>
    </row>
    <row r="2" spans="1:13" x14ac:dyDescent="0.3">
      <c r="A2">
        <v>0.01</v>
      </c>
      <c r="G2" s="259"/>
      <c r="M2" s="259"/>
    </row>
    <row r="3" spans="1:13" hidden="1" x14ac:dyDescent="0.3"/>
    <row r="4" spans="1:13" hidden="1" x14ac:dyDescent="0.3"/>
    <row r="5" spans="1:13" hidden="1" x14ac:dyDescent="0.3"/>
    <row r="6" spans="1:13" hidden="1" x14ac:dyDescent="0.3"/>
    <row r="7" spans="1:13" hidden="1" x14ac:dyDescent="0.3"/>
    <row r="8" spans="1:13" hidden="1" x14ac:dyDescent="0.3"/>
    <row r="9" spans="1:13" hidden="1" x14ac:dyDescent="0.3"/>
    <row r="10" spans="1:13" hidden="1" x14ac:dyDescent="0.3"/>
    <row r="11" spans="1:13" hidden="1" x14ac:dyDescent="0.3"/>
    <row r="12" spans="1:13" hidden="1" x14ac:dyDescent="0.3"/>
    <row r="13" spans="1:13" hidden="1" x14ac:dyDescent="0.3"/>
    <row r="14" spans="1:13" hidden="1" x14ac:dyDescent="0.3"/>
    <row r="15" spans="1:13" hidden="1" x14ac:dyDescent="0.3"/>
    <row r="16" spans="1:13" hidden="1" x14ac:dyDescent="0.3"/>
    <row r="17" spans="1:101" hidden="1" x14ac:dyDescent="0.3"/>
    <row r="18" spans="1:101" ht="14.25" customHeight="1" x14ac:dyDescent="0.3">
      <c r="D18" s="259"/>
      <c r="G18" s="259"/>
      <c r="M18" s="259"/>
    </row>
    <row r="19" spans="1:101" x14ac:dyDescent="0.3">
      <c r="A19" t="s">
        <v>158</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4" customFormat="1" x14ac:dyDescent="0.3">
      <c r="A20" s="154" t="s">
        <v>298</v>
      </c>
      <c r="B20" s="260">
        <f>'Hoja De Calculo'!C65</f>
        <v>86087</v>
      </c>
      <c r="C20" s="260">
        <f>'Hoja De Calculo'!D65</f>
        <v>109239</v>
      </c>
      <c r="D20" s="260">
        <f>'Hoja De Calculo'!E65</f>
        <v>100336</v>
      </c>
      <c r="E20" s="260">
        <f>'Hoja De Calculo'!F65</f>
        <v>0</v>
      </c>
      <c r="F20" s="260">
        <f>'Hoja De Calculo'!G65</f>
        <v>0</v>
      </c>
      <c r="G20" s="260">
        <f>'Hoja De Calculo'!H65</f>
        <v>0</v>
      </c>
      <c r="H20" s="260">
        <f>'Hoja De Calculo'!I65</f>
        <v>0</v>
      </c>
      <c r="I20" s="260">
        <f>'Hoja De Calculo'!J65</f>
        <v>0</v>
      </c>
      <c r="J20" s="260">
        <f>'Hoja De Calculo'!K65</f>
        <v>0</v>
      </c>
      <c r="K20" s="260">
        <f>'Hoja De Calculo'!L65</f>
        <v>0</v>
      </c>
      <c r="L20" s="260">
        <f>'Hoja De Calculo'!M65</f>
        <v>0</v>
      </c>
      <c r="M20" s="260">
        <f>'Hoja De Calculo'!N65</f>
        <v>0</v>
      </c>
      <c r="N20" s="260">
        <f>'Hoja De Calculo'!O65</f>
        <v>0</v>
      </c>
      <c r="O20" s="260">
        <f>'Hoja De Calculo'!P65</f>
        <v>0</v>
      </c>
      <c r="P20" s="260">
        <f>'Hoja De Calculo'!Q65</f>
        <v>0</v>
      </c>
      <c r="Q20" s="260">
        <f>'Hoja De Calculo'!R65</f>
        <v>0</v>
      </c>
      <c r="R20" s="260">
        <f>'Hoja De Calculo'!S65</f>
        <v>0</v>
      </c>
      <c r="S20" s="260">
        <f>'Hoja De Calculo'!T65</f>
        <v>0</v>
      </c>
      <c r="T20" s="260">
        <f>'Hoja De Calculo'!U65</f>
        <v>0</v>
      </c>
      <c r="U20" s="260">
        <f>'Hoja De Calculo'!V65</f>
        <v>0</v>
      </c>
      <c r="V20" s="260">
        <f>'Hoja De Calculo'!W65</f>
        <v>0</v>
      </c>
      <c r="W20" s="260">
        <f>'Hoja De Calculo'!X65</f>
        <v>0</v>
      </c>
      <c r="X20" s="260">
        <f>'Hoja De Calculo'!Y65</f>
        <v>0</v>
      </c>
      <c r="Y20" s="260">
        <f>'Hoja De Calculo'!Z65</f>
        <v>0</v>
      </c>
      <c r="Z20" s="260">
        <f>'Hoja De Calculo'!AA65</f>
        <v>0</v>
      </c>
      <c r="AA20" s="260">
        <f>'Hoja De Calculo'!AB65</f>
        <v>0</v>
      </c>
      <c r="AB20" s="260">
        <f>'Hoja De Calculo'!AC65</f>
        <v>0</v>
      </c>
      <c r="AC20" s="260">
        <f>'Hoja De Calculo'!AD65</f>
        <v>0</v>
      </c>
      <c r="AD20" s="260">
        <f>'Hoja De Calculo'!AE65</f>
        <v>0</v>
      </c>
      <c r="AE20" s="260">
        <f>'Hoja De Calculo'!AF65</f>
        <v>0</v>
      </c>
      <c r="AF20" s="260">
        <f>'Hoja De Calculo'!AG65</f>
        <v>0</v>
      </c>
      <c r="AG20" s="260">
        <f>'Hoja De Calculo'!AH65</f>
        <v>0</v>
      </c>
      <c r="AH20" s="260">
        <f>'Hoja De Calculo'!AI65</f>
        <v>0</v>
      </c>
      <c r="AI20" s="260">
        <f>'Hoja De Calculo'!AJ65</f>
        <v>0</v>
      </c>
      <c r="AJ20" s="260">
        <f>'Hoja De Calculo'!AK65</f>
        <v>0</v>
      </c>
      <c r="AK20" s="260">
        <f>'Hoja De Calculo'!AL65</f>
        <v>0</v>
      </c>
      <c r="AL20" s="260">
        <f>'Hoja De Calculo'!AM65</f>
        <v>0</v>
      </c>
      <c r="AM20" s="260">
        <f>'Hoja De Calculo'!AN65</f>
        <v>0</v>
      </c>
      <c r="AN20" s="260">
        <f>'Hoja De Calculo'!AO65</f>
        <v>0</v>
      </c>
      <c r="AO20" s="260">
        <f>'Hoja De Calculo'!AP65</f>
        <v>0</v>
      </c>
      <c r="AP20" s="260">
        <f>'Hoja De Calculo'!AQ65</f>
        <v>0</v>
      </c>
      <c r="AQ20" s="260">
        <f>'Hoja De Calculo'!AR65</f>
        <v>0</v>
      </c>
      <c r="AR20" s="260">
        <f>'Hoja De Calculo'!AS65</f>
        <v>0</v>
      </c>
      <c r="AS20" s="260">
        <f>'Hoja De Calculo'!AT65</f>
        <v>0</v>
      </c>
      <c r="AT20" s="260">
        <f>'Hoja De Calculo'!AU65</f>
        <v>0</v>
      </c>
      <c r="AU20" s="260">
        <f>'Hoja De Calculo'!AV65</f>
        <v>0</v>
      </c>
      <c r="AV20" s="260">
        <f>'Hoja De Calculo'!AW65</f>
        <v>0</v>
      </c>
      <c r="AW20" s="260">
        <f>'Hoja De Calculo'!AX65</f>
        <v>0</v>
      </c>
      <c r="AX20" s="260">
        <f>'Hoja De Calculo'!AY65</f>
        <v>0</v>
      </c>
      <c r="AY20" s="260">
        <f>'Hoja De Calculo'!AZ65</f>
        <v>0</v>
      </c>
      <c r="AZ20" s="260">
        <f>'Hoja De Calculo'!BA65</f>
        <v>0</v>
      </c>
      <c r="BA20" s="260">
        <f>'Hoja De Calculo'!BB65</f>
        <v>0</v>
      </c>
      <c r="BB20" s="260">
        <f>'Hoja De Calculo'!BC65</f>
        <v>0</v>
      </c>
      <c r="BC20" s="260">
        <f>'Hoja De Calculo'!BD65</f>
        <v>0</v>
      </c>
      <c r="BD20" s="260">
        <f>'Hoja De Calculo'!BE65</f>
        <v>0</v>
      </c>
      <c r="BE20" s="260">
        <f>'Hoja De Calculo'!BF65</f>
        <v>0</v>
      </c>
      <c r="BF20" s="260">
        <f>'Hoja De Calculo'!BG65</f>
        <v>0</v>
      </c>
      <c r="BG20" s="260">
        <f>'Hoja De Calculo'!BH65</f>
        <v>0</v>
      </c>
      <c r="BH20" s="260">
        <f>'Hoja De Calculo'!BI65</f>
        <v>0</v>
      </c>
      <c r="BI20" s="260">
        <f>'Hoja De Calculo'!BJ65</f>
        <v>0</v>
      </c>
      <c r="BJ20" s="260">
        <f>'Hoja De Calculo'!BK65</f>
        <v>0</v>
      </c>
      <c r="BK20" s="260">
        <f>'Hoja De Calculo'!BL65</f>
        <v>0</v>
      </c>
      <c r="BL20" s="260">
        <f>'Hoja De Calculo'!BM65</f>
        <v>0</v>
      </c>
      <c r="BM20" s="260">
        <f>'Hoja De Calculo'!BN65</f>
        <v>0</v>
      </c>
      <c r="BN20" s="260">
        <f>'Hoja De Calculo'!BO65</f>
        <v>0</v>
      </c>
      <c r="BO20" s="260">
        <f>'Hoja De Calculo'!BP65</f>
        <v>0</v>
      </c>
      <c r="BP20" s="260">
        <f>'Hoja De Calculo'!BQ65</f>
        <v>0</v>
      </c>
      <c r="BQ20" s="260">
        <f>'Hoja De Calculo'!BR65</f>
        <v>0</v>
      </c>
      <c r="BR20" s="260">
        <f>'Hoja De Calculo'!BS65</f>
        <v>0</v>
      </c>
      <c r="BS20" s="260">
        <f>'Hoja De Calculo'!BT65</f>
        <v>0</v>
      </c>
      <c r="BT20" s="260">
        <f>'Hoja De Calculo'!BU65</f>
        <v>0</v>
      </c>
      <c r="BU20" s="260">
        <f>'Hoja De Calculo'!BV65</f>
        <v>0</v>
      </c>
      <c r="BV20" s="260">
        <f>'Hoja De Calculo'!BW65</f>
        <v>0</v>
      </c>
      <c r="BW20" s="260">
        <f>'Hoja De Calculo'!BX65</f>
        <v>0</v>
      </c>
      <c r="BX20" s="260">
        <f>'Hoja De Calculo'!BY65</f>
        <v>0</v>
      </c>
      <c r="BY20" s="260">
        <f>'Hoja De Calculo'!BZ65</f>
        <v>0</v>
      </c>
      <c r="BZ20" s="260">
        <f>'Hoja De Calculo'!CA65</f>
        <v>0</v>
      </c>
      <c r="CA20" s="260">
        <f>'Hoja De Calculo'!CB65</f>
        <v>0</v>
      </c>
      <c r="CB20" s="260">
        <f>'Hoja De Calculo'!CC65</f>
        <v>0</v>
      </c>
      <c r="CC20" s="260">
        <f>'Hoja De Calculo'!CD65</f>
        <v>0</v>
      </c>
      <c r="CD20" s="260">
        <f>'Hoja De Calculo'!CE65</f>
        <v>0</v>
      </c>
      <c r="CE20" s="260">
        <f>'Hoja De Calculo'!CF65</f>
        <v>0</v>
      </c>
      <c r="CF20" s="260">
        <f>'Hoja De Calculo'!CG65</f>
        <v>0</v>
      </c>
      <c r="CG20" s="260">
        <f>'Hoja De Calculo'!CH65</f>
        <v>0</v>
      </c>
      <c r="CH20" s="260">
        <f>'Hoja De Calculo'!CI65</f>
        <v>0</v>
      </c>
      <c r="CI20" s="260">
        <f>'Hoja De Calculo'!CJ65</f>
        <v>0</v>
      </c>
      <c r="CJ20" s="260">
        <f>'Hoja De Calculo'!CK65</f>
        <v>0</v>
      </c>
      <c r="CK20" s="260">
        <f>'Hoja De Calculo'!CL65</f>
        <v>0</v>
      </c>
      <c r="CL20" s="260">
        <f>'Hoja De Calculo'!CM65</f>
        <v>0</v>
      </c>
      <c r="CM20" s="260">
        <f>'Hoja De Calculo'!CN65</f>
        <v>0</v>
      </c>
      <c r="CN20" s="260">
        <f>'Hoja De Calculo'!CO65</f>
        <v>0</v>
      </c>
      <c r="CO20" s="260">
        <f>'Hoja De Calculo'!CP65</f>
        <v>0</v>
      </c>
      <c r="CP20" s="260">
        <f>'Hoja De Calculo'!CQ65</f>
        <v>0</v>
      </c>
      <c r="CQ20" s="260">
        <f>'Hoja De Calculo'!CR65</f>
        <v>0</v>
      </c>
      <c r="CR20" s="260">
        <f>'Hoja De Calculo'!CS65</f>
        <v>0</v>
      </c>
      <c r="CS20" s="260">
        <f>'Hoja De Calculo'!CT65</f>
        <v>0</v>
      </c>
      <c r="CT20" s="260">
        <f>'Hoja De Calculo'!CU65</f>
        <v>0</v>
      </c>
      <c r="CU20" s="260">
        <f>'Hoja De Calculo'!CV65</f>
        <v>0</v>
      </c>
      <c r="CV20" s="260">
        <f>'Hoja De Calculo'!CW65</f>
        <v>0</v>
      </c>
      <c r="CW20" s="260">
        <f>'Hoja De Calculo'!CX65</f>
        <v>0</v>
      </c>
    </row>
    <row r="21" spans="1:101" x14ac:dyDescent="0.3">
      <c r="A21" t="s">
        <v>159</v>
      </c>
      <c r="B21" s="261">
        <f>B20-(B20*$A$2)</f>
        <v>85226.13</v>
      </c>
      <c r="C21" s="261">
        <f t="shared" ref="C21:AH21" si="0">B21-($B$20*$A$2)</f>
        <v>84365.260000000009</v>
      </c>
      <c r="D21" s="261">
        <f t="shared" si="0"/>
        <v>83504.390000000014</v>
      </c>
      <c r="E21" s="261">
        <f t="shared" si="0"/>
        <v>82643.520000000019</v>
      </c>
      <c r="F21" s="261">
        <f t="shared" si="0"/>
        <v>81782.650000000023</v>
      </c>
      <c r="G21" s="261">
        <f t="shared" si="0"/>
        <v>80921.780000000028</v>
      </c>
      <c r="H21" s="262">
        <f t="shared" si="0"/>
        <v>80060.910000000033</v>
      </c>
      <c r="I21" s="263">
        <f t="shared" si="0"/>
        <v>79200.040000000037</v>
      </c>
      <c r="J21" s="263">
        <f t="shared" si="0"/>
        <v>78339.170000000042</v>
      </c>
      <c r="K21" s="263">
        <f t="shared" si="0"/>
        <v>77478.300000000047</v>
      </c>
      <c r="L21" s="263">
        <f t="shared" si="0"/>
        <v>76617.430000000051</v>
      </c>
      <c r="M21" s="263">
        <f t="shared" si="0"/>
        <v>75756.560000000056</v>
      </c>
      <c r="N21" s="264">
        <f t="shared" si="0"/>
        <v>74895.690000000061</v>
      </c>
      <c r="O21" s="264">
        <f t="shared" si="0"/>
        <v>74034.820000000065</v>
      </c>
      <c r="P21" s="264">
        <f t="shared" si="0"/>
        <v>73173.95000000007</v>
      </c>
      <c r="Q21" s="264">
        <f t="shared" si="0"/>
        <v>72313.080000000075</v>
      </c>
      <c r="R21" s="264">
        <f t="shared" si="0"/>
        <v>71452.210000000079</v>
      </c>
      <c r="S21" s="264">
        <f t="shared" si="0"/>
        <v>70591.340000000084</v>
      </c>
      <c r="T21" s="265">
        <f t="shared" si="0"/>
        <v>69730.470000000088</v>
      </c>
      <c r="U21" s="265">
        <f t="shared" si="0"/>
        <v>68869.600000000093</v>
      </c>
      <c r="V21" s="265">
        <f t="shared" si="0"/>
        <v>68008.730000000098</v>
      </c>
      <c r="W21" s="265">
        <f t="shared" si="0"/>
        <v>67147.860000000102</v>
      </c>
      <c r="X21" s="265">
        <f t="shared" si="0"/>
        <v>66286.990000000107</v>
      </c>
      <c r="Y21" s="265">
        <f t="shared" si="0"/>
        <v>65426.120000000104</v>
      </c>
      <c r="Z21" s="266">
        <f t="shared" si="0"/>
        <v>64565.250000000102</v>
      </c>
      <c r="AA21" s="266">
        <f t="shared" si="0"/>
        <v>63704.380000000099</v>
      </c>
      <c r="AB21" s="266">
        <f t="shared" si="0"/>
        <v>62843.510000000097</v>
      </c>
      <c r="AC21" s="266">
        <f t="shared" si="0"/>
        <v>61982.640000000094</v>
      </c>
      <c r="AD21" s="266">
        <f t="shared" si="0"/>
        <v>61121.770000000091</v>
      </c>
      <c r="AE21" s="266">
        <f t="shared" si="0"/>
        <v>60260.900000000089</v>
      </c>
      <c r="AF21" s="259">
        <f t="shared" si="0"/>
        <v>59400.030000000086</v>
      </c>
      <c r="AG21" s="259">
        <f t="shared" si="0"/>
        <v>58539.160000000084</v>
      </c>
      <c r="AH21" s="259">
        <f t="shared" si="0"/>
        <v>57678.290000000081</v>
      </c>
      <c r="AI21" s="259">
        <f t="shared" ref="AI21:BN21" si="1">AH21-($B$20*$A$2)</f>
        <v>56817.420000000078</v>
      </c>
      <c r="AJ21" s="259">
        <f t="shared" si="1"/>
        <v>55956.550000000076</v>
      </c>
      <c r="AK21" s="259">
        <f t="shared" si="1"/>
        <v>55095.680000000073</v>
      </c>
      <c r="AL21" s="259">
        <f t="shared" si="1"/>
        <v>54234.81000000007</v>
      </c>
      <c r="AM21" s="259">
        <f t="shared" si="1"/>
        <v>53373.940000000068</v>
      </c>
      <c r="AN21" s="259">
        <f t="shared" si="1"/>
        <v>52513.070000000065</v>
      </c>
      <c r="AO21" s="259">
        <f t="shared" si="1"/>
        <v>51652.200000000063</v>
      </c>
      <c r="AP21" s="259">
        <f t="shared" si="1"/>
        <v>50791.33000000006</v>
      </c>
      <c r="AQ21" s="259">
        <f t="shared" si="1"/>
        <v>49930.460000000057</v>
      </c>
      <c r="AR21" s="259">
        <f t="shared" si="1"/>
        <v>49069.590000000055</v>
      </c>
      <c r="AS21" s="259">
        <f t="shared" si="1"/>
        <v>48208.720000000052</v>
      </c>
      <c r="AT21" s="259">
        <f t="shared" si="1"/>
        <v>47347.850000000049</v>
      </c>
      <c r="AU21" s="259">
        <f t="shared" si="1"/>
        <v>46486.980000000047</v>
      </c>
      <c r="AV21" s="259">
        <f t="shared" si="1"/>
        <v>45626.110000000044</v>
      </c>
      <c r="AW21" s="259">
        <f t="shared" si="1"/>
        <v>44765.240000000042</v>
      </c>
      <c r="AX21" s="259">
        <f t="shared" si="1"/>
        <v>43904.370000000039</v>
      </c>
      <c r="AY21" s="259">
        <f t="shared" si="1"/>
        <v>43043.500000000036</v>
      </c>
      <c r="AZ21" s="259">
        <f t="shared" si="1"/>
        <v>42182.630000000034</v>
      </c>
      <c r="BA21" s="259">
        <f t="shared" si="1"/>
        <v>41321.760000000031</v>
      </c>
      <c r="BB21" s="259">
        <f t="shared" si="1"/>
        <v>40460.890000000029</v>
      </c>
      <c r="BC21" s="259">
        <f t="shared" si="1"/>
        <v>39600.020000000026</v>
      </c>
      <c r="BD21" s="259">
        <f t="shared" si="1"/>
        <v>38739.150000000023</v>
      </c>
      <c r="BE21" s="259">
        <f t="shared" si="1"/>
        <v>37878.280000000021</v>
      </c>
      <c r="BF21" s="259">
        <f t="shared" si="1"/>
        <v>37017.410000000018</v>
      </c>
      <c r="BG21" s="259">
        <f t="shared" si="1"/>
        <v>36156.540000000015</v>
      </c>
      <c r="BH21" s="259">
        <f t="shared" si="1"/>
        <v>35295.670000000013</v>
      </c>
      <c r="BI21" s="259">
        <f t="shared" si="1"/>
        <v>34434.80000000001</v>
      </c>
      <c r="BJ21" s="259">
        <f t="shared" si="1"/>
        <v>33573.930000000008</v>
      </c>
      <c r="BK21" s="259">
        <f t="shared" si="1"/>
        <v>32713.060000000009</v>
      </c>
      <c r="BL21" s="259">
        <f t="shared" si="1"/>
        <v>31852.19000000001</v>
      </c>
      <c r="BM21" s="259">
        <f t="shared" si="1"/>
        <v>30991.320000000011</v>
      </c>
      <c r="BN21" s="259">
        <f t="shared" si="1"/>
        <v>30130.450000000012</v>
      </c>
      <c r="BO21" s="259">
        <f t="shared" ref="BO21:CW21" si="2">BN21-($B$20*$A$2)</f>
        <v>29269.580000000013</v>
      </c>
      <c r="BP21" s="259">
        <f t="shared" si="2"/>
        <v>28408.710000000014</v>
      </c>
      <c r="BQ21" s="259">
        <f t="shared" si="2"/>
        <v>27547.840000000015</v>
      </c>
      <c r="BR21" s="259">
        <f t="shared" si="2"/>
        <v>26686.970000000016</v>
      </c>
      <c r="BS21" s="259">
        <f t="shared" si="2"/>
        <v>25826.100000000017</v>
      </c>
      <c r="BT21" s="259">
        <f t="shared" si="2"/>
        <v>24965.230000000018</v>
      </c>
      <c r="BU21" s="259">
        <f t="shared" si="2"/>
        <v>24104.360000000019</v>
      </c>
      <c r="BV21" s="259">
        <f t="shared" si="2"/>
        <v>23243.49000000002</v>
      </c>
      <c r="BW21" s="259">
        <f t="shared" si="2"/>
        <v>22382.620000000021</v>
      </c>
      <c r="BX21" s="259">
        <f t="shared" si="2"/>
        <v>21521.750000000022</v>
      </c>
      <c r="BY21" s="259">
        <f t="shared" si="2"/>
        <v>20660.880000000023</v>
      </c>
      <c r="BZ21" s="259">
        <f t="shared" si="2"/>
        <v>19800.010000000024</v>
      </c>
      <c r="CA21" s="259">
        <f t="shared" si="2"/>
        <v>18939.140000000025</v>
      </c>
      <c r="CB21" s="259">
        <f t="shared" si="2"/>
        <v>18078.270000000026</v>
      </c>
      <c r="CC21" s="259">
        <f t="shared" si="2"/>
        <v>17217.400000000027</v>
      </c>
      <c r="CD21" s="259">
        <f t="shared" si="2"/>
        <v>16356.530000000026</v>
      </c>
      <c r="CE21" s="259">
        <f t="shared" si="2"/>
        <v>15495.660000000025</v>
      </c>
      <c r="CF21" s="259">
        <f t="shared" si="2"/>
        <v>14634.790000000025</v>
      </c>
      <c r="CG21" s="259">
        <f t="shared" si="2"/>
        <v>13773.920000000024</v>
      </c>
      <c r="CH21" s="259">
        <f t="shared" si="2"/>
        <v>12913.050000000023</v>
      </c>
      <c r="CI21" s="259">
        <f t="shared" si="2"/>
        <v>12052.180000000022</v>
      </c>
      <c r="CJ21" s="259">
        <f t="shared" si="2"/>
        <v>11191.310000000021</v>
      </c>
      <c r="CK21" s="259">
        <f t="shared" si="2"/>
        <v>10330.440000000021</v>
      </c>
      <c r="CL21" s="259">
        <f t="shared" si="2"/>
        <v>9469.5700000000197</v>
      </c>
      <c r="CM21" s="259">
        <f t="shared" si="2"/>
        <v>8608.7000000000189</v>
      </c>
      <c r="CN21" s="259">
        <f t="shared" si="2"/>
        <v>7747.830000000019</v>
      </c>
      <c r="CO21" s="259">
        <f t="shared" si="2"/>
        <v>6886.9600000000191</v>
      </c>
      <c r="CP21" s="259">
        <f t="shared" si="2"/>
        <v>6026.0900000000192</v>
      </c>
      <c r="CQ21" s="259">
        <f t="shared" si="2"/>
        <v>5165.2200000000194</v>
      </c>
      <c r="CR21" s="259">
        <f t="shared" si="2"/>
        <v>4304.3500000000195</v>
      </c>
      <c r="CS21" s="259">
        <f t="shared" si="2"/>
        <v>3443.4800000000196</v>
      </c>
      <c r="CT21" s="259">
        <f t="shared" si="2"/>
        <v>2582.6100000000197</v>
      </c>
      <c r="CU21" s="259">
        <f t="shared" si="2"/>
        <v>1721.7400000000198</v>
      </c>
      <c r="CV21" s="259">
        <f t="shared" si="2"/>
        <v>860.87000000001979</v>
      </c>
      <c r="CW21" s="259">
        <f t="shared" si="2"/>
        <v>1.9781509763561189E-11</v>
      </c>
    </row>
    <row r="22" spans="1:101" x14ac:dyDescent="0.3">
      <c r="A22" t="s">
        <v>160</v>
      </c>
      <c r="B22" s="267"/>
      <c r="C22" s="268">
        <f>C20-(C20*$A$2)</f>
        <v>108146.61</v>
      </c>
      <c r="D22" s="268">
        <f t="shared" ref="D22:AI22" si="3">C22-($C$20*$A$2)</f>
        <v>107054.22</v>
      </c>
      <c r="E22" s="268">
        <f t="shared" si="3"/>
        <v>105961.83</v>
      </c>
      <c r="F22" s="268">
        <f t="shared" si="3"/>
        <v>104869.44</v>
      </c>
      <c r="G22" s="268">
        <f t="shared" si="3"/>
        <v>103777.05</v>
      </c>
      <c r="H22" s="269">
        <f t="shared" si="3"/>
        <v>102684.66</v>
      </c>
      <c r="I22" s="270">
        <f t="shared" si="3"/>
        <v>101592.27</v>
      </c>
      <c r="J22" s="270">
        <f t="shared" si="3"/>
        <v>100499.88</v>
      </c>
      <c r="K22" s="270">
        <f t="shared" si="3"/>
        <v>99407.49</v>
      </c>
      <c r="L22" s="270">
        <f t="shared" si="3"/>
        <v>98315.1</v>
      </c>
      <c r="M22" s="270">
        <f t="shared" si="3"/>
        <v>97222.71</v>
      </c>
      <c r="N22" s="271">
        <f t="shared" si="3"/>
        <v>96130.32</v>
      </c>
      <c r="O22" s="271">
        <f t="shared" si="3"/>
        <v>95037.930000000008</v>
      </c>
      <c r="P22" s="271">
        <f t="shared" si="3"/>
        <v>93945.540000000008</v>
      </c>
      <c r="Q22" s="271">
        <f t="shared" si="3"/>
        <v>92853.150000000009</v>
      </c>
      <c r="R22" s="271">
        <f t="shared" si="3"/>
        <v>91760.760000000009</v>
      </c>
      <c r="S22" s="271">
        <f t="shared" si="3"/>
        <v>90668.37000000001</v>
      </c>
      <c r="T22" s="272">
        <f t="shared" si="3"/>
        <v>89575.98000000001</v>
      </c>
      <c r="U22" s="272">
        <f t="shared" si="3"/>
        <v>88483.590000000011</v>
      </c>
      <c r="V22" s="272">
        <f t="shared" si="3"/>
        <v>87391.200000000012</v>
      </c>
      <c r="W22" s="272">
        <f t="shared" si="3"/>
        <v>86298.810000000012</v>
      </c>
      <c r="X22" s="272">
        <f t="shared" si="3"/>
        <v>85206.420000000013</v>
      </c>
      <c r="Y22" s="272">
        <f t="shared" si="3"/>
        <v>84114.030000000013</v>
      </c>
      <c r="Z22" s="273">
        <f t="shared" si="3"/>
        <v>83021.640000000014</v>
      </c>
      <c r="AA22" s="273">
        <f t="shared" si="3"/>
        <v>81929.250000000015</v>
      </c>
      <c r="AB22" s="273">
        <f t="shared" si="3"/>
        <v>80836.860000000015</v>
      </c>
      <c r="AC22" s="273">
        <f t="shared" si="3"/>
        <v>79744.470000000016</v>
      </c>
      <c r="AD22" s="273">
        <f t="shared" si="3"/>
        <v>78652.080000000016</v>
      </c>
      <c r="AE22" s="273">
        <f t="shared" si="3"/>
        <v>77559.690000000017</v>
      </c>
      <c r="AF22" s="259">
        <f t="shared" si="3"/>
        <v>76467.300000000017</v>
      </c>
      <c r="AG22" s="259">
        <f t="shared" si="3"/>
        <v>75374.910000000018</v>
      </c>
      <c r="AH22" s="259">
        <f t="shared" si="3"/>
        <v>74282.520000000019</v>
      </c>
      <c r="AI22" s="259">
        <f t="shared" si="3"/>
        <v>73190.130000000019</v>
      </c>
      <c r="AJ22" s="259">
        <f t="shared" ref="AJ22:BO22" si="4">AI22-($C$20*$A$2)</f>
        <v>72097.74000000002</v>
      </c>
      <c r="AK22" s="259">
        <f t="shared" si="4"/>
        <v>71005.35000000002</v>
      </c>
      <c r="AL22" s="259">
        <f t="shared" si="4"/>
        <v>69912.960000000021</v>
      </c>
      <c r="AM22" s="259">
        <f t="shared" si="4"/>
        <v>68820.570000000022</v>
      </c>
      <c r="AN22" s="259">
        <f t="shared" si="4"/>
        <v>67728.180000000022</v>
      </c>
      <c r="AO22" s="259">
        <f t="shared" si="4"/>
        <v>66635.790000000023</v>
      </c>
      <c r="AP22" s="259">
        <f t="shared" si="4"/>
        <v>65543.400000000023</v>
      </c>
      <c r="AQ22" s="259">
        <f t="shared" si="4"/>
        <v>64451.010000000024</v>
      </c>
      <c r="AR22" s="259">
        <f t="shared" si="4"/>
        <v>63358.620000000024</v>
      </c>
      <c r="AS22" s="259">
        <f t="shared" si="4"/>
        <v>62266.230000000025</v>
      </c>
      <c r="AT22" s="259">
        <f t="shared" si="4"/>
        <v>61173.840000000026</v>
      </c>
      <c r="AU22" s="259">
        <f t="shared" si="4"/>
        <v>60081.450000000026</v>
      </c>
      <c r="AV22" s="259">
        <f t="shared" si="4"/>
        <v>58989.060000000027</v>
      </c>
      <c r="AW22" s="259">
        <f t="shared" si="4"/>
        <v>57896.670000000027</v>
      </c>
      <c r="AX22">
        <f t="shared" si="4"/>
        <v>56804.280000000028</v>
      </c>
      <c r="AY22">
        <f t="shared" si="4"/>
        <v>55711.890000000029</v>
      </c>
      <c r="AZ22">
        <f t="shared" si="4"/>
        <v>54619.500000000029</v>
      </c>
      <c r="BA22">
        <f t="shared" si="4"/>
        <v>53527.11000000003</v>
      </c>
      <c r="BB22">
        <f t="shared" si="4"/>
        <v>52434.72000000003</v>
      </c>
      <c r="BC22">
        <f t="shared" si="4"/>
        <v>51342.330000000031</v>
      </c>
      <c r="BD22">
        <f t="shared" si="4"/>
        <v>50249.940000000031</v>
      </c>
      <c r="BE22">
        <f t="shared" si="4"/>
        <v>49157.550000000032</v>
      </c>
      <c r="BF22">
        <f t="shared" si="4"/>
        <v>48065.160000000033</v>
      </c>
      <c r="BG22">
        <f t="shared" si="4"/>
        <v>46972.770000000033</v>
      </c>
      <c r="BH22">
        <f t="shared" si="4"/>
        <v>45880.380000000034</v>
      </c>
      <c r="BI22" s="259">
        <f t="shared" si="4"/>
        <v>44787.990000000034</v>
      </c>
      <c r="BJ22" s="259">
        <f t="shared" si="4"/>
        <v>43695.600000000035</v>
      </c>
      <c r="BK22" s="259">
        <f t="shared" si="4"/>
        <v>42603.210000000036</v>
      </c>
      <c r="BL22" s="259">
        <f t="shared" si="4"/>
        <v>41510.820000000036</v>
      </c>
      <c r="BM22" s="259">
        <f t="shared" si="4"/>
        <v>40418.430000000037</v>
      </c>
      <c r="BN22" s="259">
        <f t="shared" si="4"/>
        <v>39326.040000000037</v>
      </c>
      <c r="BO22" s="259">
        <f t="shared" si="4"/>
        <v>38233.650000000038</v>
      </c>
      <c r="BP22" s="259">
        <f t="shared" ref="BP22:CW22" si="5">BO22-($C$20*$A$2)</f>
        <v>37141.260000000038</v>
      </c>
      <c r="BQ22" s="259">
        <f t="shared" si="5"/>
        <v>36048.870000000039</v>
      </c>
      <c r="BR22" s="259">
        <f t="shared" si="5"/>
        <v>34956.48000000004</v>
      </c>
      <c r="BS22" s="259">
        <f t="shared" si="5"/>
        <v>33864.09000000004</v>
      </c>
      <c r="BT22" s="259">
        <f t="shared" si="5"/>
        <v>32771.700000000041</v>
      </c>
      <c r="BU22" s="259">
        <f t="shared" si="5"/>
        <v>31679.310000000041</v>
      </c>
      <c r="BV22" s="259">
        <f t="shared" si="5"/>
        <v>30586.920000000042</v>
      </c>
      <c r="BW22" s="259">
        <f t="shared" si="5"/>
        <v>29494.530000000042</v>
      </c>
      <c r="BX22" s="259">
        <f t="shared" si="5"/>
        <v>28402.140000000043</v>
      </c>
      <c r="BY22" s="259">
        <f t="shared" si="5"/>
        <v>27309.750000000044</v>
      </c>
      <c r="BZ22" s="259">
        <f t="shared" si="5"/>
        <v>26217.360000000044</v>
      </c>
      <c r="CA22" s="259">
        <f t="shared" si="5"/>
        <v>25124.970000000045</v>
      </c>
      <c r="CB22" s="259">
        <f t="shared" si="5"/>
        <v>24032.580000000045</v>
      </c>
      <c r="CC22" s="259">
        <f t="shared" si="5"/>
        <v>22940.190000000046</v>
      </c>
      <c r="CD22" s="259">
        <f t="shared" si="5"/>
        <v>21847.800000000047</v>
      </c>
      <c r="CE22" s="259">
        <f t="shared" si="5"/>
        <v>20755.410000000047</v>
      </c>
      <c r="CF22" s="259">
        <f t="shared" si="5"/>
        <v>19663.020000000048</v>
      </c>
      <c r="CG22" s="259">
        <f t="shared" si="5"/>
        <v>18570.630000000048</v>
      </c>
      <c r="CH22" s="259">
        <f t="shared" si="5"/>
        <v>17478.240000000049</v>
      </c>
      <c r="CI22" s="259">
        <f t="shared" si="5"/>
        <v>16385.850000000049</v>
      </c>
      <c r="CJ22" s="259">
        <f t="shared" si="5"/>
        <v>15293.46000000005</v>
      </c>
      <c r="CK22" s="259">
        <f t="shared" si="5"/>
        <v>14201.070000000051</v>
      </c>
      <c r="CL22" s="259">
        <f t="shared" si="5"/>
        <v>13108.680000000051</v>
      </c>
      <c r="CM22" s="259">
        <f t="shared" si="5"/>
        <v>12016.290000000052</v>
      </c>
      <c r="CN22" s="259">
        <f t="shared" si="5"/>
        <v>10923.900000000052</v>
      </c>
      <c r="CO22" s="259">
        <f t="shared" si="5"/>
        <v>9831.510000000053</v>
      </c>
      <c r="CP22" s="259">
        <f t="shared" si="5"/>
        <v>8739.1200000000536</v>
      </c>
      <c r="CQ22" s="259">
        <f t="shared" si="5"/>
        <v>7646.7300000000532</v>
      </c>
      <c r="CR22" s="259">
        <f t="shared" si="5"/>
        <v>6554.3400000000529</v>
      </c>
      <c r="CS22" s="259">
        <f t="shared" si="5"/>
        <v>5461.9500000000526</v>
      </c>
      <c r="CT22" s="259">
        <f t="shared" si="5"/>
        <v>4369.5600000000522</v>
      </c>
      <c r="CU22" s="259">
        <f t="shared" si="5"/>
        <v>3277.1700000000519</v>
      </c>
      <c r="CV22" s="259">
        <f t="shared" si="5"/>
        <v>2184.7800000000516</v>
      </c>
      <c r="CW22" s="259">
        <f t="shared" si="5"/>
        <v>1092.3900000000515</v>
      </c>
    </row>
    <row r="23" spans="1:101" x14ac:dyDescent="0.3">
      <c r="A23" t="s">
        <v>161</v>
      </c>
      <c r="B23" s="267"/>
      <c r="C23" s="274"/>
      <c r="D23" s="275">
        <f>D20-(D20*$A$2)</f>
        <v>99332.64</v>
      </c>
      <c r="E23" s="275">
        <f t="shared" ref="E23:AJ23" si="6">D23-($D$20*$A$2)</f>
        <v>98329.279999999999</v>
      </c>
      <c r="F23" s="275">
        <f t="shared" si="6"/>
        <v>97325.92</v>
      </c>
      <c r="G23" s="275">
        <f t="shared" si="6"/>
        <v>96322.559999999998</v>
      </c>
      <c r="H23" s="276">
        <f t="shared" si="6"/>
        <v>95319.2</v>
      </c>
      <c r="I23" s="277">
        <f t="shared" si="6"/>
        <v>94315.839999999997</v>
      </c>
      <c r="J23" s="277">
        <f t="shared" si="6"/>
        <v>93312.48</v>
      </c>
      <c r="K23" s="277">
        <f t="shared" si="6"/>
        <v>92309.119999999995</v>
      </c>
      <c r="L23" s="277">
        <f t="shared" si="6"/>
        <v>91305.76</v>
      </c>
      <c r="M23" s="277">
        <f t="shared" si="6"/>
        <v>90302.399999999994</v>
      </c>
      <c r="N23" s="278">
        <f t="shared" si="6"/>
        <v>89299.04</v>
      </c>
      <c r="O23" s="278">
        <f t="shared" si="6"/>
        <v>88295.679999999993</v>
      </c>
      <c r="P23" s="278">
        <f t="shared" si="6"/>
        <v>87292.319999999992</v>
      </c>
      <c r="Q23" s="278">
        <f t="shared" si="6"/>
        <v>86288.959999999992</v>
      </c>
      <c r="R23" s="278">
        <f t="shared" si="6"/>
        <v>85285.599999999991</v>
      </c>
      <c r="S23" s="278">
        <f t="shared" si="6"/>
        <v>84282.239999999991</v>
      </c>
      <c r="T23" s="279">
        <f t="shared" si="6"/>
        <v>83278.87999999999</v>
      </c>
      <c r="U23" s="279">
        <f t="shared" si="6"/>
        <v>82275.51999999999</v>
      </c>
      <c r="V23" s="279">
        <f t="shared" si="6"/>
        <v>81272.159999999989</v>
      </c>
      <c r="W23" s="279">
        <f t="shared" si="6"/>
        <v>80268.799999999988</v>
      </c>
      <c r="X23" s="279">
        <f t="shared" si="6"/>
        <v>79265.439999999988</v>
      </c>
      <c r="Y23" s="279">
        <f t="shared" si="6"/>
        <v>78262.079999999987</v>
      </c>
      <c r="Z23" s="280">
        <f t="shared" si="6"/>
        <v>77258.719999999987</v>
      </c>
      <c r="AA23" s="280">
        <f t="shared" si="6"/>
        <v>76255.359999999986</v>
      </c>
      <c r="AB23" s="280">
        <f t="shared" si="6"/>
        <v>75251.999999999985</v>
      </c>
      <c r="AC23" s="280">
        <f t="shared" si="6"/>
        <v>74248.639999999985</v>
      </c>
      <c r="AD23" s="280">
        <f t="shared" si="6"/>
        <v>73245.279999999984</v>
      </c>
      <c r="AE23" s="280">
        <f t="shared" si="6"/>
        <v>72241.919999999984</v>
      </c>
      <c r="AF23" s="259">
        <f t="shared" si="6"/>
        <v>71238.559999999983</v>
      </c>
      <c r="AG23" s="259">
        <f t="shared" si="6"/>
        <v>70235.199999999983</v>
      </c>
      <c r="AH23" s="259">
        <f t="shared" si="6"/>
        <v>69231.839999999982</v>
      </c>
      <c r="AI23" s="259">
        <f t="shared" si="6"/>
        <v>68228.479999999981</v>
      </c>
      <c r="AJ23" s="259">
        <f t="shared" si="6"/>
        <v>67225.119999999981</v>
      </c>
      <c r="AK23" s="259">
        <f t="shared" ref="AK23:BP23" si="7">AJ23-($D$20*$A$2)</f>
        <v>66221.75999999998</v>
      </c>
      <c r="AL23" s="259">
        <f t="shared" si="7"/>
        <v>65218.39999999998</v>
      </c>
      <c r="AM23" s="259">
        <f t="shared" si="7"/>
        <v>64215.039999999979</v>
      </c>
      <c r="AN23" s="259">
        <f t="shared" si="7"/>
        <v>63211.679999999978</v>
      </c>
      <c r="AO23" s="259">
        <f t="shared" si="7"/>
        <v>62208.319999999978</v>
      </c>
      <c r="AP23" s="259">
        <f t="shared" si="7"/>
        <v>61204.959999999977</v>
      </c>
      <c r="AQ23" s="259">
        <f t="shared" si="7"/>
        <v>60201.599999999977</v>
      </c>
      <c r="AR23" s="259">
        <f t="shared" si="7"/>
        <v>59198.239999999976</v>
      </c>
      <c r="AS23" s="259">
        <f t="shared" si="7"/>
        <v>58194.879999999976</v>
      </c>
      <c r="AT23" s="259">
        <f t="shared" si="7"/>
        <v>57191.519999999975</v>
      </c>
      <c r="AU23" s="259">
        <f t="shared" si="7"/>
        <v>56188.159999999974</v>
      </c>
      <c r="AV23" s="259">
        <f t="shared" si="7"/>
        <v>55184.799999999974</v>
      </c>
      <c r="AW23" s="259">
        <f t="shared" si="7"/>
        <v>54181.439999999973</v>
      </c>
      <c r="AX23">
        <f t="shared" si="7"/>
        <v>53178.079999999973</v>
      </c>
      <c r="AY23">
        <f t="shared" si="7"/>
        <v>52174.719999999972</v>
      </c>
      <c r="AZ23">
        <f t="shared" si="7"/>
        <v>51171.359999999971</v>
      </c>
      <c r="BA23">
        <f t="shared" si="7"/>
        <v>50167.999999999971</v>
      </c>
      <c r="BB23">
        <f t="shared" si="7"/>
        <v>49164.63999999997</v>
      </c>
      <c r="BC23">
        <f t="shared" si="7"/>
        <v>48161.27999999997</v>
      </c>
      <c r="BD23">
        <f t="shared" si="7"/>
        <v>47157.919999999969</v>
      </c>
      <c r="BE23">
        <f t="shared" si="7"/>
        <v>46154.559999999969</v>
      </c>
      <c r="BF23">
        <f t="shared" si="7"/>
        <v>45151.199999999968</v>
      </c>
      <c r="BG23">
        <f t="shared" si="7"/>
        <v>44147.839999999967</v>
      </c>
      <c r="BH23">
        <f t="shared" si="7"/>
        <v>43144.479999999967</v>
      </c>
      <c r="BI23" s="259">
        <f t="shared" si="7"/>
        <v>42141.119999999966</v>
      </c>
      <c r="BJ23" s="259">
        <f t="shared" si="7"/>
        <v>41137.759999999966</v>
      </c>
      <c r="BK23" s="259">
        <f t="shared" si="7"/>
        <v>40134.399999999965</v>
      </c>
      <c r="BL23" s="259">
        <f t="shared" si="7"/>
        <v>39131.039999999964</v>
      </c>
      <c r="BM23" s="259">
        <f t="shared" si="7"/>
        <v>38127.679999999964</v>
      </c>
      <c r="BN23" s="259">
        <f t="shared" si="7"/>
        <v>37124.319999999963</v>
      </c>
      <c r="BO23" s="259">
        <f t="shared" si="7"/>
        <v>36120.959999999963</v>
      </c>
      <c r="BP23" s="259">
        <f t="shared" si="7"/>
        <v>35117.599999999962</v>
      </c>
      <c r="BQ23" s="259">
        <f t="shared" ref="BQ23:CW23" si="8">BP23-($D$20*$A$2)</f>
        <v>34114.239999999962</v>
      </c>
      <c r="BR23" s="259">
        <f t="shared" si="8"/>
        <v>33110.879999999961</v>
      </c>
      <c r="BS23" s="259">
        <f t="shared" si="8"/>
        <v>32107.51999999996</v>
      </c>
      <c r="BT23" s="259">
        <f t="shared" si="8"/>
        <v>31104.15999999996</v>
      </c>
      <c r="BU23" s="259">
        <f t="shared" si="8"/>
        <v>30100.799999999959</v>
      </c>
      <c r="BV23" s="259">
        <f t="shared" si="8"/>
        <v>29097.439999999959</v>
      </c>
      <c r="BW23" s="259">
        <f t="shared" si="8"/>
        <v>28094.079999999958</v>
      </c>
      <c r="BX23" s="259">
        <f t="shared" si="8"/>
        <v>27090.719999999958</v>
      </c>
      <c r="BY23" s="259">
        <f t="shared" si="8"/>
        <v>26087.359999999957</v>
      </c>
      <c r="BZ23" s="259">
        <f t="shared" si="8"/>
        <v>25083.999999999956</v>
      </c>
      <c r="CA23" s="259">
        <f t="shared" si="8"/>
        <v>24080.639999999956</v>
      </c>
      <c r="CB23" s="259">
        <f t="shared" si="8"/>
        <v>23077.279999999955</v>
      </c>
      <c r="CC23" s="259">
        <f t="shared" si="8"/>
        <v>22073.919999999955</v>
      </c>
      <c r="CD23" s="259">
        <f t="shared" si="8"/>
        <v>21070.559999999954</v>
      </c>
      <c r="CE23" s="259">
        <f t="shared" si="8"/>
        <v>20067.199999999953</v>
      </c>
      <c r="CF23" s="259">
        <f t="shared" si="8"/>
        <v>19063.839999999953</v>
      </c>
      <c r="CG23" s="259">
        <f t="shared" si="8"/>
        <v>18060.479999999952</v>
      </c>
      <c r="CH23" s="259">
        <f t="shared" si="8"/>
        <v>17057.119999999952</v>
      </c>
      <c r="CI23" s="259">
        <f t="shared" si="8"/>
        <v>16053.759999999951</v>
      </c>
      <c r="CJ23" s="259">
        <f t="shared" si="8"/>
        <v>15050.399999999951</v>
      </c>
      <c r="CK23" s="259">
        <f t="shared" si="8"/>
        <v>14047.03999999995</v>
      </c>
      <c r="CL23" s="259">
        <f t="shared" si="8"/>
        <v>13043.679999999949</v>
      </c>
      <c r="CM23" s="259">
        <f t="shared" si="8"/>
        <v>12040.319999999949</v>
      </c>
      <c r="CN23" s="259">
        <f t="shared" si="8"/>
        <v>11036.959999999948</v>
      </c>
      <c r="CO23" s="259">
        <f t="shared" si="8"/>
        <v>10033.599999999948</v>
      </c>
      <c r="CP23" s="259">
        <f t="shared" si="8"/>
        <v>9030.239999999947</v>
      </c>
      <c r="CQ23" s="259">
        <f t="shared" si="8"/>
        <v>8026.8799999999474</v>
      </c>
      <c r="CR23" s="259">
        <f t="shared" si="8"/>
        <v>7023.5199999999477</v>
      </c>
      <c r="CS23" s="259">
        <f t="shared" si="8"/>
        <v>6020.159999999948</v>
      </c>
      <c r="CT23" s="259">
        <f t="shared" si="8"/>
        <v>5016.7999999999483</v>
      </c>
      <c r="CU23" s="259">
        <f t="shared" si="8"/>
        <v>4013.4399999999482</v>
      </c>
      <c r="CV23" s="259">
        <f t="shared" si="8"/>
        <v>3010.0799999999481</v>
      </c>
      <c r="CW23" s="259">
        <f t="shared" si="8"/>
        <v>2006.719999999948</v>
      </c>
    </row>
    <row r="24" spans="1:101" x14ac:dyDescent="0.3">
      <c r="A24" t="s">
        <v>162</v>
      </c>
      <c r="B24" s="267"/>
      <c r="C24" s="274"/>
      <c r="D24" s="274"/>
      <c r="E24" s="281">
        <f>E20-(E20*$A$2)</f>
        <v>0</v>
      </c>
      <c r="F24" s="281">
        <f t="shared" ref="F24:AK24" si="9">E24-($E$20*$A$2)</f>
        <v>0</v>
      </c>
      <c r="G24" s="281">
        <f t="shared" si="9"/>
        <v>0</v>
      </c>
      <c r="H24" s="282">
        <f t="shared" si="9"/>
        <v>0</v>
      </c>
      <c r="I24" s="283">
        <f t="shared" si="9"/>
        <v>0</v>
      </c>
      <c r="J24" s="283">
        <f t="shared" si="9"/>
        <v>0</v>
      </c>
      <c r="K24" s="283">
        <f t="shared" si="9"/>
        <v>0</v>
      </c>
      <c r="L24" s="283">
        <f t="shared" si="9"/>
        <v>0</v>
      </c>
      <c r="M24" s="283">
        <f t="shared" si="9"/>
        <v>0</v>
      </c>
      <c r="N24" s="284">
        <f t="shared" si="9"/>
        <v>0</v>
      </c>
      <c r="O24" s="284">
        <f t="shared" si="9"/>
        <v>0</v>
      </c>
      <c r="P24" s="284">
        <f t="shared" si="9"/>
        <v>0</v>
      </c>
      <c r="Q24" s="284">
        <f t="shared" si="9"/>
        <v>0</v>
      </c>
      <c r="R24" s="284">
        <f t="shared" si="9"/>
        <v>0</v>
      </c>
      <c r="S24" s="284">
        <f t="shared" si="9"/>
        <v>0</v>
      </c>
      <c r="T24" s="285">
        <f t="shared" si="9"/>
        <v>0</v>
      </c>
      <c r="U24" s="285">
        <f t="shared" si="9"/>
        <v>0</v>
      </c>
      <c r="V24" s="285">
        <f t="shared" si="9"/>
        <v>0</v>
      </c>
      <c r="W24" s="285">
        <f t="shared" si="9"/>
        <v>0</v>
      </c>
      <c r="X24" s="285">
        <f t="shared" si="9"/>
        <v>0</v>
      </c>
      <c r="Y24" s="285">
        <f t="shared" si="9"/>
        <v>0</v>
      </c>
      <c r="Z24" s="286">
        <f t="shared" si="9"/>
        <v>0</v>
      </c>
      <c r="AA24" s="286">
        <f t="shared" si="9"/>
        <v>0</v>
      </c>
      <c r="AB24" s="286">
        <f t="shared" si="9"/>
        <v>0</v>
      </c>
      <c r="AC24" s="286">
        <f t="shared" si="9"/>
        <v>0</v>
      </c>
      <c r="AD24" s="286">
        <f t="shared" si="9"/>
        <v>0</v>
      </c>
      <c r="AE24" s="286">
        <f t="shared" si="9"/>
        <v>0</v>
      </c>
      <c r="AF24" s="259">
        <f t="shared" si="9"/>
        <v>0</v>
      </c>
      <c r="AG24" s="259">
        <f t="shared" si="9"/>
        <v>0</v>
      </c>
      <c r="AH24" s="259">
        <f t="shared" si="9"/>
        <v>0</v>
      </c>
      <c r="AI24" s="259">
        <f t="shared" si="9"/>
        <v>0</v>
      </c>
      <c r="AJ24" s="259">
        <f t="shared" si="9"/>
        <v>0</v>
      </c>
      <c r="AK24" s="259">
        <f t="shared" si="9"/>
        <v>0</v>
      </c>
      <c r="AL24" s="259">
        <f t="shared" ref="AL24:BQ24" si="10">AK24-($E$20*$A$2)</f>
        <v>0</v>
      </c>
      <c r="AM24" s="259">
        <f t="shared" si="10"/>
        <v>0</v>
      </c>
      <c r="AN24" s="259">
        <f t="shared" si="10"/>
        <v>0</v>
      </c>
      <c r="AO24" s="259">
        <f t="shared" si="10"/>
        <v>0</v>
      </c>
      <c r="AP24" s="259">
        <f t="shared" si="10"/>
        <v>0</v>
      </c>
      <c r="AQ24" s="259">
        <f t="shared" si="10"/>
        <v>0</v>
      </c>
      <c r="AR24" s="259">
        <f t="shared" si="10"/>
        <v>0</v>
      </c>
      <c r="AS24" s="259">
        <f t="shared" si="10"/>
        <v>0</v>
      </c>
      <c r="AT24" s="259">
        <f t="shared" si="10"/>
        <v>0</v>
      </c>
      <c r="AU24" s="259">
        <f t="shared" si="10"/>
        <v>0</v>
      </c>
      <c r="AV24" s="259">
        <f t="shared" si="10"/>
        <v>0</v>
      </c>
      <c r="AW24" s="259">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59">
        <f t="shared" si="10"/>
        <v>0</v>
      </c>
      <c r="BJ24" s="259">
        <f t="shared" si="10"/>
        <v>0</v>
      </c>
      <c r="BK24" s="259">
        <f t="shared" si="10"/>
        <v>0</v>
      </c>
      <c r="BL24" s="259">
        <f t="shared" si="10"/>
        <v>0</v>
      </c>
      <c r="BM24" s="259">
        <f t="shared" si="10"/>
        <v>0</v>
      </c>
      <c r="BN24" s="259">
        <f t="shared" si="10"/>
        <v>0</v>
      </c>
      <c r="BO24" s="259">
        <f t="shared" si="10"/>
        <v>0</v>
      </c>
      <c r="BP24" s="259">
        <f t="shared" si="10"/>
        <v>0</v>
      </c>
      <c r="BQ24" s="259">
        <f t="shared" si="10"/>
        <v>0</v>
      </c>
      <c r="BR24" s="259">
        <f t="shared" ref="BR24:CW24" si="11">BQ24-($E$20*$A$2)</f>
        <v>0</v>
      </c>
      <c r="BS24" s="259">
        <f t="shared" si="11"/>
        <v>0</v>
      </c>
      <c r="BT24" s="259">
        <f t="shared" si="11"/>
        <v>0</v>
      </c>
      <c r="BU24" s="259">
        <f t="shared" si="11"/>
        <v>0</v>
      </c>
      <c r="BV24" s="259">
        <f t="shared" si="11"/>
        <v>0</v>
      </c>
      <c r="BW24" s="259">
        <f t="shared" si="11"/>
        <v>0</v>
      </c>
      <c r="BX24" s="259">
        <f t="shared" si="11"/>
        <v>0</v>
      </c>
      <c r="BY24" s="259">
        <f t="shared" si="11"/>
        <v>0</v>
      </c>
      <c r="BZ24" s="259">
        <f t="shared" si="11"/>
        <v>0</v>
      </c>
      <c r="CA24" s="259">
        <f t="shared" si="11"/>
        <v>0</v>
      </c>
      <c r="CB24" s="259">
        <f t="shared" si="11"/>
        <v>0</v>
      </c>
      <c r="CC24" s="259">
        <f t="shared" si="11"/>
        <v>0</v>
      </c>
      <c r="CD24" s="259">
        <f t="shared" si="11"/>
        <v>0</v>
      </c>
      <c r="CE24" s="259">
        <f t="shared" si="11"/>
        <v>0</v>
      </c>
      <c r="CF24" s="259">
        <f t="shared" si="11"/>
        <v>0</v>
      </c>
      <c r="CG24" s="259">
        <f t="shared" si="11"/>
        <v>0</v>
      </c>
      <c r="CH24" s="259">
        <f t="shared" si="11"/>
        <v>0</v>
      </c>
      <c r="CI24" s="259">
        <f t="shared" si="11"/>
        <v>0</v>
      </c>
      <c r="CJ24" s="259">
        <f t="shared" si="11"/>
        <v>0</v>
      </c>
      <c r="CK24" s="259">
        <f t="shared" si="11"/>
        <v>0</v>
      </c>
      <c r="CL24" s="259">
        <f t="shared" si="11"/>
        <v>0</v>
      </c>
      <c r="CM24" s="259">
        <f t="shared" si="11"/>
        <v>0</v>
      </c>
      <c r="CN24" s="259">
        <f t="shared" si="11"/>
        <v>0</v>
      </c>
      <c r="CO24" s="259">
        <f t="shared" si="11"/>
        <v>0</v>
      </c>
      <c r="CP24" s="259">
        <f t="shared" si="11"/>
        <v>0</v>
      </c>
      <c r="CQ24" s="259">
        <f t="shared" si="11"/>
        <v>0</v>
      </c>
      <c r="CR24" s="259">
        <f t="shared" si="11"/>
        <v>0</v>
      </c>
      <c r="CS24" s="259">
        <f t="shared" si="11"/>
        <v>0</v>
      </c>
      <c r="CT24" s="259">
        <f t="shared" si="11"/>
        <v>0</v>
      </c>
      <c r="CU24" s="259">
        <f t="shared" si="11"/>
        <v>0</v>
      </c>
      <c r="CV24" s="259">
        <f t="shared" si="11"/>
        <v>0</v>
      </c>
      <c r="CW24" s="259">
        <f t="shared" si="11"/>
        <v>0</v>
      </c>
    </row>
    <row r="25" spans="1:101" x14ac:dyDescent="0.3">
      <c r="A25" t="s">
        <v>163</v>
      </c>
      <c r="B25" s="267"/>
      <c r="C25" s="274"/>
      <c r="D25" s="274"/>
      <c r="E25" s="274"/>
      <c r="F25" s="287">
        <f>F20-(F20*$A$2)</f>
        <v>0</v>
      </c>
      <c r="G25" s="287">
        <f t="shared" ref="G25:AL25" si="12">F25-($F$20*$A$2)</f>
        <v>0</v>
      </c>
      <c r="H25" s="288">
        <f t="shared" si="12"/>
        <v>0</v>
      </c>
      <c r="I25" s="289">
        <f t="shared" si="12"/>
        <v>0</v>
      </c>
      <c r="J25" s="289">
        <f t="shared" si="12"/>
        <v>0</v>
      </c>
      <c r="K25" s="289">
        <f t="shared" si="12"/>
        <v>0</v>
      </c>
      <c r="L25" s="289">
        <f t="shared" si="12"/>
        <v>0</v>
      </c>
      <c r="M25" s="289">
        <f t="shared" si="12"/>
        <v>0</v>
      </c>
      <c r="N25" s="290">
        <f t="shared" si="12"/>
        <v>0</v>
      </c>
      <c r="O25" s="290">
        <f t="shared" si="12"/>
        <v>0</v>
      </c>
      <c r="P25" s="290">
        <f t="shared" si="12"/>
        <v>0</v>
      </c>
      <c r="Q25" s="290">
        <f t="shared" si="12"/>
        <v>0</v>
      </c>
      <c r="R25" s="290">
        <f t="shared" si="12"/>
        <v>0</v>
      </c>
      <c r="S25" s="290">
        <f t="shared" si="12"/>
        <v>0</v>
      </c>
      <c r="T25" s="291">
        <f t="shared" si="12"/>
        <v>0</v>
      </c>
      <c r="U25" s="291">
        <f t="shared" si="12"/>
        <v>0</v>
      </c>
      <c r="V25" s="291">
        <f t="shared" si="12"/>
        <v>0</v>
      </c>
      <c r="W25" s="291">
        <f t="shared" si="12"/>
        <v>0</v>
      </c>
      <c r="X25" s="291">
        <f t="shared" si="12"/>
        <v>0</v>
      </c>
      <c r="Y25" s="291">
        <f t="shared" si="12"/>
        <v>0</v>
      </c>
      <c r="Z25" s="292">
        <f t="shared" si="12"/>
        <v>0</v>
      </c>
      <c r="AA25" s="292">
        <f t="shared" si="12"/>
        <v>0</v>
      </c>
      <c r="AB25" s="292">
        <f t="shared" si="12"/>
        <v>0</v>
      </c>
      <c r="AC25" s="292">
        <f t="shared" si="12"/>
        <v>0</v>
      </c>
      <c r="AD25" s="292">
        <f t="shared" si="12"/>
        <v>0</v>
      </c>
      <c r="AE25" s="292">
        <f t="shared" si="12"/>
        <v>0</v>
      </c>
      <c r="AF25" s="259">
        <f t="shared" si="12"/>
        <v>0</v>
      </c>
      <c r="AG25" s="259">
        <f t="shared" si="12"/>
        <v>0</v>
      </c>
      <c r="AH25" s="259">
        <f t="shared" si="12"/>
        <v>0</v>
      </c>
      <c r="AI25" s="259">
        <f t="shared" si="12"/>
        <v>0</v>
      </c>
      <c r="AJ25" s="259">
        <f t="shared" si="12"/>
        <v>0</v>
      </c>
      <c r="AK25" s="259">
        <f t="shared" si="12"/>
        <v>0</v>
      </c>
      <c r="AL25" s="259">
        <f t="shared" si="12"/>
        <v>0</v>
      </c>
      <c r="AM25" s="259">
        <f t="shared" ref="AM25:BR25" si="13">AL25-($F$20*$A$2)</f>
        <v>0</v>
      </c>
      <c r="AN25" s="259">
        <f t="shared" si="13"/>
        <v>0</v>
      </c>
      <c r="AO25" s="259">
        <f t="shared" si="13"/>
        <v>0</v>
      </c>
      <c r="AP25" s="259">
        <f t="shared" si="13"/>
        <v>0</v>
      </c>
      <c r="AQ25" s="259">
        <f t="shared" si="13"/>
        <v>0</v>
      </c>
      <c r="AR25" s="259">
        <f t="shared" si="13"/>
        <v>0</v>
      </c>
      <c r="AS25" s="259">
        <f t="shared" si="13"/>
        <v>0</v>
      </c>
      <c r="AT25" s="259">
        <f t="shared" si="13"/>
        <v>0</v>
      </c>
      <c r="AU25" s="259">
        <f t="shared" si="13"/>
        <v>0</v>
      </c>
      <c r="AV25" s="259">
        <f t="shared" si="13"/>
        <v>0</v>
      </c>
      <c r="AW25" s="259">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59">
        <f t="shared" si="13"/>
        <v>0</v>
      </c>
      <c r="BJ25" s="259">
        <f t="shared" si="13"/>
        <v>0</v>
      </c>
      <c r="BK25" s="259">
        <f t="shared" si="13"/>
        <v>0</v>
      </c>
      <c r="BL25" s="259">
        <f t="shared" si="13"/>
        <v>0</v>
      </c>
      <c r="BM25" s="259">
        <f t="shared" si="13"/>
        <v>0</v>
      </c>
      <c r="BN25" s="259">
        <f t="shared" si="13"/>
        <v>0</v>
      </c>
      <c r="BO25" s="259">
        <f t="shared" si="13"/>
        <v>0</v>
      </c>
      <c r="BP25" s="259">
        <f t="shared" si="13"/>
        <v>0</v>
      </c>
      <c r="BQ25" s="259">
        <f t="shared" si="13"/>
        <v>0</v>
      </c>
      <c r="BR25" s="259">
        <f t="shared" si="13"/>
        <v>0</v>
      </c>
      <c r="BS25" s="259">
        <f t="shared" ref="BS25:CW25" si="14">BR25-($F$20*$A$2)</f>
        <v>0</v>
      </c>
      <c r="BT25" s="259">
        <f t="shared" si="14"/>
        <v>0</v>
      </c>
      <c r="BU25" s="259">
        <f t="shared" si="14"/>
        <v>0</v>
      </c>
      <c r="BV25" s="259">
        <f t="shared" si="14"/>
        <v>0</v>
      </c>
      <c r="BW25" s="259">
        <f t="shared" si="14"/>
        <v>0</v>
      </c>
      <c r="BX25" s="259">
        <f t="shared" si="14"/>
        <v>0</v>
      </c>
      <c r="BY25" s="259">
        <f t="shared" si="14"/>
        <v>0</v>
      </c>
      <c r="BZ25" s="259">
        <f t="shared" si="14"/>
        <v>0</v>
      </c>
      <c r="CA25" s="259">
        <f t="shared" si="14"/>
        <v>0</v>
      </c>
      <c r="CB25" s="259">
        <f t="shared" si="14"/>
        <v>0</v>
      </c>
      <c r="CC25" s="259">
        <f t="shared" si="14"/>
        <v>0</v>
      </c>
      <c r="CD25" s="259">
        <f t="shared" si="14"/>
        <v>0</v>
      </c>
      <c r="CE25" s="259">
        <f t="shared" si="14"/>
        <v>0</v>
      </c>
      <c r="CF25" s="259">
        <f t="shared" si="14"/>
        <v>0</v>
      </c>
      <c r="CG25" s="259">
        <f t="shared" si="14"/>
        <v>0</v>
      </c>
      <c r="CH25" s="259">
        <f t="shared" si="14"/>
        <v>0</v>
      </c>
      <c r="CI25" s="259">
        <f t="shared" si="14"/>
        <v>0</v>
      </c>
      <c r="CJ25" s="259">
        <f t="shared" si="14"/>
        <v>0</v>
      </c>
      <c r="CK25" s="259">
        <f t="shared" si="14"/>
        <v>0</v>
      </c>
      <c r="CL25" s="259">
        <f t="shared" si="14"/>
        <v>0</v>
      </c>
      <c r="CM25" s="259">
        <f t="shared" si="14"/>
        <v>0</v>
      </c>
      <c r="CN25" s="259">
        <f t="shared" si="14"/>
        <v>0</v>
      </c>
      <c r="CO25" s="259">
        <f t="shared" si="14"/>
        <v>0</v>
      </c>
      <c r="CP25" s="259">
        <f t="shared" si="14"/>
        <v>0</v>
      </c>
      <c r="CQ25" s="259">
        <f t="shared" si="14"/>
        <v>0</v>
      </c>
      <c r="CR25" s="259">
        <f t="shared" si="14"/>
        <v>0</v>
      </c>
      <c r="CS25" s="259">
        <f t="shared" si="14"/>
        <v>0</v>
      </c>
      <c r="CT25" s="259">
        <f t="shared" si="14"/>
        <v>0</v>
      </c>
      <c r="CU25" s="259">
        <f t="shared" si="14"/>
        <v>0</v>
      </c>
      <c r="CV25" s="259">
        <f t="shared" si="14"/>
        <v>0</v>
      </c>
      <c r="CW25" s="259">
        <f t="shared" si="14"/>
        <v>0</v>
      </c>
    </row>
    <row r="26" spans="1:101" x14ac:dyDescent="0.3">
      <c r="A26" t="s">
        <v>164</v>
      </c>
      <c r="B26" s="267"/>
      <c r="C26" s="274"/>
      <c r="D26" s="274"/>
      <c r="E26" s="274"/>
      <c r="F26" s="274"/>
      <c r="G26" s="293">
        <f>G20-(G20*$A$2)</f>
        <v>0</v>
      </c>
      <c r="H26" s="294">
        <f t="shared" ref="H26:AM26" si="15">G26-($G$20*$A$2)</f>
        <v>0</v>
      </c>
      <c r="I26" s="295">
        <f t="shared" si="15"/>
        <v>0</v>
      </c>
      <c r="J26" s="295">
        <f t="shared" si="15"/>
        <v>0</v>
      </c>
      <c r="K26" s="295">
        <f t="shared" si="15"/>
        <v>0</v>
      </c>
      <c r="L26" s="295">
        <f t="shared" si="15"/>
        <v>0</v>
      </c>
      <c r="M26" s="295">
        <f t="shared" si="15"/>
        <v>0</v>
      </c>
      <c r="N26" s="296">
        <f t="shared" si="15"/>
        <v>0</v>
      </c>
      <c r="O26" s="296">
        <f t="shared" si="15"/>
        <v>0</v>
      </c>
      <c r="P26" s="296">
        <f t="shared" si="15"/>
        <v>0</v>
      </c>
      <c r="Q26" s="296">
        <f t="shared" si="15"/>
        <v>0</v>
      </c>
      <c r="R26" s="296">
        <f t="shared" si="15"/>
        <v>0</v>
      </c>
      <c r="S26" s="296">
        <f t="shared" si="15"/>
        <v>0</v>
      </c>
      <c r="T26" s="297">
        <f t="shared" si="15"/>
        <v>0</v>
      </c>
      <c r="U26" s="297">
        <f t="shared" si="15"/>
        <v>0</v>
      </c>
      <c r="V26" s="297">
        <f t="shared" si="15"/>
        <v>0</v>
      </c>
      <c r="W26" s="297">
        <f t="shared" si="15"/>
        <v>0</v>
      </c>
      <c r="X26" s="297">
        <f t="shared" si="15"/>
        <v>0</v>
      </c>
      <c r="Y26" s="297">
        <f t="shared" si="15"/>
        <v>0</v>
      </c>
      <c r="Z26" s="298">
        <f t="shared" si="15"/>
        <v>0</v>
      </c>
      <c r="AA26" s="298">
        <f t="shared" si="15"/>
        <v>0</v>
      </c>
      <c r="AB26" s="298">
        <f t="shared" si="15"/>
        <v>0</v>
      </c>
      <c r="AC26" s="298">
        <f t="shared" si="15"/>
        <v>0</v>
      </c>
      <c r="AD26" s="298">
        <f t="shared" si="15"/>
        <v>0</v>
      </c>
      <c r="AE26" s="298">
        <f t="shared" si="15"/>
        <v>0</v>
      </c>
      <c r="AF26" s="259">
        <f t="shared" si="15"/>
        <v>0</v>
      </c>
      <c r="AG26" s="259">
        <f t="shared" si="15"/>
        <v>0</v>
      </c>
      <c r="AH26" s="259">
        <f t="shared" si="15"/>
        <v>0</v>
      </c>
      <c r="AI26" s="259">
        <f t="shared" si="15"/>
        <v>0</v>
      </c>
      <c r="AJ26" s="259">
        <f t="shared" si="15"/>
        <v>0</v>
      </c>
      <c r="AK26" s="259">
        <f t="shared" si="15"/>
        <v>0</v>
      </c>
      <c r="AL26" s="259">
        <f t="shared" si="15"/>
        <v>0</v>
      </c>
      <c r="AM26" s="259">
        <f t="shared" si="15"/>
        <v>0</v>
      </c>
      <c r="AN26" s="259">
        <f t="shared" ref="AN26:BS26" si="16">AM26-($G$20*$A$2)</f>
        <v>0</v>
      </c>
      <c r="AO26" s="259">
        <f t="shared" si="16"/>
        <v>0</v>
      </c>
      <c r="AP26" s="259">
        <f t="shared" si="16"/>
        <v>0</v>
      </c>
      <c r="AQ26" s="259">
        <f t="shared" si="16"/>
        <v>0</v>
      </c>
      <c r="AR26" s="259">
        <f t="shared" si="16"/>
        <v>0</v>
      </c>
      <c r="AS26" s="259">
        <f t="shared" si="16"/>
        <v>0</v>
      </c>
      <c r="AT26" s="259">
        <f t="shared" si="16"/>
        <v>0</v>
      </c>
      <c r="AU26" s="259">
        <f t="shared" si="16"/>
        <v>0</v>
      </c>
      <c r="AV26" s="259">
        <f t="shared" si="16"/>
        <v>0</v>
      </c>
      <c r="AW26" s="259">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59">
        <f t="shared" si="16"/>
        <v>0</v>
      </c>
      <c r="BJ26" s="259">
        <f t="shared" si="16"/>
        <v>0</v>
      </c>
      <c r="BK26" s="259">
        <f t="shared" si="16"/>
        <v>0</v>
      </c>
      <c r="BL26" s="259">
        <f t="shared" si="16"/>
        <v>0</v>
      </c>
      <c r="BM26" s="259">
        <f t="shared" si="16"/>
        <v>0</v>
      </c>
      <c r="BN26" s="259">
        <f t="shared" si="16"/>
        <v>0</v>
      </c>
      <c r="BO26" s="259">
        <f t="shared" si="16"/>
        <v>0</v>
      </c>
      <c r="BP26" s="259">
        <f t="shared" si="16"/>
        <v>0</v>
      </c>
      <c r="BQ26" s="259">
        <f t="shared" si="16"/>
        <v>0</v>
      </c>
      <c r="BR26" s="259">
        <f t="shared" si="16"/>
        <v>0</v>
      </c>
      <c r="BS26" s="259">
        <f t="shared" si="16"/>
        <v>0</v>
      </c>
      <c r="BT26" s="259">
        <f t="shared" ref="BT26:CW26" si="17">BS26-($G$20*$A$2)</f>
        <v>0</v>
      </c>
      <c r="BU26" s="259">
        <f t="shared" si="17"/>
        <v>0</v>
      </c>
      <c r="BV26" s="259">
        <f t="shared" si="17"/>
        <v>0</v>
      </c>
      <c r="BW26" s="259">
        <f t="shared" si="17"/>
        <v>0</v>
      </c>
      <c r="BX26" s="259">
        <f t="shared" si="17"/>
        <v>0</v>
      </c>
      <c r="BY26" s="259">
        <f t="shared" si="17"/>
        <v>0</v>
      </c>
      <c r="BZ26" s="259">
        <f t="shared" si="17"/>
        <v>0</v>
      </c>
      <c r="CA26" s="259">
        <f t="shared" si="17"/>
        <v>0</v>
      </c>
      <c r="CB26" s="259">
        <f t="shared" si="17"/>
        <v>0</v>
      </c>
      <c r="CC26" s="259">
        <f t="shared" si="17"/>
        <v>0</v>
      </c>
      <c r="CD26" s="259">
        <f t="shared" si="17"/>
        <v>0</v>
      </c>
      <c r="CE26" s="259">
        <f t="shared" si="17"/>
        <v>0</v>
      </c>
      <c r="CF26" s="259">
        <f t="shared" si="17"/>
        <v>0</v>
      </c>
      <c r="CG26" s="259">
        <f t="shared" si="17"/>
        <v>0</v>
      </c>
      <c r="CH26" s="259">
        <f t="shared" si="17"/>
        <v>0</v>
      </c>
      <c r="CI26" s="259">
        <f t="shared" si="17"/>
        <v>0</v>
      </c>
      <c r="CJ26" s="259">
        <f t="shared" si="17"/>
        <v>0</v>
      </c>
      <c r="CK26" s="259">
        <f t="shared" si="17"/>
        <v>0</v>
      </c>
      <c r="CL26" s="259">
        <f t="shared" si="17"/>
        <v>0</v>
      </c>
      <c r="CM26" s="259">
        <f t="shared" si="17"/>
        <v>0</v>
      </c>
      <c r="CN26" s="259">
        <f t="shared" si="17"/>
        <v>0</v>
      </c>
      <c r="CO26" s="259">
        <f t="shared" si="17"/>
        <v>0</v>
      </c>
      <c r="CP26" s="259">
        <f t="shared" si="17"/>
        <v>0</v>
      </c>
      <c r="CQ26" s="259">
        <f t="shared" si="17"/>
        <v>0</v>
      </c>
      <c r="CR26" s="259">
        <f t="shared" si="17"/>
        <v>0</v>
      </c>
      <c r="CS26" s="259">
        <f t="shared" si="17"/>
        <v>0</v>
      </c>
      <c r="CT26" s="259">
        <f t="shared" si="17"/>
        <v>0</v>
      </c>
      <c r="CU26" s="259">
        <f t="shared" si="17"/>
        <v>0</v>
      </c>
      <c r="CV26" s="259">
        <f t="shared" si="17"/>
        <v>0</v>
      </c>
      <c r="CW26" s="259">
        <f t="shared" si="17"/>
        <v>0</v>
      </c>
    </row>
    <row r="27" spans="1:101" x14ac:dyDescent="0.3">
      <c r="A27" t="s">
        <v>165</v>
      </c>
      <c r="C27" s="259"/>
      <c r="D27" s="259"/>
      <c r="E27" s="259"/>
      <c r="F27" s="259"/>
      <c r="G27" s="259"/>
      <c r="H27" s="261">
        <f>H20-(H20*$A$2)</f>
        <v>0</v>
      </c>
      <c r="I27" s="261">
        <f t="shared" ref="I27:AN27" si="18">H27-($H$20*$A$2)</f>
        <v>0</v>
      </c>
      <c r="J27" s="261">
        <f t="shared" si="18"/>
        <v>0</v>
      </c>
      <c r="K27" s="261">
        <f t="shared" si="18"/>
        <v>0</v>
      </c>
      <c r="L27" s="261">
        <f t="shared" si="18"/>
        <v>0</v>
      </c>
      <c r="M27" s="261">
        <f t="shared" si="18"/>
        <v>0</v>
      </c>
      <c r="N27" s="262">
        <f t="shared" si="18"/>
        <v>0</v>
      </c>
      <c r="O27" s="263">
        <f t="shared" si="18"/>
        <v>0</v>
      </c>
      <c r="P27" s="263">
        <f t="shared" si="18"/>
        <v>0</v>
      </c>
      <c r="Q27" s="263">
        <f t="shared" si="18"/>
        <v>0</v>
      </c>
      <c r="R27" s="263">
        <f t="shared" si="18"/>
        <v>0</v>
      </c>
      <c r="S27" s="263">
        <f t="shared" si="18"/>
        <v>0</v>
      </c>
      <c r="T27" s="264">
        <f t="shared" si="18"/>
        <v>0</v>
      </c>
      <c r="U27" s="264">
        <f t="shared" si="18"/>
        <v>0</v>
      </c>
      <c r="V27" s="264">
        <f t="shared" si="18"/>
        <v>0</v>
      </c>
      <c r="W27" s="264">
        <f t="shared" si="18"/>
        <v>0</v>
      </c>
      <c r="X27" s="264">
        <f t="shared" si="18"/>
        <v>0</v>
      </c>
      <c r="Y27" s="264">
        <f t="shared" si="18"/>
        <v>0</v>
      </c>
      <c r="Z27" s="265">
        <f t="shared" si="18"/>
        <v>0</v>
      </c>
      <c r="AA27" s="265">
        <f t="shared" si="18"/>
        <v>0</v>
      </c>
      <c r="AB27" s="265">
        <f t="shared" si="18"/>
        <v>0</v>
      </c>
      <c r="AC27" s="265">
        <f t="shared" si="18"/>
        <v>0</v>
      </c>
      <c r="AD27" s="265">
        <f t="shared" si="18"/>
        <v>0</v>
      </c>
      <c r="AE27" s="265">
        <f t="shared" si="18"/>
        <v>0</v>
      </c>
      <c r="AF27" s="266">
        <f t="shared" si="18"/>
        <v>0</v>
      </c>
      <c r="AG27" s="266">
        <f t="shared" si="18"/>
        <v>0</v>
      </c>
      <c r="AH27" s="266">
        <f t="shared" si="18"/>
        <v>0</v>
      </c>
      <c r="AI27" s="266">
        <f t="shared" si="18"/>
        <v>0</v>
      </c>
      <c r="AJ27" s="266">
        <f t="shared" si="18"/>
        <v>0</v>
      </c>
      <c r="AK27" s="266">
        <f t="shared" si="18"/>
        <v>0</v>
      </c>
      <c r="AL27" s="259">
        <f t="shared" si="18"/>
        <v>0</v>
      </c>
      <c r="AM27" s="259">
        <f t="shared" si="18"/>
        <v>0</v>
      </c>
      <c r="AN27" s="259">
        <f t="shared" si="18"/>
        <v>0</v>
      </c>
      <c r="AO27" s="259">
        <f t="shared" ref="AO27:BT27" si="19">AN27-($H$20*$A$2)</f>
        <v>0</v>
      </c>
      <c r="AP27" s="259">
        <f t="shared" si="19"/>
        <v>0</v>
      </c>
      <c r="AQ27" s="259">
        <f t="shared" si="19"/>
        <v>0</v>
      </c>
      <c r="AR27" s="259">
        <f t="shared" si="19"/>
        <v>0</v>
      </c>
      <c r="AS27" s="259">
        <f t="shared" si="19"/>
        <v>0</v>
      </c>
      <c r="AT27" s="259">
        <f t="shared" si="19"/>
        <v>0</v>
      </c>
      <c r="AU27" s="259">
        <f t="shared" si="19"/>
        <v>0</v>
      </c>
      <c r="AV27" s="259">
        <f t="shared" si="19"/>
        <v>0</v>
      </c>
      <c r="AW27" s="259">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59">
        <f t="shared" si="19"/>
        <v>0</v>
      </c>
      <c r="BJ27" s="259">
        <f t="shared" si="19"/>
        <v>0</v>
      </c>
      <c r="BK27" s="259">
        <f t="shared" si="19"/>
        <v>0</v>
      </c>
      <c r="BL27" s="259">
        <f t="shared" si="19"/>
        <v>0</v>
      </c>
      <c r="BM27" s="259">
        <f t="shared" si="19"/>
        <v>0</v>
      </c>
      <c r="BN27" s="259">
        <f t="shared" si="19"/>
        <v>0</v>
      </c>
      <c r="BO27" s="259">
        <f t="shared" si="19"/>
        <v>0</v>
      </c>
      <c r="BP27" s="259">
        <f t="shared" si="19"/>
        <v>0</v>
      </c>
      <c r="BQ27" s="259">
        <f t="shared" si="19"/>
        <v>0</v>
      </c>
      <c r="BR27" s="259">
        <f t="shared" si="19"/>
        <v>0</v>
      </c>
      <c r="BS27" s="259">
        <f t="shared" si="19"/>
        <v>0</v>
      </c>
      <c r="BT27" s="259">
        <f t="shared" si="19"/>
        <v>0</v>
      </c>
      <c r="BU27" s="259">
        <f t="shared" ref="BU27:CW27" si="20">BT27-($H$20*$A$2)</f>
        <v>0</v>
      </c>
      <c r="BV27" s="259">
        <f t="shared" si="20"/>
        <v>0</v>
      </c>
      <c r="BW27" s="259">
        <f t="shared" si="20"/>
        <v>0</v>
      </c>
      <c r="BX27" s="259">
        <f t="shared" si="20"/>
        <v>0</v>
      </c>
      <c r="BY27" s="259">
        <f t="shared" si="20"/>
        <v>0</v>
      </c>
      <c r="BZ27" s="259">
        <f t="shared" si="20"/>
        <v>0</v>
      </c>
      <c r="CA27" s="259">
        <f t="shared" si="20"/>
        <v>0</v>
      </c>
      <c r="CB27" s="259">
        <f t="shared" si="20"/>
        <v>0</v>
      </c>
      <c r="CC27" s="259">
        <f t="shared" si="20"/>
        <v>0</v>
      </c>
      <c r="CD27" s="259">
        <f t="shared" si="20"/>
        <v>0</v>
      </c>
      <c r="CE27" s="259">
        <f t="shared" si="20"/>
        <v>0</v>
      </c>
      <c r="CF27" s="259">
        <f t="shared" si="20"/>
        <v>0</v>
      </c>
      <c r="CG27" s="259">
        <f t="shared" si="20"/>
        <v>0</v>
      </c>
      <c r="CH27" s="259">
        <f t="shared" si="20"/>
        <v>0</v>
      </c>
      <c r="CI27" s="259">
        <f t="shared" si="20"/>
        <v>0</v>
      </c>
      <c r="CJ27" s="259">
        <f t="shared" si="20"/>
        <v>0</v>
      </c>
      <c r="CK27" s="259">
        <f t="shared" si="20"/>
        <v>0</v>
      </c>
      <c r="CL27" s="259">
        <f t="shared" si="20"/>
        <v>0</v>
      </c>
      <c r="CM27" s="259">
        <f t="shared" si="20"/>
        <v>0</v>
      </c>
      <c r="CN27" s="259">
        <f t="shared" si="20"/>
        <v>0</v>
      </c>
      <c r="CO27" s="259">
        <f t="shared" si="20"/>
        <v>0</v>
      </c>
      <c r="CP27" s="259">
        <f t="shared" si="20"/>
        <v>0</v>
      </c>
      <c r="CQ27" s="259">
        <f t="shared" si="20"/>
        <v>0</v>
      </c>
      <c r="CR27" s="259">
        <f t="shared" si="20"/>
        <v>0</v>
      </c>
      <c r="CS27" s="259">
        <f t="shared" si="20"/>
        <v>0</v>
      </c>
      <c r="CT27" s="259">
        <f t="shared" si="20"/>
        <v>0</v>
      </c>
      <c r="CU27" s="259">
        <f t="shared" si="20"/>
        <v>0</v>
      </c>
      <c r="CV27" s="259">
        <f t="shared" si="20"/>
        <v>0</v>
      </c>
      <c r="CW27" s="259">
        <f t="shared" si="20"/>
        <v>0</v>
      </c>
    </row>
    <row r="28" spans="1:101" x14ac:dyDescent="0.3">
      <c r="A28" t="s">
        <v>166</v>
      </c>
      <c r="C28" s="259"/>
      <c r="D28" s="259"/>
      <c r="E28" s="259"/>
      <c r="F28" s="259"/>
      <c r="G28" s="259"/>
      <c r="H28" s="267"/>
      <c r="I28" s="268">
        <f>I20-(I20*$A$2)</f>
        <v>0</v>
      </c>
      <c r="J28" s="268">
        <f t="shared" ref="J28:AO28" si="21">I28-($I$20*$A$2)</f>
        <v>0</v>
      </c>
      <c r="K28" s="268">
        <f t="shared" si="21"/>
        <v>0</v>
      </c>
      <c r="L28" s="268">
        <f t="shared" si="21"/>
        <v>0</v>
      </c>
      <c r="M28" s="268">
        <f t="shared" si="21"/>
        <v>0</v>
      </c>
      <c r="N28" s="269">
        <f t="shared" si="21"/>
        <v>0</v>
      </c>
      <c r="O28" s="270">
        <f t="shared" si="21"/>
        <v>0</v>
      </c>
      <c r="P28" s="270">
        <f t="shared" si="21"/>
        <v>0</v>
      </c>
      <c r="Q28" s="270">
        <f t="shared" si="21"/>
        <v>0</v>
      </c>
      <c r="R28" s="270">
        <f t="shared" si="21"/>
        <v>0</v>
      </c>
      <c r="S28" s="270">
        <f t="shared" si="21"/>
        <v>0</v>
      </c>
      <c r="T28" s="271">
        <f t="shared" si="21"/>
        <v>0</v>
      </c>
      <c r="U28" s="271">
        <f t="shared" si="21"/>
        <v>0</v>
      </c>
      <c r="V28" s="271">
        <f t="shared" si="21"/>
        <v>0</v>
      </c>
      <c r="W28" s="271">
        <f t="shared" si="21"/>
        <v>0</v>
      </c>
      <c r="X28" s="271">
        <f t="shared" si="21"/>
        <v>0</v>
      </c>
      <c r="Y28" s="271">
        <f t="shared" si="21"/>
        <v>0</v>
      </c>
      <c r="Z28" s="272">
        <f t="shared" si="21"/>
        <v>0</v>
      </c>
      <c r="AA28" s="272">
        <f t="shared" si="21"/>
        <v>0</v>
      </c>
      <c r="AB28" s="272">
        <f t="shared" si="21"/>
        <v>0</v>
      </c>
      <c r="AC28" s="272">
        <f t="shared" si="21"/>
        <v>0</v>
      </c>
      <c r="AD28" s="272">
        <f t="shared" si="21"/>
        <v>0</v>
      </c>
      <c r="AE28" s="272">
        <f t="shared" si="21"/>
        <v>0</v>
      </c>
      <c r="AF28" s="273">
        <f t="shared" si="21"/>
        <v>0</v>
      </c>
      <c r="AG28" s="273">
        <f t="shared" si="21"/>
        <v>0</v>
      </c>
      <c r="AH28" s="273">
        <f t="shared" si="21"/>
        <v>0</v>
      </c>
      <c r="AI28" s="273">
        <f t="shared" si="21"/>
        <v>0</v>
      </c>
      <c r="AJ28" s="273">
        <f t="shared" si="21"/>
        <v>0</v>
      </c>
      <c r="AK28" s="273">
        <f t="shared" si="21"/>
        <v>0</v>
      </c>
      <c r="AL28" s="259">
        <f t="shared" si="21"/>
        <v>0</v>
      </c>
      <c r="AM28" s="259">
        <f t="shared" si="21"/>
        <v>0</v>
      </c>
      <c r="AN28" s="259">
        <f t="shared" si="21"/>
        <v>0</v>
      </c>
      <c r="AO28" s="259">
        <f t="shared" si="21"/>
        <v>0</v>
      </c>
      <c r="AP28" s="259">
        <f t="shared" ref="AP28:BU28" si="22">AO28-($I$20*$A$2)</f>
        <v>0</v>
      </c>
      <c r="AQ28" s="259">
        <f t="shared" si="22"/>
        <v>0</v>
      </c>
      <c r="AR28" s="259">
        <f t="shared" si="22"/>
        <v>0</v>
      </c>
      <c r="AS28" s="259">
        <f t="shared" si="22"/>
        <v>0</v>
      </c>
      <c r="AT28" s="259">
        <f t="shared" si="22"/>
        <v>0</v>
      </c>
      <c r="AU28" s="259">
        <f t="shared" si="22"/>
        <v>0</v>
      </c>
      <c r="AV28" s="259">
        <f t="shared" si="22"/>
        <v>0</v>
      </c>
      <c r="AW28" s="259">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59">
        <f t="shared" si="22"/>
        <v>0</v>
      </c>
      <c r="BJ28" s="259">
        <f t="shared" si="22"/>
        <v>0</v>
      </c>
      <c r="BK28" s="259">
        <f t="shared" si="22"/>
        <v>0</v>
      </c>
      <c r="BL28" s="259">
        <f t="shared" si="22"/>
        <v>0</v>
      </c>
      <c r="BM28" s="259">
        <f t="shared" si="22"/>
        <v>0</v>
      </c>
      <c r="BN28" s="259">
        <f t="shared" si="22"/>
        <v>0</v>
      </c>
      <c r="BO28" s="259">
        <f t="shared" si="22"/>
        <v>0</v>
      </c>
      <c r="BP28" s="259">
        <f t="shared" si="22"/>
        <v>0</v>
      </c>
      <c r="BQ28" s="259">
        <f t="shared" si="22"/>
        <v>0</v>
      </c>
      <c r="BR28" s="259">
        <f t="shared" si="22"/>
        <v>0</v>
      </c>
      <c r="BS28" s="259">
        <f t="shared" si="22"/>
        <v>0</v>
      </c>
      <c r="BT28" s="259">
        <f t="shared" si="22"/>
        <v>0</v>
      </c>
      <c r="BU28" s="259">
        <f t="shared" si="22"/>
        <v>0</v>
      </c>
      <c r="BV28" s="259">
        <f t="shared" ref="BV28:CW28" si="23">BU28-($I$20*$A$2)</f>
        <v>0</v>
      </c>
      <c r="BW28" s="259">
        <f t="shared" si="23"/>
        <v>0</v>
      </c>
      <c r="BX28" s="259">
        <f t="shared" si="23"/>
        <v>0</v>
      </c>
      <c r="BY28" s="259">
        <f t="shared" si="23"/>
        <v>0</v>
      </c>
      <c r="BZ28" s="259">
        <f t="shared" si="23"/>
        <v>0</v>
      </c>
      <c r="CA28" s="259">
        <f t="shared" si="23"/>
        <v>0</v>
      </c>
      <c r="CB28" s="259">
        <f t="shared" si="23"/>
        <v>0</v>
      </c>
      <c r="CC28" s="259">
        <f t="shared" si="23"/>
        <v>0</v>
      </c>
      <c r="CD28" s="259">
        <f t="shared" si="23"/>
        <v>0</v>
      </c>
      <c r="CE28" s="259">
        <f t="shared" si="23"/>
        <v>0</v>
      </c>
      <c r="CF28" s="259">
        <f t="shared" si="23"/>
        <v>0</v>
      </c>
      <c r="CG28" s="259">
        <f t="shared" si="23"/>
        <v>0</v>
      </c>
      <c r="CH28" s="259">
        <f t="shared" si="23"/>
        <v>0</v>
      </c>
      <c r="CI28" s="259">
        <f t="shared" si="23"/>
        <v>0</v>
      </c>
      <c r="CJ28" s="259">
        <f t="shared" si="23"/>
        <v>0</v>
      </c>
      <c r="CK28" s="259">
        <f t="shared" si="23"/>
        <v>0</v>
      </c>
      <c r="CL28" s="259">
        <f t="shared" si="23"/>
        <v>0</v>
      </c>
      <c r="CM28" s="259">
        <f t="shared" si="23"/>
        <v>0</v>
      </c>
      <c r="CN28" s="259">
        <f t="shared" si="23"/>
        <v>0</v>
      </c>
      <c r="CO28" s="259">
        <f t="shared" si="23"/>
        <v>0</v>
      </c>
      <c r="CP28" s="259">
        <f t="shared" si="23"/>
        <v>0</v>
      </c>
      <c r="CQ28" s="259">
        <f t="shared" si="23"/>
        <v>0</v>
      </c>
      <c r="CR28" s="259">
        <f t="shared" si="23"/>
        <v>0</v>
      </c>
      <c r="CS28" s="259">
        <f t="shared" si="23"/>
        <v>0</v>
      </c>
      <c r="CT28" s="259">
        <f t="shared" si="23"/>
        <v>0</v>
      </c>
      <c r="CU28" s="259">
        <f t="shared" si="23"/>
        <v>0</v>
      </c>
      <c r="CV28" s="259">
        <f t="shared" si="23"/>
        <v>0</v>
      </c>
      <c r="CW28" s="259">
        <f t="shared" si="23"/>
        <v>0</v>
      </c>
    </row>
    <row r="29" spans="1:101" x14ac:dyDescent="0.3">
      <c r="A29" t="s">
        <v>167</v>
      </c>
      <c r="C29" s="259"/>
      <c r="D29" s="259"/>
      <c r="E29" s="259"/>
      <c r="F29" s="259"/>
      <c r="G29" s="259"/>
      <c r="H29" s="267"/>
      <c r="I29" s="274"/>
      <c r="J29" s="275">
        <f>J20-(J20*$A$2)</f>
        <v>0</v>
      </c>
      <c r="K29" s="275">
        <f t="shared" ref="K29:AP29" si="24">J29-($J$20*$A$2)</f>
        <v>0</v>
      </c>
      <c r="L29" s="275">
        <f t="shared" si="24"/>
        <v>0</v>
      </c>
      <c r="M29" s="275">
        <f t="shared" si="24"/>
        <v>0</v>
      </c>
      <c r="N29" s="276">
        <f t="shared" si="24"/>
        <v>0</v>
      </c>
      <c r="O29" s="277">
        <f t="shared" si="24"/>
        <v>0</v>
      </c>
      <c r="P29" s="277">
        <f t="shared" si="24"/>
        <v>0</v>
      </c>
      <c r="Q29" s="277">
        <f t="shared" si="24"/>
        <v>0</v>
      </c>
      <c r="R29" s="277">
        <f t="shared" si="24"/>
        <v>0</v>
      </c>
      <c r="S29" s="277">
        <f t="shared" si="24"/>
        <v>0</v>
      </c>
      <c r="T29" s="278">
        <f t="shared" si="24"/>
        <v>0</v>
      </c>
      <c r="U29" s="278">
        <f t="shared" si="24"/>
        <v>0</v>
      </c>
      <c r="V29" s="278">
        <f t="shared" si="24"/>
        <v>0</v>
      </c>
      <c r="W29" s="278">
        <f t="shared" si="24"/>
        <v>0</v>
      </c>
      <c r="X29" s="278">
        <f t="shared" si="24"/>
        <v>0</v>
      </c>
      <c r="Y29" s="278">
        <f t="shared" si="24"/>
        <v>0</v>
      </c>
      <c r="Z29" s="279">
        <f t="shared" si="24"/>
        <v>0</v>
      </c>
      <c r="AA29" s="279">
        <f t="shared" si="24"/>
        <v>0</v>
      </c>
      <c r="AB29" s="279">
        <f t="shared" si="24"/>
        <v>0</v>
      </c>
      <c r="AC29" s="279">
        <f t="shared" si="24"/>
        <v>0</v>
      </c>
      <c r="AD29" s="279">
        <f t="shared" si="24"/>
        <v>0</v>
      </c>
      <c r="AE29" s="279">
        <f t="shared" si="24"/>
        <v>0</v>
      </c>
      <c r="AF29" s="280">
        <f t="shared" si="24"/>
        <v>0</v>
      </c>
      <c r="AG29" s="280">
        <f t="shared" si="24"/>
        <v>0</v>
      </c>
      <c r="AH29" s="280">
        <f t="shared" si="24"/>
        <v>0</v>
      </c>
      <c r="AI29" s="280">
        <f t="shared" si="24"/>
        <v>0</v>
      </c>
      <c r="AJ29" s="280">
        <f t="shared" si="24"/>
        <v>0</v>
      </c>
      <c r="AK29" s="280">
        <f t="shared" si="24"/>
        <v>0</v>
      </c>
      <c r="AL29" s="259">
        <f t="shared" si="24"/>
        <v>0</v>
      </c>
      <c r="AM29" s="259">
        <f t="shared" si="24"/>
        <v>0</v>
      </c>
      <c r="AN29" s="259">
        <f t="shared" si="24"/>
        <v>0</v>
      </c>
      <c r="AO29" s="259">
        <f t="shared" si="24"/>
        <v>0</v>
      </c>
      <c r="AP29" s="259">
        <f t="shared" si="24"/>
        <v>0</v>
      </c>
      <c r="AQ29" s="259">
        <f t="shared" ref="AQ29:BV29" si="25">AP29-($J$20*$A$2)</f>
        <v>0</v>
      </c>
      <c r="AR29" s="259">
        <f t="shared" si="25"/>
        <v>0</v>
      </c>
      <c r="AS29" s="259">
        <f t="shared" si="25"/>
        <v>0</v>
      </c>
      <c r="AT29" s="259">
        <f t="shared" si="25"/>
        <v>0</v>
      </c>
      <c r="AU29" s="259">
        <f t="shared" si="25"/>
        <v>0</v>
      </c>
      <c r="AV29" s="259">
        <f t="shared" si="25"/>
        <v>0</v>
      </c>
      <c r="AW29" s="259">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59">
        <f t="shared" si="25"/>
        <v>0</v>
      </c>
      <c r="BJ29" s="259">
        <f t="shared" si="25"/>
        <v>0</v>
      </c>
      <c r="BK29" s="259">
        <f t="shared" si="25"/>
        <v>0</v>
      </c>
      <c r="BL29" s="259">
        <f t="shared" si="25"/>
        <v>0</v>
      </c>
      <c r="BM29" s="259">
        <f t="shared" si="25"/>
        <v>0</v>
      </c>
      <c r="BN29" s="259">
        <f t="shared" si="25"/>
        <v>0</v>
      </c>
      <c r="BO29" s="259">
        <f t="shared" si="25"/>
        <v>0</v>
      </c>
      <c r="BP29" s="259">
        <f t="shared" si="25"/>
        <v>0</v>
      </c>
      <c r="BQ29" s="259">
        <f t="shared" si="25"/>
        <v>0</v>
      </c>
      <c r="BR29" s="259">
        <f t="shared" si="25"/>
        <v>0</v>
      </c>
      <c r="BS29" s="259">
        <f t="shared" si="25"/>
        <v>0</v>
      </c>
      <c r="BT29" s="259">
        <f t="shared" si="25"/>
        <v>0</v>
      </c>
      <c r="BU29" s="259">
        <f t="shared" si="25"/>
        <v>0</v>
      </c>
      <c r="BV29" s="259">
        <f t="shared" si="25"/>
        <v>0</v>
      </c>
      <c r="BW29" s="259">
        <f t="shared" ref="BW29:CW29" si="26">BV29-($J$20*$A$2)</f>
        <v>0</v>
      </c>
      <c r="BX29" s="259">
        <f t="shared" si="26"/>
        <v>0</v>
      </c>
      <c r="BY29" s="259">
        <f t="shared" si="26"/>
        <v>0</v>
      </c>
      <c r="BZ29" s="259">
        <f t="shared" si="26"/>
        <v>0</v>
      </c>
      <c r="CA29" s="259">
        <f t="shared" si="26"/>
        <v>0</v>
      </c>
      <c r="CB29" s="259">
        <f t="shared" si="26"/>
        <v>0</v>
      </c>
      <c r="CC29" s="259">
        <f t="shared" si="26"/>
        <v>0</v>
      </c>
      <c r="CD29" s="259">
        <f t="shared" si="26"/>
        <v>0</v>
      </c>
      <c r="CE29" s="259">
        <f t="shared" si="26"/>
        <v>0</v>
      </c>
      <c r="CF29" s="259">
        <f t="shared" si="26"/>
        <v>0</v>
      </c>
      <c r="CG29" s="259">
        <f t="shared" si="26"/>
        <v>0</v>
      </c>
      <c r="CH29" s="259">
        <f t="shared" si="26"/>
        <v>0</v>
      </c>
      <c r="CI29" s="259">
        <f t="shared" si="26"/>
        <v>0</v>
      </c>
      <c r="CJ29" s="259">
        <f t="shared" si="26"/>
        <v>0</v>
      </c>
      <c r="CK29" s="259">
        <f t="shared" si="26"/>
        <v>0</v>
      </c>
      <c r="CL29" s="259">
        <f t="shared" si="26"/>
        <v>0</v>
      </c>
      <c r="CM29" s="259">
        <f t="shared" si="26"/>
        <v>0</v>
      </c>
      <c r="CN29" s="259">
        <f t="shared" si="26"/>
        <v>0</v>
      </c>
      <c r="CO29" s="259">
        <f t="shared" si="26"/>
        <v>0</v>
      </c>
      <c r="CP29" s="259">
        <f t="shared" si="26"/>
        <v>0</v>
      </c>
      <c r="CQ29" s="259">
        <f t="shared" si="26"/>
        <v>0</v>
      </c>
      <c r="CR29" s="259">
        <f t="shared" si="26"/>
        <v>0</v>
      </c>
      <c r="CS29" s="259">
        <f t="shared" si="26"/>
        <v>0</v>
      </c>
      <c r="CT29" s="259">
        <f t="shared" si="26"/>
        <v>0</v>
      </c>
      <c r="CU29" s="259">
        <f t="shared" si="26"/>
        <v>0</v>
      </c>
      <c r="CV29" s="259">
        <f t="shared" si="26"/>
        <v>0</v>
      </c>
      <c r="CW29" s="259">
        <f t="shared" si="26"/>
        <v>0</v>
      </c>
    </row>
    <row r="30" spans="1:101" x14ac:dyDescent="0.3">
      <c r="A30" t="s">
        <v>168</v>
      </c>
      <c r="C30" s="259"/>
      <c r="D30" s="259"/>
      <c r="E30" s="259"/>
      <c r="F30" s="259"/>
      <c r="G30" s="259"/>
      <c r="H30" s="267"/>
      <c r="I30" s="274"/>
      <c r="J30" s="274"/>
      <c r="K30" s="281">
        <f>K20-(K20*$A$2)</f>
        <v>0</v>
      </c>
      <c r="L30" s="281">
        <f t="shared" ref="L30:AQ30" si="27">K30-($K$20*$A$2)</f>
        <v>0</v>
      </c>
      <c r="M30" s="281">
        <f t="shared" si="27"/>
        <v>0</v>
      </c>
      <c r="N30" s="282">
        <f t="shared" si="27"/>
        <v>0</v>
      </c>
      <c r="O30" s="283">
        <f t="shared" si="27"/>
        <v>0</v>
      </c>
      <c r="P30" s="283">
        <f t="shared" si="27"/>
        <v>0</v>
      </c>
      <c r="Q30" s="283">
        <f t="shared" si="27"/>
        <v>0</v>
      </c>
      <c r="R30" s="283">
        <f t="shared" si="27"/>
        <v>0</v>
      </c>
      <c r="S30" s="283">
        <f t="shared" si="27"/>
        <v>0</v>
      </c>
      <c r="T30" s="284">
        <f t="shared" si="27"/>
        <v>0</v>
      </c>
      <c r="U30" s="284">
        <f t="shared" si="27"/>
        <v>0</v>
      </c>
      <c r="V30" s="284">
        <f t="shared" si="27"/>
        <v>0</v>
      </c>
      <c r="W30" s="284">
        <f t="shared" si="27"/>
        <v>0</v>
      </c>
      <c r="X30" s="284">
        <f t="shared" si="27"/>
        <v>0</v>
      </c>
      <c r="Y30" s="284">
        <f t="shared" si="27"/>
        <v>0</v>
      </c>
      <c r="Z30" s="285">
        <f t="shared" si="27"/>
        <v>0</v>
      </c>
      <c r="AA30" s="285">
        <f t="shared" si="27"/>
        <v>0</v>
      </c>
      <c r="AB30" s="285">
        <f t="shared" si="27"/>
        <v>0</v>
      </c>
      <c r="AC30" s="285">
        <f t="shared" si="27"/>
        <v>0</v>
      </c>
      <c r="AD30" s="285">
        <f t="shared" si="27"/>
        <v>0</v>
      </c>
      <c r="AE30" s="285">
        <f t="shared" si="27"/>
        <v>0</v>
      </c>
      <c r="AF30" s="286">
        <f t="shared" si="27"/>
        <v>0</v>
      </c>
      <c r="AG30" s="286">
        <f t="shared" si="27"/>
        <v>0</v>
      </c>
      <c r="AH30" s="286">
        <f t="shared" si="27"/>
        <v>0</v>
      </c>
      <c r="AI30" s="286">
        <f t="shared" si="27"/>
        <v>0</v>
      </c>
      <c r="AJ30" s="286">
        <f t="shared" si="27"/>
        <v>0</v>
      </c>
      <c r="AK30" s="286">
        <f t="shared" si="27"/>
        <v>0</v>
      </c>
      <c r="AL30" s="259">
        <f t="shared" si="27"/>
        <v>0</v>
      </c>
      <c r="AM30" s="259">
        <f t="shared" si="27"/>
        <v>0</v>
      </c>
      <c r="AN30" s="259">
        <f t="shared" si="27"/>
        <v>0</v>
      </c>
      <c r="AO30" s="259">
        <f t="shared" si="27"/>
        <v>0</v>
      </c>
      <c r="AP30" s="259">
        <f t="shared" si="27"/>
        <v>0</v>
      </c>
      <c r="AQ30" s="259">
        <f t="shared" si="27"/>
        <v>0</v>
      </c>
      <c r="AR30" s="259">
        <f t="shared" ref="AR30:BW30" si="28">AQ30-($K$20*$A$2)</f>
        <v>0</v>
      </c>
      <c r="AS30" s="259">
        <f t="shared" si="28"/>
        <v>0</v>
      </c>
      <c r="AT30" s="259">
        <f t="shared" si="28"/>
        <v>0</v>
      </c>
      <c r="AU30" s="259">
        <f t="shared" si="28"/>
        <v>0</v>
      </c>
      <c r="AV30" s="259">
        <f t="shared" si="28"/>
        <v>0</v>
      </c>
      <c r="AW30" s="259">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59">
        <f t="shared" si="28"/>
        <v>0</v>
      </c>
      <c r="BJ30" s="259">
        <f t="shared" si="28"/>
        <v>0</v>
      </c>
      <c r="BK30" s="259">
        <f t="shared" si="28"/>
        <v>0</v>
      </c>
      <c r="BL30" s="259">
        <f t="shared" si="28"/>
        <v>0</v>
      </c>
      <c r="BM30" s="259">
        <f t="shared" si="28"/>
        <v>0</v>
      </c>
      <c r="BN30" s="259">
        <f t="shared" si="28"/>
        <v>0</v>
      </c>
      <c r="BO30" s="259">
        <f t="shared" si="28"/>
        <v>0</v>
      </c>
      <c r="BP30" s="259">
        <f t="shared" si="28"/>
        <v>0</v>
      </c>
      <c r="BQ30" s="259">
        <f t="shared" si="28"/>
        <v>0</v>
      </c>
      <c r="BR30" s="259">
        <f t="shared" si="28"/>
        <v>0</v>
      </c>
      <c r="BS30" s="259">
        <f t="shared" si="28"/>
        <v>0</v>
      </c>
      <c r="BT30" s="259">
        <f t="shared" si="28"/>
        <v>0</v>
      </c>
      <c r="BU30" s="259">
        <f t="shared" si="28"/>
        <v>0</v>
      </c>
      <c r="BV30" s="259">
        <f t="shared" si="28"/>
        <v>0</v>
      </c>
      <c r="BW30" s="259">
        <f t="shared" si="28"/>
        <v>0</v>
      </c>
      <c r="BX30" s="259">
        <f t="shared" ref="BX30:CW30" si="29">BW30-($K$20*$A$2)</f>
        <v>0</v>
      </c>
      <c r="BY30" s="259">
        <f t="shared" si="29"/>
        <v>0</v>
      </c>
      <c r="BZ30" s="259">
        <f t="shared" si="29"/>
        <v>0</v>
      </c>
      <c r="CA30" s="259">
        <f t="shared" si="29"/>
        <v>0</v>
      </c>
      <c r="CB30" s="259">
        <f t="shared" si="29"/>
        <v>0</v>
      </c>
      <c r="CC30" s="259">
        <f t="shared" si="29"/>
        <v>0</v>
      </c>
      <c r="CD30" s="259">
        <f t="shared" si="29"/>
        <v>0</v>
      </c>
      <c r="CE30" s="259">
        <f t="shared" si="29"/>
        <v>0</v>
      </c>
      <c r="CF30" s="259">
        <f t="shared" si="29"/>
        <v>0</v>
      </c>
      <c r="CG30" s="259">
        <f t="shared" si="29"/>
        <v>0</v>
      </c>
      <c r="CH30" s="259">
        <f t="shared" si="29"/>
        <v>0</v>
      </c>
      <c r="CI30" s="259">
        <f t="shared" si="29"/>
        <v>0</v>
      </c>
      <c r="CJ30" s="259">
        <f t="shared" si="29"/>
        <v>0</v>
      </c>
      <c r="CK30" s="259">
        <f t="shared" si="29"/>
        <v>0</v>
      </c>
      <c r="CL30" s="259">
        <f t="shared" si="29"/>
        <v>0</v>
      </c>
      <c r="CM30" s="259">
        <f t="shared" si="29"/>
        <v>0</v>
      </c>
      <c r="CN30" s="259">
        <f t="shared" si="29"/>
        <v>0</v>
      </c>
      <c r="CO30" s="259">
        <f t="shared" si="29"/>
        <v>0</v>
      </c>
      <c r="CP30" s="259">
        <f t="shared" si="29"/>
        <v>0</v>
      </c>
      <c r="CQ30" s="259">
        <f t="shared" si="29"/>
        <v>0</v>
      </c>
      <c r="CR30" s="259">
        <f t="shared" si="29"/>
        <v>0</v>
      </c>
      <c r="CS30" s="259">
        <f t="shared" si="29"/>
        <v>0</v>
      </c>
      <c r="CT30" s="259">
        <f t="shared" si="29"/>
        <v>0</v>
      </c>
      <c r="CU30" s="259">
        <f t="shared" si="29"/>
        <v>0</v>
      </c>
      <c r="CV30" s="259">
        <f t="shared" si="29"/>
        <v>0</v>
      </c>
      <c r="CW30" s="259">
        <f t="shared" si="29"/>
        <v>0</v>
      </c>
    </row>
    <row r="31" spans="1:101" x14ac:dyDescent="0.3">
      <c r="A31" t="s">
        <v>169</v>
      </c>
      <c r="C31" s="259"/>
      <c r="D31" s="259"/>
      <c r="E31" s="259"/>
      <c r="F31" s="259"/>
      <c r="G31" s="259"/>
      <c r="H31" s="267"/>
      <c r="I31" s="274"/>
      <c r="J31" s="274"/>
      <c r="K31" s="274"/>
      <c r="L31" s="287">
        <f>L20-(L20*$A$2)</f>
        <v>0</v>
      </c>
      <c r="M31" s="287">
        <f t="shared" ref="M31:AR31" si="30">L31-($L$20*$A$2)</f>
        <v>0</v>
      </c>
      <c r="N31" s="288">
        <f t="shared" si="30"/>
        <v>0</v>
      </c>
      <c r="O31" s="289">
        <f t="shared" si="30"/>
        <v>0</v>
      </c>
      <c r="P31" s="289">
        <f t="shared" si="30"/>
        <v>0</v>
      </c>
      <c r="Q31" s="289">
        <f t="shared" si="30"/>
        <v>0</v>
      </c>
      <c r="R31" s="289">
        <f t="shared" si="30"/>
        <v>0</v>
      </c>
      <c r="S31" s="289">
        <f t="shared" si="30"/>
        <v>0</v>
      </c>
      <c r="T31" s="290">
        <f t="shared" si="30"/>
        <v>0</v>
      </c>
      <c r="U31" s="290">
        <f t="shared" si="30"/>
        <v>0</v>
      </c>
      <c r="V31" s="290">
        <f t="shared" si="30"/>
        <v>0</v>
      </c>
      <c r="W31" s="290">
        <f t="shared" si="30"/>
        <v>0</v>
      </c>
      <c r="X31" s="290">
        <f t="shared" si="30"/>
        <v>0</v>
      </c>
      <c r="Y31" s="290">
        <f t="shared" si="30"/>
        <v>0</v>
      </c>
      <c r="Z31" s="291">
        <f t="shared" si="30"/>
        <v>0</v>
      </c>
      <c r="AA31" s="291">
        <f t="shared" si="30"/>
        <v>0</v>
      </c>
      <c r="AB31" s="291">
        <f t="shared" si="30"/>
        <v>0</v>
      </c>
      <c r="AC31" s="291">
        <f t="shared" si="30"/>
        <v>0</v>
      </c>
      <c r="AD31" s="291">
        <f t="shared" si="30"/>
        <v>0</v>
      </c>
      <c r="AE31" s="291">
        <f t="shared" si="30"/>
        <v>0</v>
      </c>
      <c r="AF31" s="292">
        <f t="shared" si="30"/>
        <v>0</v>
      </c>
      <c r="AG31" s="292">
        <f t="shared" si="30"/>
        <v>0</v>
      </c>
      <c r="AH31" s="292">
        <f t="shared" si="30"/>
        <v>0</v>
      </c>
      <c r="AI31" s="292">
        <f t="shared" si="30"/>
        <v>0</v>
      </c>
      <c r="AJ31" s="292">
        <f t="shared" si="30"/>
        <v>0</v>
      </c>
      <c r="AK31" s="292">
        <f t="shared" si="30"/>
        <v>0</v>
      </c>
      <c r="AL31" s="259">
        <f t="shared" si="30"/>
        <v>0</v>
      </c>
      <c r="AM31" s="259">
        <f t="shared" si="30"/>
        <v>0</v>
      </c>
      <c r="AN31" s="259">
        <f t="shared" si="30"/>
        <v>0</v>
      </c>
      <c r="AO31" s="259">
        <f t="shared" si="30"/>
        <v>0</v>
      </c>
      <c r="AP31" s="259">
        <f t="shared" si="30"/>
        <v>0</v>
      </c>
      <c r="AQ31" s="259">
        <f t="shared" si="30"/>
        <v>0</v>
      </c>
      <c r="AR31" s="259">
        <f t="shared" si="30"/>
        <v>0</v>
      </c>
      <c r="AS31" s="259">
        <f t="shared" ref="AS31:BX31" si="31">AR31-($L$20*$A$2)</f>
        <v>0</v>
      </c>
      <c r="AT31" s="259">
        <f t="shared" si="31"/>
        <v>0</v>
      </c>
      <c r="AU31" s="259">
        <f t="shared" si="31"/>
        <v>0</v>
      </c>
      <c r="AV31" s="259">
        <f t="shared" si="31"/>
        <v>0</v>
      </c>
      <c r="AW31" s="259">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59">
        <f t="shared" si="31"/>
        <v>0</v>
      </c>
      <c r="BJ31" s="259">
        <f t="shared" si="31"/>
        <v>0</v>
      </c>
      <c r="BK31" s="259">
        <f t="shared" si="31"/>
        <v>0</v>
      </c>
      <c r="BL31" s="259">
        <f t="shared" si="31"/>
        <v>0</v>
      </c>
      <c r="BM31" s="259">
        <f t="shared" si="31"/>
        <v>0</v>
      </c>
      <c r="BN31" s="259">
        <f t="shared" si="31"/>
        <v>0</v>
      </c>
      <c r="BO31" s="259">
        <f t="shared" si="31"/>
        <v>0</v>
      </c>
      <c r="BP31" s="259">
        <f t="shared" si="31"/>
        <v>0</v>
      </c>
      <c r="BQ31" s="259">
        <f t="shared" si="31"/>
        <v>0</v>
      </c>
      <c r="BR31" s="259">
        <f t="shared" si="31"/>
        <v>0</v>
      </c>
      <c r="BS31" s="259">
        <f t="shared" si="31"/>
        <v>0</v>
      </c>
      <c r="BT31" s="259">
        <f t="shared" si="31"/>
        <v>0</v>
      </c>
      <c r="BU31" s="259">
        <f t="shared" si="31"/>
        <v>0</v>
      </c>
      <c r="BV31" s="259">
        <f t="shared" si="31"/>
        <v>0</v>
      </c>
      <c r="BW31" s="259">
        <f t="shared" si="31"/>
        <v>0</v>
      </c>
      <c r="BX31" s="259">
        <f t="shared" si="31"/>
        <v>0</v>
      </c>
      <c r="BY31" s="259">
        <f t="shared" ref="BY31:CW31" si="32">BX31-($L$20*$A$2)</f>
        <v>0</v>
      </c>
      <c r="BZ31" s="259">
        <f t="shared" si="32"/>
        <v>0</v>
      </c>
      <c r="CA31" s="259">
        <f t="shared" si="32"/>
        <v>0</v>
      </c>
      <c r="CB31" s="259">
        <f t="shared" si="32"/>
        <v>0</v>
      </c>
      <c r="CC31" s="259">
        <f t="shared" si="32"/>
        <v>0</v>
      </c>
      <c r="CD31" s="259">
        <f t="shared" si="32"/>
        <v>0</v>
      </c>
      <c r="CE31" s="259">
        <f t="shared" si="32"/>
        <v>0</v>
      </c>
      <c r="CF31" s="259">
        <f t="shared" si="32"/>
        <v>0</v>
      </c>
      <c r="CG31" s="259">
        <f t="shared" si="32"/>
        <v>0</v>
      </c>
      <c r="CH31" s="259">
        <f t="shared" si="32"/>
        <v>0</v>
      </c>
      <c r="CI31" s="259">
        <f t="shared" si="32"/>
        <v>0</v>
      </c>
      <c r="CJ31" s="259">
        <f t="shared" si="32"/>
        <v>0</v>
      </c>
      <c r="CK31" s="259">
        <f t="shared" si="32"/>
        <v>0</v>
      </c>
      <c r="CL31" s="259">
        <f t="shared" si="32"/>
        <v>0</v>
      </c>
      <c r="CM31" s="259">
        <f t="shared" si="32"/>
        <v>0</v>
      </c>
      <c r="CN31" s="259">
        <f t="shared" si="32"/>
        <v>0</v>
      </c>
      <c r="CO31" s="259">
        <f t="shared" si="32"/>
        <v>0</v>
      </c>
      <c r="CP31" s="259">
        <f t="shared" si="32"/>
        <v>0</v>
      </c>
      <c r="CQ31" s="259">
        <f t="shared" si="32"/>
        <v>0</v>
      </c>
      <c r="CR31" s="259">
        <f t="shared" si="32"/>
        <v>0</v>
      </c>
      <c r="CS31" s="259">
        <f t="shared" si="32"/>
        <v>0</v>
      </c>
      <c r="CT31" s="259">
        <f t="shared" si="32"/>
        <v>0</v>
      </c>
      <c r="CU31" s="259">
        <f t="shared" si="32"/>
        <v>0</v>
      </c>
      <c r="CV31" s="259">
        <f t="shared" si="32"/>
        <v>0</v>
      </c>
      <c r="CW31" s="259">
        <f t="shared" si="32"/>
        <v>0</v>
      </c>
    </row>
    <row r="32" spans="1:101" x14ac:dyDescent="0.3">
      <c r="A32" t="s">
        <v>170</v>
      </c>
      <c r="C32" s="259"/>
      <c r="D32" s="259"/>
      <c r="E32" s="259"/>
      <c r="F32" s="259"/>
      <c r="G32" s="259"/>
      <c r="H32" s="267"/>
      <c r="I32" s="274"/>
      <c r="J32" s="274"/>
      <c r="K32" s="274"/>
      <c r="L32" s="274"/>
      <c r="M32" s="293">
        <f>M20-(M20*$A$2)</f>
        <v>0</v>
      </c>
      <c r="N32" s="294">
        <f t="shared" ref="N32:AS32" si="33">M32-($M$20*$A$2)</f>
        <v>0</v>
      </c>
      <c r="O32" s="295">
        <f t="shared" si="33"/>
        <v>0</v>
      </c>
      <c r="P32" s="295">
        <f t="shared" si="33"/>
        <v>0</v>
      </c>
      <c r="Q32" s="295">
        <f t="shared" si="33"/>
        <v>0</v>
      </c>
      <c r="R32" s="295">
        <f t="shared" si="33"/>
        <v>0</v>
      </c>
      <c r="S32" s="295">
        <f t="shared" si="33"/>
        <v>0</v>
      </c>
      <c r="T32" s="296">
        <f t="shared" si="33"/>
        <v>0</v>
      </c>
      <c r="U32" s="296">
        <f t="shared" si="33"/>
        <v>0</v>
      </c>
      <c r="V32" s="296">
        <f t="shared" si="33"/>
        <v>0</v>
      </c>
      <c r="W32" s="296">
        <f t="shared" si="33"/>
        <v>0</v>
      </c>
      <c r="X32" s="296">
        <f t="shared" si="33"/>
        <v>0</v>
      </c>
      <c r="Y32" s="296">
        <f t="shared" si="33"/>
        <v>0</v>
      </c>
      <c r="Z32" s="297">
        <f t="shared" si="33"/>
        <v>0</v>
      </c>
      <c r="AA32" s="297">
        <f t="shared" si="33"/>
        <v>0</v>
      </c>
      <c r="AB32" s="297">
        <f t="shared" si="33"/>
        <v>0</v>
      </c>
      <c r="AC32" s="297">
        <f t="shared" si="33"/>
        <v>0</v>
      </c>
      <c r="AD32" s="297">
        <f t="shared" si="33"/>
        <v>0</v>
      </c>
      <c r="AE32" s="297">
        <f t="shared" si="33"/>
        <v>0</v>
      </c>
      <c r="AF32" s="298">
        <f t="shared" si="33"/>
        <v>0</v>
      </c>
      <c r="AG32" s="298">
        <f t="shared" si="33"/>
        <v>0</v>
      </c>
      <c r="AH32" s="298">
        <f t="shared" si="33"/>
        <v>0</v>
      </c>
      <c r="AI32" s="298">
        <f t="shared" si="33"/>
        <v>0</v>
      </c>
      <c r="AJ32" s="298">
        <f t="shared" si="33"/>
        <v>0</v>
      </c>
      <c r="AK32" s="298">
        <f t="shared" si="33"/>
        <v>0</v>
      </c>
      <c r="AL32" s="259">
        <f t="shared" si="33"/>
        <v>0</v>
      </c>
      <c r="AM32" s="259">
        <f t="shared" si="33"/>
        <v>0</v>
      </c>
      <c r="AN32" s="259">
        <f t="shared" si="33"/>
        <v>0</v>
      </c>
      <c r="AO32" s="259">
        <f t="shared" si="33"/>
        <v>0</v>
      </c>
      <c r="AP32" s="259">
        <f t="shared" si="33"/>
        <v>0</v>
      </c>
      <c r="AQ32" s="259">
        <f t="shared" si="33"/>
        <v>0</v>
      </c>
      <c r="AR32" s="259">
        <f t="shared" si="33"/>
        <v>0</v>
      </c>
      <c r="AS32" s="259">
        <f t="shared" si="33"/>
        <v>0</v>
      </c>
      <c r="AT32" s="259">
        <f t="shared" ref="AT32:BY32" si="34">AS32-($M$20*$A$2)</f>
        <v>0</v>
      </c>
      <c r="AU32" s="259">
        <f t="shared" si="34"/>
        <v>0</v>
      </c>
      <c r="AV32" s="259">
        <f t="shared" si="34"/>
        <v>0</v>
      </c>
      <c r="AW32" s="259">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59">
        <f t="shared" si="34"/>
        <v>0</v>
      </c>
      <c r="BJ32" s="259">
        <f t="shared" si="34"/>
        <v>0</v>
      </c>
      <c r="BK32" s="259">
        <f t="shared" si="34"/>
        <v>0</v>
      </c>
      <c r="BL32" s="259">
        <f t="shared" si="34"/>
        <v>0</v>
      </c>
      <c r="BM32" s="259">
        <f t="shared" si="34"/>
        <v>0</v>
      </c>
      <c r="BN32" s="259">
        <f t="shared" si="34"/>
        <v>0</v>
      </c>
      <c r="BO32" s="259">
        <f t="shared" si="34"/>
        <v>0</v>
      </c>
      <c r="BP32" s="259">
        <f t="shared" si="34"/>
        <v>0</v>
      </c>
      <c r="BQ32" s="259">
        <f t="shared" si="34"/>
        <v>0</v>
      </c>
      <c r="BR32" s="259">
        <f t="shared" si="34"/>
        <v>0</v>
      </c>
      <c r="BS32" s="259">
        <f t="shared" si="34"/>
        <v>0</v>
      </c>
      <c r="BT32" s="259">
        <f t="shared" si="34"/>
        <v>0</v>
      </c>
      <c r="BU32" s="259">
        <f t="shared" si="34"/>
        <v>0</v>
      </c>
      <c r="BV32" s="259">
        <f t="shared" si="34"/>
        <v>0</v>
      </c>
      <c r="BW32" s="259">
        <f t="shared" si="34"/>
        <v>0</v>
      </c>
      <c r="BX32" s="259">
        <f t="shared" si="34"/>
        <v>0</v>
      </c>
      <c r="BY32" s="259">
        <f t="shared" si="34"/>
        <v>0</v>
      </c>
      <c r="BZ32" s="259">
        <f t="shared" ref="BZ32:CW32" si="35">BY32-($M$20*$A$2)</f>
        <v>0</v>
      </c>
      <c r="CA32" s="259">
        <f t="shared" si="35"/>
        <v>0</v>
      </c>
      <c r="CB32" s="259">
        <f t="shared" si="35"/>
        <v>0</v>
      </c>
      <c r="CC32" s="259">
        <f t="shared" si="35"/>
        <v>0</v>
      </c>
      <c r="CD32" s="259">
        <f t="shared" si="35"/>
        <v>0</v>
      </c>
      <c r="CE32" s="259">
        <f t="shared" si="35"/>
        <v>0</v>
      </c>
      <c r="CF32" s="259">
        <f t="shared" si="35"/>
        <v>0</v>
      </c>
      <c r="CG32" s="259">
        <f t="shared" si="35"/>
        <v>0</v>
      </c>
      <c r="CH32" s="259">
        <f t="shared" si="35"/>
        <v>0</v>
      </c>
      <c r="CI32" s="259">
        <f t="shared" si="35"/>
        <v>0</v>
      </c>
      <c r="CJ32" s="259">
        <f t="shared" si="35"/>
        <v>0</v>
      </c>
      <c r="CK32" s="259">
        <f t="shared" si="35"/>
        <v>0</v>
      </c>
      <c r="CL32" s="259">
        <f t="shared" si="35"/>
        <v>0</v>
      </c>
      <c r="CM32" s="259">
        <f t="shared" si="35"/>
        <v>0</v>
      </c>
      <c r="CN32" s="259">
        <f t="shared" si="35"/>
        <v>0</v>
      </c>
      <c r="CO32" s="259">
        <f t="shared" si="35"/>
        <v>0</v>
      </c>
      <c r="CP32" s="259">
        <f t="shared" si="35"/>
        <v>0</v>
      </c>
      <c r="CQ32" s="259">
        <f t="shared" si="35"/>
        <v>0</v>
      </c>
      <c r="CR32" s="259">
        <f t="shared" si="35"/>
        <v>0</v>
      </c>
      <c r="CS32" s="259">
        <f t="shared" si="35"/>
        <v>0</v>
      </c>
      <c r="CT32" s="259">
        <f t="shared" si="35"/>
        <v>0</v>
      </c>
      <c r="CU32" s="259">
        <f t="shared" si="35"/>
        <v>0</v>
      </c>
      <c r="CV32" s="259">
        <f t="shared" si="35"/>
        <v>0</v>
      </c>
      <c r="CW32" s="259">
        <f t="shared" si="35"/>
        <v>0</v>
      </c>
    </row>
    <row r="33" spans="1:101" x14ac:dyDescent="0.3">
      <c r="A33" t="s">
        <v>171</v>
      </c>
      <c r="C33" s="259"/>
      <c r="D33" s="259"/>
      <c r="E33" s="259"/>
      <c r="F33" s="259"/>
      <c r="G33" s="259"/>
      <c r="H33" s="259"/>
      <c r="I33" s="259"/>
      <c r="J33" s="259"/>
      <c r="K33" s="259"/>
      <c r="L33" s="259"/>
      <c r="M33" s="259"/>
      <c r="N33" s="261">
        <f>N20-(N20*$A$2)</f>
        <v>0</v>
      </c>
      <c r="O33" s="261">
        <f t="shared" ref="O33:AT33" si="36">N33-($N$20*$A$2)</f>
        <v>0</v>
      </c>
      <c r="P33" s="261">
        <f t="shared" si="36"/>
        <v>0</v>
      </c>
      <c r="Q33" s="261">
        <f t="shared" si="36"/>
        <v>0</v>
      </c>
      <c r="R33" s="261">
        <f t="shared" si="36"/>
        <v>0</v>
      </c>
      <c r="S33" s="261">
        <f t="shared" si="36"/>
        <v>0</v>
      </c>
      <c r="T33" s="262">
        <f t="shared" si="36"/>
        <v>0</v>
      </c>
      <c r="U33" s="263">
        <f t="shared" si="36"/>
        <v>0</v>
      </c>
      <c r="V33" s="263">
        <f t="shared" si="36"/>
        <v>0</v>
      </c>
      <c r="W33" s="263">
        <f t="shared" si="36"/>
        <v>0</v>
      </c>
      <c r="X33" s="263">
        <f t="shared" si="36"/>
        <v>0</v>
      </c>
      <c r="Y33" s="263">
        <f t="shared" si="36"/>
        <v>0</v>
      </c>
      <c r="Z33" s="264">
        <f t="shared" si="36"/>
        <v>0</v>
      </c>
      <c r="AA33" s="264">
        <f t="shared" si="36"/>
        <v>0</v>
      </c>
      <c r="AB33" s="264">
        <f t="shared" si="36"/>
        <v>0</v>
      </c>
      <c r="AC33" s="264">
        <f t="shared" si="36"/>
        <v>0</v>
      </c>
      <c r="AD33" s="264">
        <f t="shared" si="36"/>
        <v>0</v>
      </c>
      <c r="AE33" s="264">
        <f t="shared" si="36"/>
        <v>0</v>
      </c>
      <c r="AF33" s="265">
        <f t="shared" si="36"/>
        <v>0</v>
      </c>
      <c r="AG33" s="265">
        <f t="shared" si="36"/>
        <v>0</v>
      </c>
      <c r="AH33" s="265">
        <f t="shared" si="36"/>
        <v>0</v>
      </c>
      <c r="AI33" s="265">
        <f t="shared" si="36"/>
        <v>0</v>
      </c>
      <c r="AJ33" s="265">
        <f t="shared" si="36"/>
        <v>0</v>
      </c>
      <c r="AK33" s="265">
        <f t="shared" si="36"/>
        <v>0</v>
      </c>
      <c r="AL33" s="266">
        <f t="shared" si="36"/>
        <v>0</v>
      </c>
      <c r="AM33" s="266">
        <f t="shared" si="36"/>
        <v>0</v>
      </c>
      <c r="AN33" s="266">
        <f t="shared" si="36"/>
        <v>0</v>
      </c>
      <c r="AO33" s="266">
        <f t="shared" si="36"/>
        <v>0</v>
      </c>
      <c r="AP33" s="266">
        <f t="shared" si="36"/>
        <v>0</v>
      </c>
      <c r="AQ33" s="266">
        <f t="shared" si="36"/>
        <v>0</v>
      </c>
      <c r="AR33" s="259">
        <f t="shared" si="36"/>
        <v>0</v>
      </c>
      <c r="AS33" s="259">
        <f t="shared" si="36"/>
        <v>0</v>
      </c>
      <c r="AT33" s="259">
        <f t="shared" si="36"/>
        <v>0</v>
      </c>
      <c r="AU33" s="259">
        <f t="shared" ref="AU33:BZ33" si="37">AT33-($N$20*$A$2)</f>
        <v>0</v>
      </c>
      <c r="AV33" s="259">
        <f t="shared" si="37"/>
        <v>0</v>
      </c>
      <c r="AW33" s="259">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59">
        <f t="shared" si="37"/>
        <v>0</v>
      </c>
      <c r="BJ33" s="259">
        <f t="shared" si="37"/>
        <v>0</v>
      </c>
      <c r="BK33" s="259">
        <f t="shared" si="37"/>
        <v>0</v>
      </c>
      <c r="BL33" s="259">
        <f t="shared" si="37"/>
        <v>0</v>
      </c>
      <c r="BM33" s="259">
        <f t="shared" si="37"/>
        <v>0</v>
      </c>
      <c r="BN33" s="259">
        <f t="shared" si="37"/>
        <v>0</v>
      </c>
      <c r="BO33" s="259">
        <f t="shared" si="37"/>
        <v>0</v>
      </c>
      <c r="BP33" s="259">
        <f t="shared" si="37"/>
        <v>0</v>
      </c>
      <c r="BQ33" s="259">
        <f t="shared" si="37"/>
        <v>0</v>
      </c>
      <c r="BR33" s="259">
        <f t="shared" si="37"/>
        <v>0</v>
      </c>
      <c r="BS33" s="259">
        <f t="shared" si="37"/>
        <v>0</v>
      </c>
      <c r="BT33" s="259">
        <f t="shared" si="37"/>
        <v>0</v>
      </c>
      <c r="BU33" s="259">
        <f t="shared" si="37"/>
        <v>0</v>
      </c>
      <c r="BV33" s="259">
        <f t="shared" si="37"/>
        <v>0</v>
      </c>
      <c r="BW33" s="259">
        <f t="shared" si="37"/>
        <v>0</v>
      </c>
      <c r="BX33" s="259">
        <f t="shared" si="37"/>
        <v>0</v>
      </c>
      <c r="BY33" s="259">
        <f t="shared" si="37"/>
        <v>0</v>
      </c>
      <c r="BZ33" s="259">
        <f t="shared" si="37"/>
        <v>0</v>
      </c>
      <c r="CA33" s="259">
        <f t="shared" ref="CA33:CW33" si="38">BZ33-($N$20*$A$2)</f>
        <v>0</v>
      </c>
      <c r="CB33" s="259">
        <f t="shared" si="38"/>
        <v>0</v>
      </c>
      <c r="CC33" s="259">
        <f t="shared" si="38"/>
        <v>0</v>
      </c>
      <c r="CD33" s="259">
        <f t="shared" si="38"/>
        <v>0</v>
      </c>
      <c r="CE33" s="259">
        <f t="shared" si="38"/>
        <v>0</v>
      </c>
      <c r="CF33" s="259">
        <f t="shared" si="38"/>
        <v>0</v>
      </c>
      <c r="CG33" s="259">
        <f t="shared" si="38"/>
        <v>0</v>
      </c>
      <c r="CH33" s="259">
        <f t="shared" si="38"/>
        <v>0</v>
      </c>
      <c r="CI33" s="259">
        <f t="shared" si="38"/>
        <v>0</v>
      </c>
      <c r="CJ33" s="259">
        <f t="shared" si="38"/>
        <v>0</v>
      </c>
      <c r="CK33" s="259">
        <f t="shared" si="38"/>
        <v>0</v>
      </c>
      <c r="CL33" s="259">
        <f t="shared" si="38"/>
        <v>0</v>
      </c>
      <c r="CM33" s="259">
        <f t="shared" si="38"/>
        <v>0</v>
      </c>
      <c r="CN33" s="259">
        <f t="shared" si="38"/>
        <v>0</v>
      </c>
      <c r="CO33" s="259">
        <f t="shared" si="38"/>
        <v>0</v>
      </c>
      <c r="CP33" s="259">
        <f t="shared" si="38"/>
        <v>0</v>
      </c>
      <c r="CQ33" s="259">
        <f t="shared" si="38"/>
        <v>0</v>
      </c>
      <c r="CR33" s="259">
        <f t="shared" si="38"/>
        <v>0</v>
      </c>
      <c r="CS33" s="259">
        <f t="shared" si="38"/>
        <v>0</v>
      </c>
      <c r="CT33" s="259">
        <f t="shared" si="38"/>
        <v>0</v>
      </c>
      <c r="CU33" s="259">
        <f t="shared" si="38"/>
        <v>0</v>
      </c>
      <c r="CV33" s="259">
        <f t="shared" si="38"/>
        <v>0</v>
      </c>
      <c r="CW33" s="259">
        <f t="shared" si="38"/>
        <v>0</v>
      </c>
    </row>
    <row r="34" spans="1:101" x14ac:dyDescent="0.3">
      <c r="A34" t="s">
        <v>172</v>
      </c>
      <c r="C34" s="259"/>
      <c r="D34" s="259"/>
      <c r="E34" s="259"/>
      <c r="F34" s="259"/>
      <c r="G34" s="259"/>
      <c r="H34" s="259"/>
      <c r="I34" s="259"/>
      <c r="J34" s="259"/>
      <c r="K34" s="259"/>
      <c r="L34" s="259"/>
      <c r="M34" s="259"/>
      <c r="N34" s="267"/>
      <c r="O34" s="268">
        <f>O20-(O20*$A$2)</f>
        <v>0</v>
      </c>
      <c r="P34" s="268">
        <f t="shared" ref="P34:AU34" si="39">O34-($O$20*$A$2)</f>
        <v>0</v>
      </c>
      <c r="Q34" s="268">
        <f t="shared" si="39"/>
        <v>0</v>
      </c>
      <c r="R34" s="268">
        <f t="shared" si="39"/>
        <v>0</v>
      </c>
      <c r="S34" s="268">
        <f t="shared" si="39"/>
        <v>0</v>
      </c>
      <c r="T34" s="269">
        <f t="shared" si="39"/>
        <v>0</v>
      </c>
      <c r="U34" s="270">
        <f t="shared" si="39"/>
        <v>0</v>
      </c>
      <c r="V34" s="270">
        <f t="shared" si="39"/>
        <v>0</v>
      </c>
      <c r="W34" s="270">
        <f t="shared" si="39"/>
        <v>0</v>
      </c>
      <c r="X34" s="270">
        <f t="shared" si="39"/>
        <v>0</v>
      </c>
      <c r="Y34" s="270">
        <f t="shared" si="39"/>
        <v>0</v>
      </c>
      <c r="Z34" s="271">
        <f t="shared" si="39"/>
        <v>0</v>
      </c>
      <c r="AA34" s="271">
        <f t="shared" si="39"/>
        <v>0</v>
      </c>
      <c r="AB34" s="271">
        <f t="shared" si="39"/>
        <v>0</v>
      </c>
      <c r="AC34" s="271">
        <f t="shared" si="39"/>
        <v>0</v>
      </c>
      <c r="AD34" s="271">
        <f t="shared" si="39"/>
        <v>0</v>
      </c>
      <c r="AE34" s="271">
        <f t="shared" si="39"/>
        <v>0</v>
      </c>
      <c r="AF34" s="272">
        <f t="shared" si="39"/>
        <v>0</v>
      </c>
      <c r="AG34" s="272">
        <f t="shared" si="39"/>
        <v>0</v>
      </c>
      <c r="AH34" s="272">
        <f t="shared" si="39"/>
        <v>0</v>
      </c>
      <c r="AI34" s="272">
        <f t="shared" si="39"/>
        <v>0</v>
      </c>
      <c r="AJ34" s="272">
        <f t="shared" si="39"/>
        <v>0</v>
      </c>
      <c r="AK34" s="272">
        <f t="shared" si="39"/>
        <v>0</v>
      </c>
      <c r="AL34" s="273">
        <f t="shared" si="39"/>
        <v>0</v>
      </c>
      <c r="AM34" s="273">
        <f t="shared" si="39"/>
        <v>0</v>
      </c>
      <c r="AN34" s="273">
        <f t="shared" si="39"/>
        <v>0</v>
      </c>
      <c r="AO34" s="273">
        <f t="shared" si="39"/>
        <v>0</v>
      </c>
      <c r="AP34" s="273">
        <f t="shared" si="39"/>
        <v>0</v>
      </c>
      <c r="AQ34" s="273">
        <f t="shared" si="39"/>
        <v>0</v>
      </c>
      <c r="AR34" s="259">
        <f t="shared" si="39"/>
        <v>0</v>
      </c>
      <c r="AS34" s="259">
        <f t="shared" si="39"/>
        <v>0</v>
      </c>
      <c r="AT34" s="259">
        <f t="shared" si="39"/>
        <v>0</v>
      </c>
      <c r="AU34" s="259">
        <f t="shared" si="39"/>
        <v>0</v>
      </c>
      <c r="AV34" s="259">
        <f t="shared" ref="AV34:CA34" si="40">AU34-($O$20*$A$2)</f>
        <v>0</v>
      </c>
      <c r="AW34" s="259">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59">
        <f t="shared" si="40"/>
        <v>0</v>
      </c>
      <c r="BJ34" s="259">
        <f t="shared" si="40"/>
        <v>0</v>
      </c>
      <c r="BK34" s="259">
        <f t="shared" si="40"/>
        <v>0</v>
      </c>
      <c r="BL34" s="259">
        <f t="shared" si="40"/>
        <v>0</v>
      </c>
      <c r="BM34" s="259">
        <f t="shared" si="40"/>
        <v>0</v>
      </c>
      <c r="BN34" s="259">
        <f t="shared" si="40"/>
        <v>0</v>
      </c>
      <c r="BO34" s="259">
        <f t="shared" si="40"/>
        <v>0</v>
      </c>
      <c r="BP34" s="259">
        <f t="shared" si="40"/>
        <v>0</v>
      </c>
      <c r="BQ34" s="259">
        <f t="shared" si="40"/>
        <v>0</v>
      </c>
      <c r="BR34" s="259">
        <f t="shared" si="40"/>
        <v>0</v>
      </c>
      <c r="BS34" s="259">
        <f t="shared" si="40"/>
        <v>0</v>
      </c>
      <c r="BT34" s="259">
        <f t="shared" si="40"/>
        <v>0</v>
      </c>
      <c r="BU34" s="259">
        <f t="shared" si="40"/>
        <v>0</v>
      </c>
      <c r="BV34" s="259">
        <f t="shared" si="40"/>
        <v>0</v>
      </c>
      <c r="BW34" s="259">
        <f t="shared" si="40"/>
        <v>0</v>
      </c>
      <c r="BX34" s="259">
        <f t="shared" si="40"/>
        <v>0</v>
      </c>
      <c r="BY34" s="259">
        <f t="shared" si="40"/>
        <v>0</v>
      </c>
      <c r="BZ34" s="259">
        <f t="shared" si="40"/>
        <v>0</v>
      </c>
      <c r="CA34" s="259">
        <f t="shared" si="40"/>
        <v>0</v>
      </c>
      <c r="CB34" s="259">
        <f t="shared" ref="CB34:CW34" si="41">CA34-($O$20*$A$2)</f>
        <v>0</v>
      </c>
      <c r="CC34" s="259">
        <f t="shared" si="41"/>
        <v>0</v>
      </c>
      <c r="CD34" s="259">
        <f t="shared" si="41"/>
        <v>0</v>
      </c>
      <c r="CE34" s="259">
        <f t="shared" si="41"/>
        <v>0</v>
      </c>
      <c r="CF34" s="259">
        <f t="shared" si="41"/>
        <v>0</v>
      </c>
      <c r="CG34" s="259">
        <f t="shared" si="41"/>
        <v>0</v>
      </c>
      <c r="CH34" s="259">
        <f t="shared" si="41"/>
        <v>0</v>
      </c>
      <c r="CI34" s="259">
        <f t="shared" si="41"/>
        <v>0</v>
      </c>
      <c r="CJ34" s="259">
        <f t="shared" si="41"/>
        <v>0</v>
      </c>
      <c r="CK34" s="259">
        <f t="shared" si="41"/>
        <v>0</v>
      </c>
      <c r="CL34" s="259">
        <f t="shared" si="41"/>
        <v>0</v>
      </c>
      <c r="CM34" s="259">
        <f t="shared" si="41"/>
        <v>0</v>
      </c>
      <c r="CN34" s="259">
        <f t="shared" si="41"/>
        <v>0</v>
      </c>
      <c r="CO34" s="259">
        <f t="shared" si="41"/>
        <v>0</v>
      </c>
      <c r="CP34" s="259">
        <f t="shared" si="41"/>
        <v>0</v>
      </c>
      <c r="CQ34" s="259">
        <f t="shared" si="41"/>
        <v>0</v>
      </c>
      <c r="CR34" s="259">
        <f t="shared" si="41"/>
        <v>0</v>
      </c>
      <c r="CS34" s="259">
        <f t="shared" si="41"/>
        <v>0</v>
      </c>
      <c r="CT34" s="259">
        <f t="shared" si="41"/>
        <v>0</v>
      </c>
      <c r="CU34" s="259">
        <f t="shared" si="41"/>
        <v>0</v>
      </c>
      <c r="CV34" s="259">
        <f t="shared" si="41"/>
        <v>0</v>
      </c>
      <c r="CW34" s="259">
        <f t="shared" si="41"/>
        <v>0</v>
      </c>
    </row>
    <row r="35" spans="1:101" x14ac:dyDescent="0.3">
      <c r="A35" t="s">
        <v>173</v>
      </c>
      <c r="C35" s="259"/>
      <c r="D35" s="259"/>
      <c r="E35" s="259"/>
      <c r="F35" s="259"/>
      <c r="G35" s="259"/>
      <c r="H35" s="259"/>
      <c r="I35" s="259"/>
      <c r="J35" s="259"/>
      <c r="K35" s="259"/>
      <c r="L35" s="259"/>
      <c r="M35" s="259"/>
      <c r="N35" s="267"/>
      <c r="O35" s="274"/>
      <c r="P35" s="275">
        <f>P20-(P20*$A$2)</f>
        <v>0</v>
      </c>
      <c r="Q35" s="275">
        <f t="shared" ref="Q35:AV35" si="42">P35-($P$20*$A$2)</f>
        <v>0</v>
      </c>
      <c r="R35" s="275">
        <f t="shared" si="42"/>
        <v>0</v>
      </c>
      <c r="S35" s="275">
        <f t="shared" si="42"/>
        <v>0</v>
      </c>
      <c r="T35" s="276">
        <f t="shared" si="42"/>
        <v>0</v>
      </c>
      <c r="U35" s="277">
        <f t="shared" si="42"/>
        <v>0</v>
      </c>
      <c r="V35" s="277">
        <f t="shared" si="42"/>
        <v>0</v>
      </c>
      <c r="W35" s="277">
        <f t="shared" si="42"/>
        <v>0</v>
      </c>
      <c r="X35" s="277">
        <f t="shared" si="42"/>
        <v>0</v>
      </c>
      <c r="Y35" s="277">
        <f t="shared" si="42"/>
        <v>0</v>
      </c>
      <c r="Z35" s="278">
        <f t="shared" si="42"/>
        <v>0</v>
      </c>
      <c r="AA35" s="278">
        <f t="shared" si="42"/>
        <v>0</v>
      </c>
      <c r="AB35" s="278">
        <f t="shared" si="42"/>
        <v>0</v>
      </c>
      <c r="AC35" s="278">
        <f t="shared" si="42"/>
        <v>0</v>
      </c>
      <c r="AD35" s="278">
        <f t="shared" si="42"/>
        <v>0</v>
      </c>
      <c r="AE35" s="278">
        <f t="shared" si="42"/>
        <v>0</v>
      </c>
      <c r="AF35" s="279">
        <f t="shared" si="42"/>
        <v>0</v>
      </c>
      <c r="AG35" s="279">
        <f t="shared" si="42"/>
        <v>0</v>
      </c>
      <c r="AH35" s="279">
        <f t="shared" si="42"/>
        <v>0</v>
      </c>
      <c r="AI35" s="279">
        <f t="shared" si="42"/>
        <v>0</v>
      </c>
      <c r="AJ35" s="279">
        <f t="shared" si="42"/>
        <v>0</v>
      </c>
      <c r="AK35" s="279">
        <f t="shared" si="42"/>
        <v>0</v>
      </c>
      <c r="AL35" s="280">
        <f t="shared" si="42"/>
        <v>0</v>
      </c>
      <c r="AM35" s="280">
        <f t="shared" si="42"/>
        <v>0</v>
      </c>
      <c r="AN35" s="280">
        <f t="shared" si="42"/>
        <v>0</v>
      </c>
      <c r="AO35" s="280">
        <f t="shared" si="42"/>
        <v>0</v>
      </c>
      <c r="AP35" s="280">
        <f t="shared" si="42"/>
        <v>0</v>
      </c>
      <c r="AQ35" s="280">
        <f t="shared" si="42"/>
        <v>0</v>
      </c>
      <c r="AR35" s="259">
        <f t="shared" si="42"/>
        <v>0</v>
      </c>
      <c r="AS35" s="259">
        <f t="shared" si="42"/>
        <v>0</v>
      </c>
      <c r="AT35" s="259">
        <f t="shared" si="42"/>
        <v>0</v>
      </c>
      <c r="AU35" s="259">
        <f t="shared" si="42"/>
        <v>0</v>
      </c>
      <c r="AV35" s="259">
        <f t="shared" si="42"/>
        <v>0</v>
      </c>
      <c r="AW35" s="259">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59">
        <f t="shared" si="43"/>
        <v>0</v>
      </c>
      <c r="BJ35" s="259">
        <f t="shared" si="43"/>
        <v>0</v>
      </c>
      <c r="BK35" s="259">
        <f t="shared" si="43"/>
        <v>0</v>
      </c>
      <c r="BL35" s="259">
        <f t="shared" si="43"/>
        <v>0</v>
      </c>
      <c r="BM35" s="259">
        <f t="shared" si="43"/>
        <v>0</v>
      </c>
      <c r="BN35" s="259">
        <f t="shared" si="43"/>
        <v>0</v>
      </c>
      <c r="BO35" s="259">
        <f t="shared" si="43"/>
        <v>0</v>
      </c>
      <c r="BP35" s="259">
        <f t="shared" si="43"/>
        <v>0</v>
      </c>
      <c r="BQ35" s="259">
        <f t="shared" si="43"/>
        <v>0</v>
      </c>
      <c r="BR35" s="259">
        <f t="shared" si="43"/>
        <v>0</v>
      </c>
      <c r="BS35" s="259">
        <f t="shared" si="43"/>
        <v>0</v>
      </c>
      <c r="BT35" s="259">
        <f t="shared" si="43"/>
        <v>0</v>
      </c>
      <c r="BU35" s="259">
        <f t="shared" si="43"/>
        <v>0</v>
      </c>
      <c r="BV35" s="259">
        <f t="shared" si="43"/>
        <v>0</v>
      </c>
      <c r="BW35" s="259">
        <f t="shared" si="43"/>
        <v>0</v>
      </c>
      <c r="BX35" s="259">
        <f t="shared" si="43"/>
        <v>0</v>
      </c>
      <c r="BY35" s="259">
        <f t="shared" si="43"/>
        <v>0</v>
      </c>
      <c r="BZ35" s="259">
        <f t="shared" si="43"/>
        <v>0</v>
      </c>
      <c r="CA35" s="259">
        <f t="shared" si="43"/>
        <v>0</v>
      </c>
      <c r="CB35" s="259">
        <f t="shared" si="43"/>
        <v>0</v>
      </c>
      <c r="CC35" s="259">
        <f t="shared" ref="CC35:CW35" si="44">CB35-($P$20*$A$2)</f>
        <v>0</v>
      </c>
      <c r="CD35" s="259">
        <f t="shared" si="44"/>
        <v>0</v>
      </c>
      <c r="CE35" s="259">
        <f t="shared" si="44"/>
        <v>0</v>
      </c>
      <c r="CF35" s="259">
        <f t="shared" si="44"/>
        <v>0</v>
      </c>
      <c r="CG35" s="259">
        <f t="shared" si="44"/>
        <v>0</v>
      </c>
      <c r="CH35" s="259">
        <f t="shared" si="44"/>
        <v>0</v>
      </c>
      <c r="CI35" s="259">
        <f t="shared" si="44"/>
        <v>0</v>
      </c>
      <c r="CJ35" s="259">
        <f t="shared" si="44"/>
        <v>0</v>
      </c>
      <c r="CK35" s="259">
        <f t="shared" si="44"/>
        <v>0</v>
      </c>
      <c r="CL35" s="259">
        <f t="shared" si="44"/>
        <v>0</v>
      </c>
      <c r="CM35" s="259">
        <f t="shared" si="44"/>
        <v>0</v>
      </c>
      <c r="CN35" s="259">
        <f t="shared" si="44"/>
        <v>0</v>
      </c>
      <c r="CO35" s="259">
        <f t="shared" si="44"/>
        <v>0</v>
      </c>
      <c r="CP35" s="259">
        <f t="shared" si="44"/>
        <v>0</v>
      </c>
      <c r="CQ35" s="259">
        <f t="shared" si="44"/>
        <v>0</v>
      </c>
      <c r="CR35" s="259">
        <f t="shared" si="44"/>
        <v>0</v>
      </c>
      <c r="CS35" s="259">
        <f t="shared" si="44"/>
        <v>0</v>
      </c>
      <c r="CT35" s="259">
        <f t="shared" si="44"/>
        <v>0</v>
      </c>
      <c r="CU35" s="259">
        <f t="shared" si="44"/>
        <v>0</v>
      </c>
      <c r="CV35" s="259">
        <f t="shared" si="44"/>
        <v>0</v>
      </c>
      <c r="CW35" s="259">
        <f t="shared" si="44"/>
        <v>0</v>
      </c>
    </row>
    <row r="36" spans="1:101" x14ac:dyDescent="0.3">
      <c r="A36" t="s">
        <v>174</v>
      </c>
      <c r="C36" s="259"/>
      <c r="D36" s="259"/>
      <c r="E36" s="259"/>
      <c r="F36" s="259"/>
      <c r="G36" s="259"/>
      <c r="H36" s="259"/>
      <c r="I36" s="259"/>
      <c r="J36" s="259"/>
      <c r="K36" s="259"/>
      <c r="L36" s="259"/>
      <c r="M36" s="259"/>
      <c r="N36" s="267"/>
      <c r="O36" s="274"/>
      <c r="P36" s="274"/>
      <c r="Q36" s="281">
        <f>Q20-(Q20*$A$2)</f>
        <v>0</v>
      </c>
      <c r="R36" s="281">
        <f t="shared" ref="R36:AW36" si="45">Q36-($Q$20*$A$2)</f>
        <v>0</v>
      </c>
      <c r="S36" s="281">
        <f t="shared" si="45"/>
        <v>0</v>
      </c>
      <c r="T36" s="282">
        <f t="shared" si="45"/>
        <v>0</v>
      </c>
      <c r="U36" s="283">
        <f t="shared" si="45"/>
        <v>0</v>
      </c>
      <c r="V36" s="283">
        <f t="shared" si="45"/>
        <v>0</v>
      </c>
      <c r="W36" s="283">
        <f t="shared" si="45"/>
        <v>0</v>
      </c>
      <c r="X36" s="283">
        <f t="shared" si="45"/>
        <v>0</v>
      </c>
      <c r="Y36" s="283">
        <f t="shared" si="45"/>
        <v>0</v>
      </c>
      <c r="Z36" s="284">
        <f t="shared" si="45"/>
        <v>0</v>
      </c>
      <c r="AA36" s="284">
        <f t="shared" si="45"/>
        <v>0</v>
      </c>
      <c r="AB36" s="284">
        <f t="shared" si="45"/>
        <v>0</v>
      </c>
      <c r="AC36" s="284">
        <f t="shared" si="45"/>
        <v>0</v>
      </c>
      <c r="AD36" s="284">
        <f t="shared" si="45"/>
        <v>0</v>
      </c>
      <c r="AE36" s="284">
        <f t="shared" si="45"/>
        <v>0</v>
      </c>
      <c r="AF36" s="285">
        <f t="shared" si="45"/>
        <v>0</v>
      </c>
      <c r="AG36" s="285">
        <f t="shared" si="45"/>
        <v>0</v>
      </c>
      <c r="AH36" s="285">
        <f t="shared" si="45"/>
        <v>0</v>
      </c>
      <c r="AI36" s="285">
        <f t="shared" si="45"/>
        <v>0</v>
      </c>
      <c r="AJ36" s="285">
        <f t="shared" si="45"/>
        <v>0</v>
      </c>
      <c r="AK36" s="285">
        <f t="shared" si="45"/>
        <v>0</v>
      </c>
      <c r="AL36" s="286">
        <f t="shared" si="45"/>
        <v>0</v>
      </c>
      <c r="AM36" s="286">
        <f t="shared" si="45"/>
        <v>0</v>
      </c>
      <c r="AN36" s="286">
        <f t="shared" si="45"/>
        <v>0</v>
      </c>
      <c r="AO36" s="286">
        <f t="shared" si="45"/>
        <v>0</v>
      </c>
      <c r="AP36" s="286">
        <f t="shared" si="45"/>
        <v>0</v>
      </c>
      <c r="AQ36" s="286">
        <f t="shared" si="45"/>
        <v>0</v>
      </c>
      <c r="AR36" s="259">
        <f t="shared" si="45"/>
        <v>0</v>
      </c>
      <c r="AS36" s="259">
        <f t="shared" si="45"/>
        <v>0</v>
      </c>
      <c r="AT36" s="259">
        <f t="shared" si="45"/>
        <v>0</v>
      </c>
      <c r="AU36" s="259">
        <f t="shared" si="45"/>
        <v>0</v>
      </c>
      <c r="AV36" s="259">
        <f t="shared" si="45"/>
        <v>0</v>
      </c>
      <c r="AW36" s="259">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59">
        <f t="shared" si="46"/>
        <v>0</v>
      </c>
      <c r="BJ36" s="259">
        <f t="shared" si="46"/>
        <v>0</v>
      </c>
      <c r="BK36" s="259">
        <f t="shared" si="46"/>
        <v>0</v>
      </c>
      <c r="BL36" s="259">
        <f t="shared" si="46"/>
        <v>0</v>
      </c>
      <c r="BM36" s="259">
        <f t="shared" si="46"/>
        <v>0</v>
      </c>
      <c r="BN36" s="259">
        <f t="shared" si="46"/>
        <v>0</v>
      </c>
      <c r="BO36" s="259">
        <f t="shared" si="46"/>
        <v>0</v>
      </c>
      <c r="BP36" s="259">
        <f t="shared" si="46"/>
        <v>0</v>
      </c>
      <c r="BQ36" s="259">
        <f t="shared" si="46"/>
        <v>0</v>
      </c>
      <c r="BR36" s="259">
        <f t="shared" si="46"/>
        <v>0</v>
      </c>
      <c r="BS36" s="259">
        <f t="shared" si="46"/>
        <v>0</v>
      </c>
      <c r="BT36" s="259">
        <f t="shared" si="46"/>
        <v>0</v>
      </c>
      <c r="BU36" s="259">
        <f t="shared" si="46"/>
        <v>0</v>
      </c>
      <c r="BV36" s="259">
        <f t="shared" si="46"/>
        <v>0</v>
      </c>
      <c r="BW36" s="259">
        <f t="shared" si="46"/>
        <v>0</v>
      </c>
      <c r="BX36" s="259">
        <f t="shared" si="46"/>
        <v>0</v>
      </c>
      <c r="BY36" s="259">
        <f t="shared" si="46"/>
        <v>0</v>
      </c>
      <c r="BZ36" s="259">
        <f t="shared" si="46"/>
        <v>0</v>
      </c>
      <c r="CA36" s="259">
        <f t="shared" si="46"/>
        <v>0</v>
      </c>
      <c r="CB36" s="259">
        <f t="shared" si="46"/>
        <v>0</v>
      </c>
      <c r="CC36" s="259">
        <f t="shared" si="46"/>
        <v>0</v>
      </c>
      <c r="CD36" s="259">
        <f t="shared" ref="CD36:CW36" si="47">CC36-($Q$20*$A$2)</f>
        <v>0</v>
      </c>
      <c r="CE36" s="259">
        <f t="shared" si="47"/>
        <v>0</v>
      </c>
      <c r="CF36" s="259">
        <f t="shared" si="47"/>
        <v>0</v>
      </c>
      <c r="CG36" s="259">
        <f t="shared" si="47"/>
        <v>0</v>
      </c>
      <c r="CH36" s="259">
        <f t="shared" si="47"/>
        <v>0</v>
      </c>
      <c r="CI36" s="259">
        <f t="shared" si="47"/>
        <v>0</v>
      </c>
      <c r="CJ36" s="259">
        <f t="shared" si="47"/>
        <v>0</v>
      </c>
      <c r="CK36" s="259">
        <f t="shared" si="47"/>
        <v>0</v>
      </c>
      <c r="CL36" s="259">
        <f t="shared" si="47"/>
        <v>0</v>
      </c>
      <c r="CM36" s="259">
        <f t="shared" si="47"/>
        <v>0</v>
      </c>
      <c r="CN36" s="259">
        <f t="shared" si="47"/>
        <v>0</v>
      </c>
      <c r="CO36" s="259">
        <f t="shared" si="47"/>
        <v>0</v>
      </c>
      <c r="CP36" s="259">
        <f t="shared" si="47"/>
        <v>0</v>
      </c>
      <c r="CQ36" s="259">
        <f t="shared" si="47"/>
        <v>0</v>
      </c>
      <c r="CR36" s="259">
        <f t="shared" si="47"/>
        <v>0</v>
      </c>
      <c r="CS36" s="259">
        <f t="shared" si="47"/>
        <v>0</v>
      </c>
      <c r="CT36" s="259">
        <f t="shared" si="47"/>
        <v>0</v>
      </c>
      <c r="CU36" s="259">
        <f t="shared" si="47"/>
        <v>0</v>
      </c>
      <c r="CV36" s="259">
        <f t="shared" si="47"/>
        <v>0</v>
      </c>
      <c r="CW36" s="259">
        <f t="shared" si="47"/>
        <v>0</v>
      </c>
    </row>
    <row r="37" spans="1:101" x14ac:dyDescent="0.3">
      <c r="A37" t="s">
        <v>175</v>
      </c>
      <c r="C37" s="259"/>
      <c r="D37" s="259"/>
      <c r="E37" s="259"/>
      <c r="F37" s="259"/>
      <c r="G37" s="259"/>
      <c r="H37" s="259"/>
      <c r="I37" s="259"/>
      <c r="J37" s="259"/>
      <c r="K37" s="259"/>
      <c r="L37" s="259"/>
      <c r="M37" s="259"/>
      <c r="N37" s="267"/>
      <c r="O37" s="274"/>
      <c r="P37" s="274"/>
      <c r="Q37" s="274"/>
      <c r="R37" s="287">
        <f>R20-(R20*$A$2)</f>
        <v>0</v>
      </c>
      <c r="S37" s="287">
        <f t="shared" ref="S37:AX37" si="48">R37-($R$20*$A$2)</f>
        <v>0</v>
      </c>
      <c r="T37" s="288">
        <f t="shared" si="48"/>
        <v>0</v>
      </c>
      <c r="U37" s="289">
        <f t="shared" si="48"/>
        <v>0</v>
      </c>
      <c r="V37" s="289">
        <f t="shared" si="48"/>
        <v>0</v>
      </c>
      <c r="W37" s="289">
        <f t="shared" si="48"/>
        <v>0</v>
      </c>
      <c r="X37" s="289">
        <f t="shared" si="48"/>
        <v>0</v>
      </c>
      <c r="Y37" s="289">
        <f t="shared" si="48"/>
        <v>0</v>
      </c>
      <c r="Z37" s="290">
        <f t="shared" si="48"/>
        <v>0</v>
      </c>
      <c r="AA37" s="290">
        <f t="shared" si="48"/>
        <v>0</v>
      </c>
      <c r="AB37" s="290">
        <f t="shared" si="48"/>
        <v>0</v>
      </c>
      <c r="AC37" s="290">
        <f t="shared" si="48"/>
        <v>0</v>
      </c>
      <c r="AD37" s="290">
        <f t="shared" si="48"/>
        <v>0</v>
      </c>
      <c r="AE37" s="290">
        <f t="shared" si="48"/>
        <v>0</v>
      </c>
      <c r="AF37" s="291">
        <f t="shared" si="48"/>
        <v>0</v>
      </c>
      <c r="AG37" s="291">
        <f t="shared" si="48"/>
        <v>0</v>
      </c>
      <c r="AH37" s="291">
        <f t="shared" si="48"/>
        <v>0</v>
      </c>
      <c r="AI37" s="291">
        <f t="shared" si="48"/>
        <v>0</v>
      </c>
      <c r="AJ37" s="291">
        <f t="shared" si="48"/>
        <v>0</v>
      </c>
      <c r="AK37" s="291">
        <f t="shared" si="48"/>
        <v>0</v>
      </c>
      <c r="AL37" s="292">
        <f t="shared" si="48"/>
        <v>0</v>
      </c>
      <c r="AM37" s="292">
        <f t="shared" si="48"/>
        <v>0</v>
      </c>
      <c r="AN37" s="292">
        <f t="shared" si="48"/>
        <v>0</v>
      </c>
      <c r="AO37" s="292">
        <f t="shared" si="48"/>
        <v>0</v>
      </c>
      <c r="AP37" s="292">
        <f t="shared" si="48"/>
        <v>0</v>
      </c>
      <c r="AQ37" s="292">
        <f t="shared" si="48"/>
        <v>0</v>
      </c>
      <c r="AR37" s="259">
        <f t="shared" si="48"/>
        <v>0</v>
      </c>
      <c r="AS37" s="259">
        <f t="shared" si="48"/>
        <v>0</v>
      </c>
      <c r="AT37" s="259">
        <f t="shared" si="48"/>
        <v>0</v>
      </c>
      <c r="AU37" s="259">
        <f t="shared" si="48"/>
        <v>0</v>
      </c>
      <c r="AV37" s="259">
        <f t="shared" si="48"/>
        <v>0</v>
      </c>
      <c r="AW37" s="259">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59">
        <f t="shared" si="49"/>
        <v>0</v>
      </c>
      <c r="BJ37" s="259">
        <f t="shared" si="49"/>
        <v>0</v>
      </c>
      <c r="BK37" s="259">
        <f t="shared" si="49"/>
        <v>0</v>
      </c>
      <c r="BL37" s="259">
        <f t="shared" si="49"/>
        <v>0</v>
      </c>
      <c r="BM37" s="259">
        <f t="shared" si="49"/>
        <v>0</v>
      </c>
      <c r="BN37" s="259">
        <f t="shared" si="49"/>
        <v>0</v>
      </c>
      <c r="BO37" s="259">
        <f t="shared" si="49"/>
        <v>0</v>
      </c>
      <c r="BP37" s="259">
        <f t="shared" si="49"/>
        <v>0</v>
      </c>
      <c r="BQ37" s="259">
        <f t="shared" si="49"/>
        <v>0</v>
      </c>
      <c r="BR37" s="259">
        <f t="shared" si="49"/>
        <v>0</v>
      </c>
      <c r="BS37" s="259">
        <f t="shared" si="49"/>
        <v>0</v>
      </c>
      <c r="BT37" s="259">
        <f t="shared" si="49"/>
        <v>0</v>
      </c>
      <c r="BU37" s="259">
        <f t="shared" si="49"/>
        <v>0</v>
      </c>
      <c r="BV37" s="259">
        <f t="shared" si="49"/>
        <v>0</v>
      </c>
      <c r="BW37" s="259">
        <f t="shared" si="49"/>
        <v>0</v>
      </c>
      <c r="BX37" s="259">
        <f t="shared" si="49"/>
        <v>0</v>
      </c>
      <c r="BY37" s="259">
        <f t="shared" si="49"/>
        <v>0</v>
      </c>
      <c r="BZ37" s="259">
        <f t="shared" si="49"/>
        <v>0</v>
      </c>
      <c r="CA37" s="259">
        <f t="shared" si="49"/>
        <v>0</v>
      </c>
      <c r="CB37" s="259">
        <f t="shared" si="49"/>
        <v>0</v>
      </c>
      <c r="CC37" s="259">
        <f t="shared" si="49"/>
        <v>0</v>
      </c>
      <c r="CD37" s="259">
        <f t="shared" si="49"/>
        <v>0</v>
      </c>
      <c r="CE37" s="259">
        <f t="shared" ref="CE37:CW37" si="50">CD37-($R$20*$A$2)</f>
        <v>0</v>
      </c>
      <c r="CF37" s="259">
        <f t="shared" si="50"/>
        <v>0</v>
      </c>
      <c r="CG37" s="259">
        <f t="shared" si="50"/>
        <v>0</v>
      </c>
      <c r="CH37" s="259">
        <f t="shared" si="50"/>
        <v>0</v>
      </c>
      <c r="CI37" s="259">
        <f t="shared" si="50"/>
        <v>0</v>
      </c>
      <c r="CJ37" s="259">
        <f t="shared" si="50"/>
        <v>0</v>
      </c>
      <c r="CK37" s="259">
        <f t="shared" si="50"/>
        <v>0</v>
      </c>
      <c r="CL37" s="259">
        <f t="shared" si="50"/>
        <v>0</v>
      </c>
      <c r="CM37" s="259">
        <f t="shared" si="50"/>
        <v>0</v>
      </c>
      <c r="CN37" s="259">
        <f t="shared" si="50"/>
        <v>0</v>
      </c>
      <c r="CO37" s="259">
        <f t="shared" si="50"/>
        <v>0</v>
      </c>
      <c r="CP37" s="259">
        <f t="shared" si="50"/>
        <v>0</v>
      </c>
      <c r="CQ37" s="259">
        <f t="shared" si="50"/>
        <v>0</v>
      </c>
      <c r="CR37" s="259">
        <f t="shared" si="50"/>
        <v>0</v>
      </c>
      <c r="CS37" s="259">
        <f t="shared" si="50"/>
        <v>0</v>
      </c>
      <c r="CT37" s="259">
        <f t="shared" si="50"/>
        <v>0</v>
      </c>
      <c r="CU37" s="259">
        <f t="shared" si="50"/>
        <v>0</v>
      </c>
      <c r="CV37" s="259">
        <f t="shared" si="50"/>
        <v>0</v>
      </c>
      <c r="CW37" s="259">
        <f t="shared" si="50"/>
        <v>0</v>
      </c>
    </row>
    <row r="38" spans="1:101" x14ac:dyDescent="0.3">
      <c r="A38" t="s">
        <v>176</v>
      </c>
      <c r="C38" s="259"/>
      <c r="D38" s="259"/>
      <c r="E38" s="259"/>
      <c r="F38" s="259"/>
      <c r="G38" s="259"/>
      <c r="H38" s="259"/>
      <c r="I38" s="259"/>
      <c r="J38" s="259"/>
      <c r="K38" s="259"/>
      <c r="L38" s="259"/>
      <c r="M38" s="259"/>
      <c r="N38" s="267"/>
      <c r="O38" s="274"/>
      <c r="P38" s="274"/>
      <c r="Q38" s="274"/>
      <c r="R38" s="274"/>
      <c r="S38" s="293">
        <f>S20-(S20*$A$2)</f>
        <v>0</v>
      </c>
      <c r="T38" s="294">
        <f t="shared" ref="T38:AY38" si="51">S38-($S$20*$A$2)</f>
        <v>0</v>
      </c>
      <c r="U38" s="295">
        <f t="shared" si="51"/>
        <v>0</v>
      </c>
      <c r="V38" s="295">
        <f t="shared" si="51"/>
        <v>0</v>
      </c>
      <c r="W38" s="295">
        <f t="shared" si="51"/>
        <v>0</v>
      </c>
      <c r="X38" s="295">
        <f t="shared" si="51"/>
        <v>0</v>
      </c>
      <c r="Y38" s="295">
        <f t="shared" si="51"/>
        <v>0</v>
      </c>
      <c r="Z38" s="296">
        <f t="shared" si="51"/>
        <v>0</v>
      </c>
      <c r="AA38" s="296">
        <f t="shared" si="51"/>
        <v>0</v>
      </c>
      <c r="AB38" s="296">
        <f t="shared" si="51"/>
        <v>0</v>
      </c>
      <c r="AC38" s="296">
        <f t="shared" si="51"/>
        <v>0</v>
      </c>
      <c r="AD38" s="296">
        <f t="shared" si="51"/>
        <v>0</v>
      </c>
      <c r="AE38" s="296">
        <f t="shared" si="51"/>
        <v>0</v>
      </c>
      <c r="AF38" s="297">
        <f t="shared" si="51"/>
        <v>0</v>
      </c>
      <c r="AG38" s="297">
        <f t="shared" si="51"/>
        <v>0</v>
      </c>
      <c r="AH38" s="297">
        <f t="shared" si="51"/>
        <v>0</v>
      </c>
      <c r="AI38" s="297">
        <f t="shared" si="51"/>
        <v>0</v>
      </c>
      <c r="AJ38" s="297">
        <f t="shared" si="51"/>
        <v>0</v>
      </c>
      <c r="AK38" s="297">
        <f t="shared" si="51"/>
        <v>0</v>
      </c>
      <c r="AL38" s="298">
        <f t="shared" si="51"/>
        <v>0</v>
      </c>
      <c r="AM38" s="298">
        <f t="shared" si="51"/>
        <v>0</v>
      </c>
      <c r="AN38" s="298">
        <f t="shared" si="51"/>
        <v>0</v>
      </c>
      <c r="AO38" s="298">
        <f t="shared" si="51"/>
        <v>0</v>
      </c>
      <c r="AP38" s="298">
        <f t="shared" si="51"/>
        <v>0</v>
      </c>
      <c r="AQ38" s="298">
        <f t="shared" si="51"/>
        <v>0</v>
      </c>
      <c r="AR38" s="259">
        <f t="shared" si="51"/>
        <v>0</v>
      </c>
      <c r="AS38" s="259">
        <f t="shared" si="51"/>
        <v>0</v>
      </c>
      <c r="AT38" s="259">
        <f t="shared" si="51"/>
        <v>0</v>
      </c>
      <c r="AU38" s="259">
        <f t="shared" si="51"/>
        <v>0</v>
      </c>
      <c r="AV38" s="259">
        <f t="shared" si="51"/>
        <v>0</v>
      </c>
      <c r="AW38" s="259">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59">
        <f t="shared" si="52"/>
        <v>0</v>
      </c>
      <c r="BJ38" s="259">
        <f t="shared" si="52"/>
        <v>0</v>
      </c>
      <c r="BK38" s="259">
        <f t="shared" si="52"/>
        <v>0</v>
      </c>
      <c r="BL38" s="259">
        <f t="shared" si="52"/>
        <v>0</v>
      </c>
      <c r="BM38" s="259">
        <f t="shared" si="52"/>
        <v>0</v>
      </c>
      <c r="BN38" s="259">
        <f t="shared" si="52"/>
        <v>0</v>
      </c>
      <c r="BO38" s="259">
        <f t="shared" si="52"/>
        <v>0</v>
      </c>
      <c r="BP38" s="259">
        <f t="shared" si="52"/>
        <v>0</v>
      </c>
      <c r="BQ38" s="259">
        <f t="shared" si="52"/>
        <v>0</v>
      </c>
      <c r="BR38" s="259">
        <f t="shared" si="52"/>
        <v>0</v>
      </c>
      <c r="BS38" s="259">
        <f t="shared" si="52"/>
        <v>0</v>
      </c>
      <c r="BT38" s="259">
        <f t="shared" si="52"/>
        <v>0</v>
      </c>
      <c r="BU38" s="259">
        <f t="shared" si="52"/>
        <v>0</v>
      </c>
      <c r="BV38" s="259">
        <f t="shared" si="52"/>
        <v>0</v>
      </c>
      <c r="BW38" s="259">
        <f t="shared" si="52"/>
        <v>0</v>
      </c>
      <c r="BX38" s="259">
        <f t="shared" si="52"/>
        <v>0</v>
      </c>
      <c r="BY38" s="259">
        <f t="shared" si="52"/>
        <v>0</v>
      </c>
      <c r="BZ38" s="259">
        <f t="shared" si="52"/>
        <v>0</v>
      </c>
      <c r="CA38" s="259">
        <f t="shared" si="52"/>
        <v>0</v>
      </c>
      <c r="CB38" s="259">
        <f t="shared" si="52"/>
        <v>0</v>
      </c>
      <c r="CC38" s="259">
        <f t="shared" si="52"/>
        <v>0</v>
      </c>
      <c r="CD38" s="259">
        <f t="shared" si="52"/>
        <v>0</v>
      </c>
      <c r="CE38" s="259">
        <f t="shared" si="52"/>
        <v>0</v>
      </c>
      <c r="CF38" s="259">
        <f t="shared" ref="CF38:CW38" si="53">CE38-($S$20*$A$2)</f>
        <v>0</v>
      </c>
      <c r="CG38" s="259">
        <f t="shared" si="53"/>
        <v>0</v>
      </c>
      <c r="CH38" s="259">
        <f t="shared" si="53"/>
        <v>0</v>
      </c>
      <c r="CI38" s="259">
        <f t="shared" si="53"/>
        <v>0</v>
      </c>
      <c r="CJ38" s="259">
        <f t="shared" si="53"/>
        <v>0</v>
      </c>
      <c r="CK38" s="259">
        <f t="shared" si="53"/>
        <v>0</v>
      </c>
      <c r="CL38" s="259">
        <f t="shared" si="53"/>
        <v>0</v>
      </c>
      <c r="CM38" s="259">
        <f t="shared" si="53"/>
        <v>0</v>
      </c>
      <c r="CN38" s="259">
        <f t="shared" si="53"/>
        <v>0</v>
      </c>
      <c r="CO38" s="259">
        <f t="shared" si="53"/>
        <v>0</v>
      </c>
      <c r="CP38" s="259">
        <f t="shared" si="53"/>
        <v>0</v>
      </c>
      <c r="CQ38" s="259">
        <f t="shared" si="53"/>
        <v>0</v>
      </c>
      <c r="CR38" s="259">
        <f t="shared" si="53"/>
        <v>0</v>
      </c>
      <c r="CS38" s="259">
        <f t="shared" si="53"/>
        <v>0</v>
      </c>
      <c r="CT38" s="259">
        <f t="shared" si="53"/>
        <v>0</v>
      </c>
      <c r="CU38" s="259">
        <f t="shared" si="53"/>
        <v>0</v>
      </c>
      <c r="CV38" s="259">
        <f t="shared" si="53"/>
        <v>0</v>
      </c>
      <c r="CW38" s="259">
        <f t="shared" si="53"/>
        <v>0</v>
      </c>
    </row>
    <row r="39" spans="1:101" x14ac:dyDescent="0.3">
      <c r="A39" t="s">
        <v>177</v>
      </c>
      <c r="C39" s="259"/>
      <c r="D39" s="259"/>
      <c r="E39" s="259"/>
      <c r="F39" s="259"/>
      <c r="G39" s="259"/>
      <c r="H39" s="259"/>
      <c r="I39" s="259"/>
      <c r="J39" s="259"/>
      <c r="K39" s="259"/>
      <c r="L39" s="259"/>
      <c r="M39" s="259"/>
      <c r="N39" s="259"/>
      <c r="O39" s="259"/>
      <c r="P39" s="259"/>
      <c r="Q39" s="259"/>
      <c r="R39" s="259"/>
      <c r="S39" s="259"/>
      <c r="T39" s="261">
        <f>T20-(T20*$A$2)</f>
        <v>0</v>
      </c>
      <c r="U39" s="261">
        <f t="shared" ref="U39:AZ39" si="54">T39-($T$20*$A$2)</f>
        <v>0</v>
      </c>
      <c r="V39" s="261">
        <f t="shared" si="54"/>
        <v>0</v>
      </c>
      <c r="W39" s="261">
        <f t="shared" si="54"/>
        <v>0</v>
      </c>
      <c r="X39" s="261">
        <f t="shared" si="54"/>
        <v>0</v>
      </c>
      <c r="Y39" s="261">
        <f t="shared" si="54"/>
        <v>0</v>
      </c>
      <c r="Z39" s="262">
        <f t="shared" si="54"/>
        <v>0</v>
      </c>
      <c r="AA39" s="263">
        <f t="shared" si="54"/>
        <v>0</v>
      </c>
      <c r="AB39" s="263">
        <f t="shared" si="54"/>
        <v>0</v>
      </c>
      <c r="AC39" s="263">
        <f t="shared" si="54"/>
        <v>0</v>
      </c>
      <c r="AD39" s="263">
        <f t="shared" si="54"/>
        <v>0</v>
      </c>
      <c r="AE39" s="263">
        <f t="shared" si="54"/>
        <v>0</v>
      </c>
      <c r="AF39" s="264">
        <f t="shared" si="54"/>
        <v>0</v>
      </c>
      <c r="AG39" s="264">
        <f t="shared" si="54"/>
        <v>0</v>
      </c>
      <c r="AH39" s="264">
        <f t="shared" si="54"/>
        <v>0</v>
      </c>
      <c r="AI39" s="264">
        <f t="shared" si="54"/>
        <v>0</v>
      </c>
      <c r="AJ39" s="264">
        <f t="shared" si="54"/>
        <v>0</v>
      </c>
      <c r="AK39" s="264">
        <f t="shared" si="54"/>
        <v>0</v>
      </c>
      <c r="AL39" s="265">
        <f t="shared" si="54"/>
        <v>0</v>
      </c>
      <c r="AM39" s="265">
        <f t="shared" si="54"/>
        <v>0</v>
      </c>
      <c r="AN39" s="265">
        <f t="shared" si="54"/>
        <v>0</v>
      </c>
      <c r="AO39" s="265">
        <f t="shared" si="54"/>
        <v>0</v>
      </c>
      <c r="AP39" s="265">
        <f t="shared" si="54"/>
        <v>0</v>
      </c>
      <c r="AQ39" s="265">
        <f t="shared" si="54"/>
        <v>0</v>
      </c>
      <c r="AR39" s="266">
        <f t="shared" si="54"/>
        <v>0</v>
      </c>
      <c r="AS39" s="266">
        <f t="shared" si="54"/>
        <v>0</v>
      </c>
      <c r="AT39" s="266">
        <f t="shared" si="54"/>
        <v>0</v>
      </c>
      <c r="AU39" s="266">
        <f t="shared" si="54"/>
        <v>0</v>
      </c>
      <c r="AV39" s="266">
        <f t="shared" si="54"/>
        <v>0</v>
      </c>
      <c r="AW39" s="266">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59">
        <f t="shared" si="55"/>
        <v>0</v>
      </c>
      <c r="BJ39" s="259">
        <f t="shared" si="55"/>
        <v>0</v>
      </c>
      <c r="BK39" s="259">
        <f t="shared" si="55"/>
        <v>0</v>
      </c>
      <c r="BL39" s="259">
        <f t="shared" si="55"/>
        <v>0</v>
      </c>
      <c r="BM39" s="259">
        <f t="shared" si="55"/>
        <v>0</v>
      </c>
      <c r="BN39" s="259">
        <f t="shared" si="55"/>
        <v>0</v>
      </c>
      <c r="BO39" s="259">
        <f t="shared" si="55"/>
        <v>0</v>
      </c>
      <c r="BP39" s="259">
        <f t="shared" si="55"/>
        <v>0</v>
      </c>
      <c r="BQ39" s="259">
        <f t="shared" si="55"/>
        <v>0</v>
      </c>
      <c r="BR39" s="259">
        <f t="shared" si="55"/>
        <v>0</v>
      </c>
      <c r="BS39" s="259">
        <f t="shared" si="55"/>
        <v>0</v>
      </c>
      <c r="BT39" s="259">
        <f t="shared" si="55"/>
        <v>0</v>
      </c>
      <c r="BU39" s="259">
        <f t="shared" si="55"/>
        <v>0</v>
      </c>
      <c r="BV39" s="259">
        <f t="shared" si="55"/>
        <v>0</v>
      </c>
      <c r="BW39" s="259">
        <f t="shared" si="55"/>
        <v>0</v>
      </c>
      <c r="BX39" s="259">
        <f t="shared" si="55"/>
        <v>0</v>
      </c>
      <c r="BY39" s="259">
        <f t="shared" si="55"/>
        <v>0</v>
      </c>
      <c r="BZ39" s="259">
        <f t="shared" si="55"/>
        <v>0</v>
      </c>
      <c r="CA39" s="259">
        <f t="shared" si="55"/>
        <v>0</v>
      </c>
      <c r="CB39" s="259">
        <f t="shared" si="55"/>
        <v>0</v>
      </c>
      <c r="CC39" s="259">
        <f t="shared" si="55"/>
        <v>0</v>
      </c>
      <c r="CD39" s="259">
        <f t="shared" si="55"/>
        <v>0</v>
      </c>
      <c r="CE39" s="259">
        <f t="shared" si="55"/>
        <v>0</v>
      </c>
      <c r="CF39" s="259">
        <f t="shared" si="55"/>
        <v>0</v>
      </c>
      <c r="CG39" s="259">
        <f t="shared" ref="CG39:CW39" si="56">CF39-($T$20*$A$2)</f>
        <v>0</v>
      </c>
      <c r="CH39" s="259">
        <f t="shared" si="56"/>
        <v>0</v>
      </c>
      <c r="CI39" s="259">
        <f t="shared" si="56"/>
        <v>0</v>
      </c>
      <c r="CJ39" s="259">
        <f t="shared" si="56"/>
        <v>0</v>
      </c>
      <c r="CK39" s="259">
        <f t="shared" si="56"/>
        <v>0</v>
      </c>
      <c r="CL39" s="259">
        <f t="shared" si="56"/>
        <v>0</v>
      </c>
      <c r="CM39" s="259">
        <f t="shared" si="56"/>
        <v>0</v>
      </c>
      <c r="CN39" s="259">
        <f t="shared" si="56"/>
        <v>0</v>
      </c>
      <c r="CO39" s="259">
        <f t="shared" si="56"/>
        <v>0</v>
      </c>
      <c r="CP39" s="259">
        <f t="shared" si="56"/>
        <v>0</v>
      </c>
      <c r="CQ39" s="259">
        <f t="shared" si="56"/>
        <v>0</v>
      </c>
      <c r="CR39" s="259">
        <f t="shared" si="56"/>
        <v>0</v>
      </c>
      <c r="CS39" s="259">
        <f t="shared" si="56"/>
        <v>0</v>
      </c>
      <c r="CT39" s="259">
        <f t="shared" si="56"/>
        <v>0</v>
      </c>
      <c r="CU39" s="259">
        <f t="shared" si="56"/>
        <v>0</v>
      </c>
      <c r="CV39" s="259">
        <f t="shared" si="56"/>
        <v>0</v>
      </c>
      <c r="CW39" s="259">
        <f t="shared" si="56"/>
        <v>0</v>
      </c>
    </row>
    <row r="40" spans="1:101" x14ac:dyDescent="0.3">
      <c r="A40" t="s">
        <v>178</v>
      </c>
      <c r="C40" s="259"/>
      <c r="D40" s="259"/>
      <c r="E40" s="259"/>
      <c r="F40" s="259"/>
      <c r="G40" s="259"/>
      <c r="H40" s="259"/>
      <c r="I40" s="259"/>
      <c r="J40" s="259"/>
      <c r="K40" s="259"/>
      <c r="L40" s="259"/>
      <c r="M40" s="259"/>
      <c r="N40" s="259"/>
      <c r="O40" s="259"/>
      <c r="P40" s="259"/>
      <c r="Q40" s="259"/>
      <c r="R40" s="259"/>
      <c r="S40" s="259"/>
      <c r="T40" s="267"/>
      <c r="U40" s="268">
        <f>U20-(U20*$A$2)</f>
        <v>0</v>
      </c>
      <c r="V40" s="268">
        <f t="shared" ref="V40:BA40" si="57">U40-($U$20*$A$2)</f>
        <v>0</v>
      </c>
      <c r="W40" s="268">
        <f t="shared" si="57"/>
        <v>0</v>
      </c>
      <c r="X40" s="268">
        <f t="shared" si="57"/>
        <v>0</v>
      </c>
      <c r="Y40" s="268">
        <f t="shared" si="57"/>
        <v>0</v>
      </c>
      <c r="Z40" s="269">
        <f t="shared" si="57"/>
        <v>0</v>
      </c>
      <c r="AA40" s="270">
        <f t="shared" si="57"/>
        <v>0</v>
      </c>
      <c r="AB40" s="270">
        <f t="shared" si="57"/>
        <v>0</v>
      </c>
      <c r="AC40" s="270">
        <f t="shared" si="57"/>
        <v>0</v>
      </c>
      <c r="AD40" s="270">
        <f t="shared" si="57"/>
        <v>0</v>
      </c>
      <c r="AE40" s="270">
        <f t="shared" si="57"/>
        <v>0</v>
      </c>
      <c r="AF40" s="271">
        <f t="shared" si="57"/>
        <v>0</v>
      </c>
      <c r="AG40" s="271">
        <f t="shared" si="57"/>
        <v>0</v>
      </c>
      <c r="AH40" s="271">
        <f t="shared" si="57"/>
        <v>0</v>
      </c>
      <c r="AI40" s="271">
        <f t="shared" si="57"/>
        <v>0</v>
      </c>
      <c r="AJ40" s="271">
        <f t="shared" si="57"/>
        <v>0</v>
      </c>
      <c r="AK40" s="271">
        <f t="shared" si="57"/>
        <v>0</v>
      </c>
      <c r="AL40" s="272">
        <f t="shared" si="57"/>
        <v>0</v>
      </c>
      <c r="AM40" s="272">
        <f t="shared" si="57"/>
        <v>0</v>
      </c>
      <c r="AN40" s="272">
        <f t="shared" si="57"/>
        <v>0</v>
      </c>
      <c r="AO40" s="272">
        <f t="shared" si="57"/>
        <v>0</v>
      </c>
      <c r="AP40" s="272">
        <f t="shared" si="57"/>
        <v>0</v>
      </c>
      <c r="AQ40" s="272">
        <f t="shared" si="57"/>
        <v>0</v>
      </c>
      <c r="AR40" s="273">
        <f t="shared" si="57"/>
        <v>0</v>
      </c>
      <c r="AS40" s="273">
        <f t="shared" si="57"/>
        <v>0</v>
      </c>
      <c r="AT40" s="273">
        <f t="shared" si="57"/>
        <v>0</v>
      </c>
      <c r="AU40" s="273">
        <f t="shared" si="57"/>
        <v>0</v>
      </c>
      <c r="AV40" s="273">
        <f t="shared" si="57"/>
        <v>0</v>
      </c>
      <c r="AW40" s="273">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59">
        <f t="shared" si="58"/>
        <v>0</v>
      </c>
      <c r="BJ40" s="259">
        <f t="shared" si="58"/>
        <v>0</v>
      </c>
      <c r="BK40" s="259">
        <f t="shared" si="58"/>
        <v>0</v>
      </c>
      <c r="BL40" s="259">
        <f t="shared" si="58"/>
        <v>0</v>
      </c>
      <c r="BM40" s="259">
        <f t="shared" si="58"/>
        <v>0</v>
      </c>
      <c r="BN40" s="259">
        <f t="shared" si="58"/>
        <v>0</v>
      </c>
      <c r="BO40" s="259">
        <f t="shared" si="58"/>
        <v>0</v>
      </c>
      <c r="BP40" s="259">
        <f t="shared" si="58"/>
        <v>0</v>
      </c>
      <c r="BQ40" s="259">
        <f t="shared" si="58"/>
        <v>0</v>
      </c>
      <c r="BR40" s="259">
        <f t="shared" si="58"/>
        <v>0</v>
      </c>
      <c r="BS40" s="259">
        <f t="shared" si="58"/>
        <v>0</v>
      </c>
      <c r="BT40" s="259">
        <f t="shared" si="58"/>
        <v>0</v>
      </c>
      <c r="BU40" s="259">
        <f t="shared" si="58"/>
        <v>0</v>
      </c>
      <c r="BV40" s="259">
        <f t="shared" si="58"/>
        <v>0</v>
      </c>
      <c r="BW40" s="259">
        <f t="shared" si="58"/>
        <v>0</v>
      </c>
      <c r="BX40" s="259">
        <f t="shared" si="58"/>
        <v>0</v>
      </c>
      <c r="BY40" s="259">
        <f t="shared" si="58"/>
        <v>0</v>
      </c>
      <c r="BZ40" s="259">
        <f t="shared" si="58"/>
        <v>0</v>
      </c>
      <c r="CA40" s="259">
        <f t="shared" si="58"/>
        <v>0</v>
      </c>
      <c r="CB40" s="259">
        <f t="shared" si="58"/>
        <v>0</v>
      </c>
      <c r="CC40" s="259">
        <f t="shared" si="58"/>
        <v>0</v>
      </c>
      <c r="CD40" s="259">
        <f t="shared" si="58"/>
        <v>0</v>
      </c>
      <c r="CE40" s="259">
        <f t="shared" si="58"/>
        <v>0</v>
      </c>
      <c r="CF40" s="259">
        <f t="shared" si="58"/>
        <v>0</v>
      </c>
      <c r="CG40" s="259">
        <f t="shared" si="58"/>
        <v>0</v>
      </c>
      <c r="CH40" s="259">
        <f t="shared" ref="CH40:CW40" si="59">CG40-($U$20*$A$2)</f>
        <v>0</v>
      </c>
      <c r="CI40" s="259">
        <f t="shared" si="59"/>
        <v>0</v>
      </c>
      <c r="CJ40" s="259">
        <f t="shared" si="59"/>
        <v>0</v>
      </c>
      <c r="CK40" s="259">
        <f t="shared" si="59"/>
        <v>0</v>
      </c>
      <c r="CL40" s="259">
        <f t="shared" si="59"/>
        <v>0</v>
      </c>
      <c r="CM40" s="259">
        <f t="shared" si="59"/>
        <v>0</v>
      </c>
      <c r="CN40" s="259">
        <f t="shared" si="59"/>
        <v>0</v>
      </c>
      <c r="CO40" s="259">
        <f t="shared" si="59"/>
        <v>0</v>
      </c>
      <c r="CP40" s="259">
        <f t="shared" si="59"/>
        <v>0</v>
      </c>
      <c r="CQ40" s="259">
        <f t="shared" si="59"/>
        <v>0</v>
      </c>
      <c r="CR40" s="259">
        <f t="shared" si="59"/>
        <v>0</v>
      </c>
      <c r="CS40" s="259">
        <f t="shared" si="59"/>
        <v>0</v>
      </c>
      <c r="CT40" s="259">
        <f t="shared" si="59"/>
        <v>0</v>
      </c>
      <c r="CU40" s="259">
        <f t="shared" si="59"/>
        <v>0</v>
      </c>
      <c r="CV40" s="259">
        <f t="shared" si="59"/>
        <v>0</v>
      </c>
      <c r="CW40" s="259">
        <f t="shared" si="59"/>
        <v>0</v>
      </c>
    </row>
    <row r="41" spans="1:101" x14ac:dyDescent="0.3">
      <c r="A41" t="s">
        <v>179</v>
      </c>
      <c r="C41" s="259"/>
      <c r="D41" s="259"/>
      <c r="E41" s="259"/>
      <c r="F41" s="259"/>
      <c r="G41" s="259"/>
      <c r="H41" s="259"/>
      <c r="I41" s="259"/>
      <c r="J41" s="259"/>
      <c r="K41" s="259"/>
      <c r="L41" s="259"/>
      <c r="M41" s="259"/>
      <c r="N41" s="259"/>
      <c r="O41" s="259"/>
      <c r="P41" s="259"/>
      <c r="Q41" s="259"/>
      <c r="R41" s="259"/>
      <c r="S41" s="259"/>
      <c r="T41" s="267"/>
      <c r="U41" s="274"/>
      <c r="V41" s="275">
        <f>V20-(V20*$A$2)</f>
        <v>0</v>
      </c>
      <c r="W41" s="275">
        <f t="shared" ref="W41:BB41" si="60">V41-($V$20*$A$2)</f>
        <v>0</v>
      </c>
      <c r="X41" s="275">
        <f t="shared" si="60"/>
        <v>0</v>
      </c>
      <c r="Y41" s="275">
        <f t="shared" si="60"/>
        <v>0</v>
      </c>
      <c r="Z41" s="276">
        <f t="shared" si="60"/>
        <v>0</v>
      </c>
      <c r="AA41" s="277">
        <f t="shared" si="60"/>
        <v>0</v>
      </c>
      <c r="AB41" s="277">
        <f t="shared" si="60"/>
        <v>0</v>
      </c>
      <c r="AC41" s="277">
        <f t="shared" si="60"/>
        <v>0</v>
      </c>
      <c r="AD41" s="277">
        <f t="shared" si="60"/>
        <v>0</v>
      </c>
      <c r="AE41" s="277">
        <f t="shared" si="60"/>
        <v>0</v>
      </c>
      <c r="AF41" s="278">
        <f t="shared" si="60"/>
        <v>0</v>
      </c>
      <c r="AG41" s="278">
        <f t="shared" si="60"/>
        <v>0</v>
      </c>
      <c r="AH41" s="278">
        <f t="shared" si="60"/>
        <v>0</v>
      </c>
      <c r="AI41" s="278">
        <f t="shared" si="60"/>
        <v>0</v>
      </c>
      <c r="AJ41" s="278">
        <f t="shared" si="60"/>
        <v>0</v>
      </c>
      <c r="AK41" s="278">
        <f t="shared" si="60"/>
        <v>0</v>
      </c>
      <c r="AL41" s="279">
        <f t="shared" si="60"/>
        <v>0</v>
      </c>
      <c r="AM41" s="279">
        <f t="shared" si="60"/>
        <v>0</v>
      </c>
      <c r="AN41" s="279">
        <f t="shared" si="60"/>
        <v>0</v>
      </c>
      <c r="AO41" s="279">
        <f t="shared" si="60"/>
        <v>0</v>
      </c>
      <c r="AP41" s="279">
        <f t="shared" si="60"/>
        <v>0</v>
      </c>
      <c r="AQ41" s="279">
        <f t="shared" si="60"/>
        <v>0</v>
      </c>
      <c r="AR41" s="280">
        <f t="shared" si="60"/>
        <v>0</v>
      </c>
      <c r="AS41" s="280">
        <f t="shared" si="60"/>
        <v>0</v>
      </c>
      <c r="AT41" s="280">
        <f t="shared" si="60"/>
        <v>0</v>
      </c>
      <c r="AU41" s="280">
        <f t="shared" si="60"/>
        <v>0</v>
      </c>
      <c r="AV41" s="280">
        <f t="shared" si="60"/>
        <v>0</v>
      </c>
      <c r="AW41" s="280">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59">
        <f t="shared" si="61"/>
        <v>0</v>
      </c>
      <c r="BJ41" s="259">
        <f t="shared" si="61"/>
        <v>0</v>
      </c>
      <c r="BK41" s="259">
        <f t="shared" si="61"/>
        <v>0</v>
      </c>
      <c r="BL41" s="259">
        <f t="shared" si="61"/>
        <v>0</v>
      </c>
      <c r="BM41" s="259">
        <f t="shared" si="61"/>
        <v>0</v>
      </c>
      <c r="BN41" s="259">
        <f t="shared" si="61"/>
        <v>0</v>
      </c>
      <c r="BO41" s="259">
        <f t="shared" si="61"/>
        <v>0</v>
      </c>
      <c r="BP41" s="259">
        <f t="shared" si="61"/>
        <v>0</v>
      </c>
      <c r="BQ41" s="259">
        <f t="shared" si="61"/>
        <v>0</v>
      </c>
      <c r="BR41" s="259">
        <f t="shared" si="61"/>
        <v>0</v>
      </c>
      <c r="BS41" s="259">
        <f t="shared" si="61"/>
        <v>0</v>
      </c>
      <c r="BT41" s="259">
        <f t="shared" si="61"/>
        <v>0</v>
      </c>
      <c r="BU41" s="259">
        <f t="shared" si="61"/>
        <v>0</v>
      </c>
      <c r="BV41" s="259">
        <f t="shared" si="61"/>
        <v>0</v>
      </c>
      <c r="BW41" s="259">
        <f t="shared" si="61"/>
        <v>0</v>
      </c>
      <c r="BX41" s="259">
        <f t="shared" si="61"/>
        <v>0</v>
      </c>
      <c r="BY41" s="259">
        <f t="shared" si="61"/>
        <v>0</v>
      </c>
      <c r="BZ41" s="259">
        <f t="shared" si="61"/>
        <v>0</v>
      </c>
      <c r="CA41" s="259">
        <f t="shared" si="61"/>
        <v>0</v>
      </c>
      <c r="CB41" s="259">
        <f t="shared" si="61"/>
        <v>0</v>
      </c>
      <c r="CC41" s="259">
        <f t="shared" si="61"/>
        <v>0</v>
      </c>
      <c r="CD41" s="259">
        <f t="shared" si="61"/>
        <v>0</v>
      </c>
      <c r="CE41" s="259">
        <f t="shared" si="61"/>
        <v>0</v>
      </c>
      <c r="CF41" s="259">
        <f t="shared" si="61"/>
        <v>0</v>
      </c>
      <c r="CG41" s="259">
        <f t="shared" si="61"/>
        <v>0</v>
      </c>
      <c r="CH41" s="259">
        <f t="shared" si="61"/>
        <v>0</v>
      </c>
      <c r="CI41" s="259">
        <f t="shared" ref="CI41:CW41" si="62">CH41-($V$20*$A$2)</f>
        <v>0</v>
      </c>
      <c r="CJ41" s="259">
        <f t="shared" si="62"/>
        <v>0</v>
      </c>
      <c r="CK41" s="259">
        <f t="shared" si="62"/>
        <v>0</v>
      </c>
      <c r="CL41" s="259">
        <f t="shared" si="62"/>
        <v>0</v>
      </c>
      <c r="CM41" s="259">
        <f t="shared" si="62"/>
        <v>0</v>
      </c>
      <c r="CN41" s="259">
        <f t="shared" si="62"/>
        <v>0</v>
      </c>
      <c r="CO41" s="259">
        <f t="shared" si="62"/>
        <v>0</v>
      </c>
      <c r="CP41" s="259">
        <f t="shared" si="62"/>
        <v>0</v>
      </c>
      <c r="CQ41" s="259">
        <f t="shared" si="62"/>
        <v>0</v>
      </c>
      <c r="CR41" s="259">
        <f t="shared" si="62"/>
        <v>0</v>
      </c>
      <c r="CS41" s="259">
        <f t="shared" si="62"/>
        <v>0</v>
      </c>
      <c r="CT41" s="259">
        <f t="shared" si="62"/>
        <v>0</v>
      </c>
      <c r="CU41" s="259">
        <f t="shared" si="62"/>
        <v>0</v>
      </c>
      <c r="CV41" s="259">
        <f t="shared" si="62"/>
        <v>0</v>
      </c>
      <c r="CW41" s="259">
        <f t="shared" si="62"/>
        <v>0</v>
      </c>
    </row>
    <row r="42" spans="1:101" x14ac:dyDescent="0.3">
      <c r="A42" t="s">
        <v>180</v>
      </c>
      <c r="C42" s="259"/>
      <c r="D42" s="259"/>
      <c r="E42" s="259"/>
      <c r="F42" s="259"/>
      <c r="G42" s="259"/>
      <c r="H42" s="259"/>
      <c r="I42" s="259"/>
      <c r="J42" s="259"/>
      <c r="K42" s="259"/>
      <c r="L42" s="259"/>
      <c r="M42" s="259"/>
      <c r="N42" s="259"/>
      <c r="O42" s="259"/>
      <c r="P42" s="259"/>
      <c r="Q42" s="259"/>
      <c r="R42" s="259"/>
      <c r="S42" s="259"/>
      <c r="T42" s="267"/>
      <c r="U42" s="274"/>
      <c r="V42" s="274"/>
      <c r="W42" s="281">
        <f>W20-(W20*$A$2)</f>
        <v>0</v>
      </c>
      <c r="X42" s="281">
        <f t="shared" ref="X42:BC42" si="63">W42-($W$20*$A$2)</f>
        <v>0</v>
      </c>
      <c r="Y42" s="281">
        <f t="shared" si="63"/>
        <v>0</v>
      </c>
      <c r="Z42" s="282">
        <f t="shared" si="63"/>
        <v>0</v>
      </c>
      <c r="AA42" s="283">
        <f t="shared" si="63"/>
        <v>0</v>
      </c>
      <c r="AB42" s="283">
        <f t="shared" si="63"/>
        <v>0</v>
      </c>
      <c r="AC42" s="283">
        <f t="shared" si="63"/>
        <v>0</v>
      </c>
      <c r="AD42" s="283">
        <f t="shared" si="63"/>
        <v>0</v>
      </c>
      <c r="AE42" s="283">
        <f t="shared" si="63"/>
        <v>0</v>
      </c>
      <c r="AF42" s="284">
        <f t="shared" si="63"/>
        <v>0</v>
      </c>
      <c r="AG42" s="284">
        <f t="shared" si="63"/>
        <v>0</v>
      </c>
      <c r="AH42" s="284">
        <f t="shared" si="63"/>
        <v>0</v>
      </c>
      <c r="AI42" s="284">
        <f t="shared" si="63"/>
        <v>0</v>
      </c>
      <c r="AJ42" s="284">
        <f t="shared" si="63"/>
        <v>0</v>
      </c>
      <c r="AK42" s="284">
        <f t="shared" si="63"/>
        <v>0</v>
      </c>
      <c r="AL42" s="285">
        <f t="shared" si="63"/>
        <v>0</v>
      </c>
      <c r="AM42" s="285">
        <f t="shared" si="63"/>
        <v>0</v>
      </c>
      <c r="AN42" s="285">
        <f t="shared" si="63"/>
        <v>0</v>
      </c>
      <c r="AO42" s="285">
        <f t="shared" si="63"/>
        <v>0</v>
      </c>
      <c r="AP42" s="285">
        <f t="shared" si="63"/>
        <v>0</v>
      </c>
      <c r="AQ42" s="285">
        <f t="shared" si="63"/>
        <v>0</v>
      </c>
      <c r="AR42" s="286">
        <f t="shared" si="63"/>
        <v>0</v>
      </c>
      <c r="AS42" s="286">
        <f t="shared" si="63"/>
        <v>0</v>
      </c>
      <c r="AT42" s="286">
        <f t="shared" si="63"/>
        <v>0</v>
      </c>
      <c r="AU42" s="286">
        <f t="shared" si="63"/>
        <v>0</v>
      </c>
      <c r="AV42" s="286">
        <f t="shared" si="63"/>
        <v>0</v>
      </c>
      <c r="AW42" s="286">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59">
        <f t="shared" si="64"/>
        <v>0</v>
      </c>
      <c r="BJ42" s="259">
        <f t="shared" si="64"/>
        <v>0</v>
      </c>
      <c r="BK42" s="259">
        <f t="shared" si="64"/>
        <v>0</v>
      </c>
      <c r="BL42" s="259">
        <f t="shared" si="64"/>
        <v>0</v>
      </c>
      <c r="BM42" s="259">
        <f t="shared" si="64"/>
        <v>0</v>
      </c>
      <c r="BN42" s="259">
        <f t="shared" si="64"/>
        <v>0</v>
      </c>
      <c r="BO42" s="259">
        <f t="shared" si="64"/>
        <v>0</v>
      </c>
      <c r="BP42" s="259">
        <f t="shared" si="64"/>
        <v>0</v>
      </c>
      <c r="BQ42" s="259">
        <f t="shared" si="64"/>
        <v>0</v>
      </c>
      <c r="BR42" s="259">
        <f t="shared" si="64"/>
        <v>0</v>
      </c>
      <c r="BS42" s="259">
        <f t="shared" si="64"/>
        <v>0</v>
      </c>
      <c r="BT42" s="259">
        <f t="shared" si="64"/>
        <v>0</v>
      </c>
      <c r="BU42" s="259">
        <f t="shared" si="64"/>
        <v>0</v>
      </c>
      <c r="BV42" s="259">
        <f t="shared" si="64"/>
        <v>0</v>
      </c>
      <c r="BW42" s="259">
        <f t="shared" si="64"/>
        <v>0</v>
      </c>
      <c r="BX42" s="259">
        <f t="shared" si="64"/>
        <v>0</v>
      </c>
      <c r="BY42" s="259">
        <f t="shared" si="64"/>
        <v>0</v>
      </c>
      <c r="BZ42" s="259">
        <f t="shared" si="64"/>
        <v>0</v>
      </c>
      <c r="CA42" s="259">
        <f t="shared" si="64"/>
        <v>0</v>
      </c>
      <c r="CB42" s="259">
        <f t="shared" si="64"/>
        <v>0</v>
      </c>
      <c r="CC42" s="259">
        <f t="shared" si="64"/>
        <v>0</v>
      </c>
      <c r="CD42" s="259">
        <f t="shared" si="64"/>
        <v>0</v>
      </c>
      <c r="CE42" s="259">
        <f t="shared" si="64"/>
        <v>0</v>
      </c>
      <c r="CF42" s="259">
        <f t="shared" si="64"/>
        <v>0</v>
      </c>
      <c r="CG42" s="259">
        <f t="shared" si="64"/>
        <v>0</v>
      </c>
      <c r="CH42" s="259">
        <f t="shared" si="64"/>
        <v>0</v>
      </c>
      <c r="CI42" s="259">
        <f t="shared" si="64"/>
        <v>0</v>
      </c>
      <c r="CJ42" s="259">
        <f t="shared" ref="CJ42:CW42" si="65">CI42-($W$20*$A$2)</f>
        <v>0</v>
      </c>
      <c r="CK42" s="259">
        <f t="shared" si="65"/>
        <v>0</v>
      </c>
      <c r="CL42" s="259">
        <f t="shared" si="65"/>
        <v>0</v>
      </c>
      <c r="CM42" s="259">
        <f t="shared" si="65"/>
        <v>0</v>
      </c>
      <c r="CN42" s="259">
        <f t="shared" si="65"/>
        <v>0</v>
      </c>
      <c r="CO42" s="259">
        <f t="shared" si="65"/>
        <v>0</v>
      </c>
      <c r="CP42" s="259">
        <f t="shared" si="65"/>
        <v>0</v>
      </c>
      <c r="CQ42" s="259">
        <f t="shared" si="65"/>
        <v>0</v>
      </c>
      <c r="CR42" s="259">
        <f t="shared" si="65"/>
        <v>0</v>
      </c>
      <c r="CS42" s="259">
        <f t="shared" si="65"/>
        <v>0</v>
      </c>
      <c r="CT42" s="259">
        <f t="shared" si="65"/>
        <v>0</v>
      </c>
      <c r="CU42" s="259">
        <f t="shared" si="65"/>
        <v>0</v>
      </c>
      <c r="CV42" s="259">
        <f t="shared" si="65"/>
        <v>0</v>
      </c>
      <c r="CW42" s="259">
        <f t="shared" si="65"/>
        <v>0</v>
      </c>
    </row>
    <row r="43" spans="1:101" x14ac:dyDescent="0.3">
      <c r="A43" t="s">
        <v>181</v>
      </c>
      <c r="C43" s="259"/>
      <c r="D43" s="259"/>
      <c r="E43" s="259"/>
      <c r="F43" s="259"/>
      <c r="G43" s="259"/>
      <c r="H43" s="259"/>
      <c r="I43" s="259"/>
      <c r="J43" s="259"/>
      <c r="K43" s="259"/>
      <c r="L43" s="259"/>
      <c r="M43" s="259"/>
      <c r="N43" s="259"/>
      <c r="O43" s="259"/>
      <c r="P43" s="259"/>
      <c r="Q43" s="259"/>
      <c r="R43" s="259"/>
      <c r="S43" s="259"/>
      <c r="T43" s="267"/>
      <c r="U43" s="274"/>
      <c r="V43" s="274"/>
      <c r="W43" s="274"/>
      <c r="X43" s="287">
        <f>X20-(X20*$A$2)</f>
        <v>0</v>
      </c>
      <c r="Y43" s="287">
        <f t="shared" ref="Y43:BD43" si="66">X43-($X$20*$A$2)</f>
        <v>0</v>
      </c>
      <c r="Z43" s="288">
        <f t="shared" si="66"/>
        <v>0</v>
      </c>
      <c r="AA43" s="289">
        <f t="shared" si="66"/>
        <v>0</v>
      </c>
      <c r="AB43" s="289">
        <f t="shared" si="66"/>
        <v>0</v>
      </c>
      <c r="AC43" s="289">
        <f t="shared" si="66"/>
        <v>0</v>
      </c>
      <c r="AD43" s="289">
        <f t="shared" si="66"/>
        <v>0</v>
      </c>
      <c r="AE43" s="289">
        <f t="shared" si="66"/>
        <v>0</v>
      </c>
      <c r="AF43" s="290">
        <f t="shared" si="66"/>
        <v>0</v>
      </c>
      <c r="AG43" s="290">
        <f t="shared" si="66"/>
        <v>0</v>
      </c>
      <c r="AH43" s="290">
        <f t="shared" si="66"/>
        <v>0</v>
      </c>
      <c r="AI43" s="290">
        <f t="shared" si="66"/>
        <v>0</v>
      </c>
      <c r="AJ43" s="290">
        <f t="shared" si="66"/>
        <v>0</v>
      </c>
      <c r="AK43" s="290">
        <f t="shared" si="66"/>
        <v>0</v>
      </c>
      <c r="AL43" s="291">
        <f t="shared" si="66"/>
        <v>0</v>
      </c>
      <c r="AM43" s="291">
        <f t="shared" si="66"/>
        <v>0</v>
      </c>
      <c r="AN43" s="291">
        <f t="shared" si="66"/>
        <v>0</v>
      </c>
      <c r="AO43" s="291">
        <f t="shared" si="66"/>
        <v>0</v>
      </c>
      <c r="AP43" s="291">
        <f t="shared" si="66"/>
        <v>0</v>
      </c>
      <c r="AQ43" s="291">
        <f t="shared" si="66"/>
        <v>0</v>
      </c>
      <c r="AR43" s="292">
        <f t="shared" si="66"/>
        <v>0</v>
      </c>
      <c r="AS43" s="292">
        <f t="shared" si="66"/>
        <v>0</v>
      </c>
      <c r="AT43" s="292">
        <f t="shared" si="66"/>
        <v>0</v>
      </c>
      <c r="AU43" s="292">
        <f t="shared" si="66"/>
        <v>0</v>
      </c>
      <c r="AV43" s="292">
        <f t="shared" si="66"/>
        <v>0</v>
      </c>
      <c r="AW43" s="292">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59">
        <f t="shared" si="67"/>
        <v>0</v>
      </c>
      <c r="BJ43" s="259">
        <f t="shared" si="67"/>
        <v>0</v>
      </c>
      <c r="BK43" s="259">
        <f t="shared" si="67"/>
        <v>0</v>
      </c>
      <c r="BL43" s="259">
        <f t="shared" si="67"/>
        <v>0</v>
      </c>
      <c r="BM43" s="259">
        <f t="shared" si="67"/>
        <v>0</v>
      </c>
      <c r="BN43" s="259">
        <f t="shared" si="67"/>
        <v>0</v>
      </c>
      <c r="BO43" s="259">
        <f t="shared" si="67"/>
        <v>0</v>
      </c>
      <c r="BP43" s="259">
        <f t="shared" si="67"/>
        <v>0</v>
      </c>
      <c r="BQ43" s="259">
        <f t="shared" si="67"/>
        <v>0</v>
      </c>
      <c r="BR43" s="259">
        <f t="shared" si="67"/>
        <v>0</v>
      </c>
      <c r="BS43" s="259">
        <f t="shared" si="67"/>
        <v>0</v>
      </c>
      <c r="BT43" s="259">
        <f t="shared" si="67"/>
        <v>0</v>
      </c>
      <c r="BU43" s="259">
        <f t="shared" si="67"/>
        <v>0</v>
      </c>
      <c r="BV43" s="259">
        <f t="shared" si="67"/>
        <v>0</v>
      </c>
      <c r="BW43" s="259">
        <f t="shared" si="67"/>
        <v>0</v>
      </c>
      <c r="BX43" s="259">
        <f t="shared" si="67"/>
        <v>0</v>
      </c>
      <c r="BY43" s="259">
        <f t="shared" si="67"/>
        <v>0</v>
      </c>
      <c r="BZ43" s="259">
        <f t="shared" si="67"/>
        <v>0</v>
      </c>
      <c r="CA43" s="259">
        <f t="shared" si="67"/>
        <v>0</v>
      </c>
      <c r="CB43" s="259">
        <f t="shared" si="67"/>
        <v>0</v>
      </c>
      <c r="CC43" s="259">
        <f t="shared" si="67"/>
        <v>0</v>
      </c>
      <c r="CD43" s="259">
        <f t="shared" si="67"/>
        <v>0</v>
      </c>
      <c r="CE43" s="259">
        <f t="shared" si="67"/>
        <v>0</v>
      </c>
      <c r="CF43" s="259">
        <f t="shared" si="67"/>
        <v>0</v>
      </c>
      <c r="CG43" s="259">
        <f t="shared" si="67"/>
        <v>0</v>
      </c>
      <c r="CH43" s="259">
        <f t="shared" si="67"/>
        <v>0</v>
      </c>
      <c r="CI43" s="259">
        <f t="shared" si="67"/>
        <v>0</v>
      </c>
      <c r="CJ43" s="259">
        <f t="shared" si="67"/>
        <v>0</v>
      </c>
      <c r="CK43" s="259">
        <f t="shared" ref="CK43:CW43" si="68">CJ43-($X$20*$A$2)</f>
        <v>0</v>
      </c>
      <c r="CL43" s="259">
        <f t="shared" si="68"/>
        <v>0</v>
      </c>
      <c r="CM43" s="259">
        <f t="shared" si="68"/>
        <v>0</v>
      </c>
      <c r="CN43" s="259">
        <f t="shared" si="68"/>
        <v>0</v>
      </c>
      <c r="CO43" s="259">
        <f t="shared" si="68"/>
        <v>0</v>
      </c>
      <c r="CP43" s="259">
        <f t="shared" si="68"/>
        <v>0</v>
      </c>
      <c r="CQ43" s="259">
        <f t="shared" si="68"/>
        <v>0</v>
      </c>
      <c r="CR43" s="259">
        <f t="shared" si="68"/>
        <v>0</v>
      </c>
      <c r="CS43" s="259">
        <f t="shared" si="68"/>
        <v>0</v>
      </c>
      <c r="CT43" s="259">
        <f t="shared" si="68"/>
        <v>0</v>
      </c>
      <c r="CU43" s="259">
        <f t="shared" si="68"/>
        <v>0</v>
      </c>
      <c r="CV43" s="259">
        <f t="shared" si="68"/>
        <v>0</v>
      </c>
      <c r="CW43" s="259">
        <f t="shared" si="68"/>
        <v>0</v>
      </c>
    </row>
    <row r="44" spans="1:101" x14ac:dyDescent="0.3">
      <c r="A44" t="s">
        <v>182</v>
      </c>
      <c r="C44" s="259"/>
      <c r="D44" s="259"/>
      <c r="E44" s="259"/>
      <c r="F44" s="259"/>
      <c r="G44" s="259"/>
      <c r="H44" s="259"/>
      <c r="I44" s="259"/>
      <c r="J44" s="259"/>
      <c r="K44" s="259"/>
      <c r="L44" s="259"/>
      <c r="M44" s="259"/>
      <c r="N44" s="259"/>
      <c r="O44" s="259"/>
      <c r="P44" s="259"/>
      <c r="Q44" s="259"/>
      <c r="R44" s="259"/>
      <c r="S44" s="259"/>
      <c r="T44" s="267"/>
      <c r="U44" s="274"/>
      <c r="V44" s="274"/>
      <c r="W44" s="274"/>
      <c r="X44" s="274"/>
      <c r="Y44" s="293">
        <f>Y20-(Y20*$A$2)</f>
        <v>0</v>
      </c>
      <c r="Z44" s="294">
        <f t="shared" ref="Z44:BE44" si="69">Y44-($Y$20*$A$2)</f>
        <v>0</v>
      </c>
      <c r="AA44" s="295">
        <f t="shared" si="69"/>
        <v>0</v>
      </c>
      <c r="AB44" s="295">
        <f t="shared" si="69"/>
        <v>0</v>
      </c>
      <c r="AC44" s="295">
        <f t="shared" si="69"/>
        <v>0</v>
      </c>
      <c r="AD44" s="295">
        <f t="shared" si="69"/>
        <v>0</v>
      </c>
      <c r="AE44" s="295">
        <f t="shared" si="69"/>
        <v>0</v>
      </c>
      <c r="AF44" s="296">
        <f t="shared" si="69"/>
        <v>0</v>
      </c>
      <c r="AG44" s="296">
        <f t="shared" si="69"/>
        <v>0</v>
      </c>
      <c r="AH44" s="296">
        <f t="shared" si="69"/>
        <v>0</v>
      </c>
      <c r="AI44" s="296">
        <f t="shared" si="69"/>
        <v>0</v>
      </c>
      <c r="AJ44" s="296">
        <f t="shared" si="69"/>
        <v>0</v>
      </c>
      <c r="AK44" s="296">
        <f t="shared" si="69"/>
        <v>0</v>
      </c>
      <c r="AL44" s="297">
        <f t="shared" si="69"/>
        <v>0</v>
      </c>
      <c r="AM44" s="297">
        <f t="shared" si="69"/>
        <v>0</v>
      </c>
      <c r="AN44" s="297">
        <f t="shared" si="69"/>
        <v>0</v>
      </c>
      <c r="AO44" s="297">
        <f t="shared" si="69"/>
        <v>0</v>
      </c>
      <c r="AP44" s="297">
        <f t="shared" si="69"/>
        <v>0</v>
      </c>
      <c r="AQ44" s="297">
        <f t="shared" si="69"/>
        <v>0</v>
      </c>
      <c r="AR44" s="298">
        <f t="shared" si="69"/>
        <v>0</v>
      </c>
      <c r="AS44" s="298">
        <f t="shared" si="69"/>
        <v>0</v>
      </c>
      <c r="AT44" s="298">
        <f t="shared" si="69"/>
        <v>0</v>
      </c>
      <c r="AU44" s="298">
        <f t="shared" si="69"/>
        <v>0</v>
      </c>
      <c r="AV44" s="298">
        <f t="shared" si="69"/>
        <v>0</v>
      </c>
      <c r="AW44" s="298">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59">
        <f t="shared" si="70"/>
        <v>0</v>
      </c>
      <c r="BJ44" s="259">
        <f t="shared" si="70"/>
        <v>0</v>
      </c>
      <c r="BK44" s="259">
        <f t="shared" si="70"/>
        <v>0</v>
      </c>
      <c r="BL44" s="259">
        <f t="shared" si="70"/>
        <v>0</v>
      </c>
      <c r="BM44" s="259">
        <f t="shared" si="70"/>
        <v>0</v>
      </c>
      <c r="BN44" s="259">
        <f t="shared" si="70"/>
        <v>0</v>
      </c>
      <c r="BO44" s="259">
        <f t="shared" si="70"/>
        <v>0</v>
      </c>
      <c r="BP44" s="259">
        <f t="shared" si="70"/>
        <v>0</v>
      </c>
      <c r="BQ44" s="259">
        <f t="shared" si="70"/>
        <v>0</v>
      </c>
      <c r="BR44" s="259">
        <f t="shared" si="70"/>
        <v>0</v>
      </c>
      <c r="BS44" s="259">
        <f t="shared" si="70"/>
        <v>0</v>
      </c>
      <c r="BT44" s="259">
        <f t="shared" si="70"/>
        <v>0</v>
      </c>
      <c r="BU44" s="259">
        <f t="shared" si="70"/>
        <v>0</v>
      </c>
      <c r="BV44" s="259">
        <f t="shared" si="70"/>
        <v>0</v>
      </c>
      <c r="BW44" s="259">
        <f t="shared" si="70"/>
        <v>0</v>
      </c>
      <c r="BX44" s="259">
        <f t="shared" si="70"/>
        <v>0</v>
      </c>
      <c r="BY44" s="259">
        <f t="shared" si="70"/>
        <v>0</v>
      </c>
      <c r="BZ44" s="259">
        <f t="shared" si="70"/>
        <v>0</v>
      </c>
      <c r="CA44" s="259">
        <f t="shared" si="70"/>
        <v>0</v>
      </c>
      <c r="CB44" s="259">
        <f t="shared" si="70"/>
        <v>0</v>
      </c>
      <c r="CC44" s="259">
        <f t="shared" si="70"/>
        <v>0</v>
      </c>
      <c r="CD44" s="259">
        <f t="shared" si="70"/>
        <v>0</v>
      </c>
      <c r="CE44" s="259">
        <f t="shared" si="70"/>
        <v>0</v>
      </c>
      <c r="CF44" s="259">
        <f t="shared" si="70"/>
        <v>0</v>
      </c>
      <c r="CG44" s="259">
        <f t="shared" si="70"/>
        <v>0</v>
      </c>
      <c r="CH44" s="259">
        <f t="shared" si="70"/>
        <v>0</v>
      </c>
      <c r="CI44" s="259">
        <f t="shared" si="70"/>
        <v>0</v>
      </c>
      <c r="CJ44" s="259">
        <f t="shared" si="70"/>
        <v>0</v>
      </c>
      <c r="CK44" s="259">
        <f t="shared" si="70"/>
        <v>0</v>
      </c>
      <c r="CL44" s="259">
        <f t="shared" ref="CL44:CW44" si="71">CK44-($Y$20*$A$2)</f>
        <v>0</v>
      </c>
      <c r="CM44" s="259">
        <f t="shared" si="71"/>
        <v>0</v>
      </c>
      <c r="CN44" s="259">
        <f t="shared" si="71"/>
        <v>0</v>
      </c>
      <c r="CO44" s="259">
        <f t="shared" si="71"/>
        <v>0</v>
      </c>
      <c r="CP44" s="259">
        <f t="shared" si="71"/>
        <v>0</v>
      </c>
      <c r="CQ44" s="259">
        <f t="shared" si="71"/>
        <v>0</v>
      </c>
      <c r="CR44" s="259">
        <f t="shared" si="71"/>
        <v>0</v>
      </c>
      <c r="CS44" s="259">
        <f t="shared" si="71"/>
        <v>0</v>
      </c>
      <c r="CT44" s="259">
        <f t="shared" si="71"/>
        <v>0</v>
      </c>
      <c r="CU44" s="259">
        <f t="shared" si="71"/>
        <v>0</v>
      </c>
      <c r="CV44" s="259">
        <f t="shared" si="71"/>
        <v>0</v>
      </c>
      <c r="CW44" s="259">
        <f t="shared" si="71"/>
        <v>0</v>
      </c>
    </row>
    <row r="45" spans="1:101" x14ac:dyDescent="0.3">
      <c r="A45" t="s">
        <v>183</v>
      </c>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61">
        <f>Z20-(Z20*$A$2)</f>
        <v>0</v>
      </c>
      <c r="AA45" s="261">
        <f t="shared" ref="AA45:BF45" si="72">Z45-($Z$20*$A$2)</f>
        <v>0</v>
      </c>
      <c r="AB45" s="261">
        <f t="shared" si="72"/>
        <v>0</v>
      </c>
      <c r="AC45" s="261">
        <f t="shared" si="72"/>
        <v>0</v>
      </c>
      <c r="AD45" s="261">
        <f t="shared" si="72"/>
        <v>0</v>
      </c>
      <c r="AE45" s="261">
        <f t="shared" si="72"/>
        <v>0</v>
      </c>
      <c r="AF45" s="262">
        <f t="shared" si="72"/>
        <v>0</v>
      </c>
      <c r="AG45" s="263">
        <f t="shared" si="72"/>
        <v>0</v>
      </c>
      <c r="AH45" s="263">
        <f t="shared" si="72"/>
        <v>0</v>
      </c>
      <c r="AI45" s="263">
        <f t="shared" si="72"/>
        <v>0</v>
      </c>
      <c r="AJ45" s="263">
        <f t="shared" si="72"/>
        <v>0</v>
      </c>
      <c r="AK45" s="263">
        <f t="shared" si="72"/>
        <v>0</v>
      </c>
      <c r="AL45" s="264">
        <f t="shared" si="72"/>
        <v>0</v>
      </c>
      <c r="AM45" s="264">
        <f t="shared" si="72"/>
        <v>0</v>
      </c>
      <c r="AN45" s="264">
        <f t="shared" si="72"/>
        <v>0</v>
      </c>
      <c r="AO45" s="264">
        <f t="shared" si="72"/>
        <v>0</v>
      </c>
      <c r="AP45" s="264">
        <f t="shared" si="72"/>
        <v>0</v>
      </c>
      <c r="AQ45" s="264">
        <f t="shared" si="72"/>
        <v>0</v>
      </c>
      <c r="AR45" s="265">
        <f t="shared" si="72"/>
        <v>0</v>
      </c>
      <c r="AS45" s="265">
        <f t="shared" si="72"/>
        <v>0</v>
      </c>
      <c r="AT45" s="265">
        <f t="shared" si="72"/>
        <v>0</v>
      </c>
      <c r="AU45" s="265">
        <f t="shared" si="72"/>
        <v>0</v>
      </c>
      <c r="AV45" s="265">
        <f t="shared" si="72"/>
        <v>0</v>
      </c>
      <c r="AW45" s="265">
        <f t="shared" si="72"/>
        <v>0</v>
      </c>
      <c r="AX45" s="266">
        <f t="shared" si="72"/>
        <v>0</v>
      </c>
      <c r="AY45" s="266">
        <f t="shared" si="72"/>
        <v>0</v>
      </c>
      <c r="AZ45" s="266">
        <f t="shared" si="72"/>
        <v>0</v>
      </c>
      <c r="BA45" s="266">
        <f t="shared" si="72"/>
        <v>0</v>
      </c>
      <c r="BB45" s="266">
        <f t="shared" si="72"/>
        <v>0</v>
      </c>
      <c r="BC45" s="266">
        <f t="shared" si="72"/>
        <v>0</v>
      </c>
      <c r="BD45">
        <f t="shared" si="72"/>
        <v>0</v>
      </c>
      <c r="BE45">
        <f t="shared" si="72"/>
        <v>0</v>
      </c>
      <c r="BF45">
        <f t="shared" si="72"/>
        <v>0</v>
      </c>
      <c r="BG45">
        <f t="shared" ref="BG45:CL45" si="73">BF45-($Z$20*$A$2)</f>
        <v>0</v>
      </c>
      <c r="BH45">
        <f t="shared" si="73"/>
        <v>0</v>
      </c>
      <c r="BI45" s="259">
        <f t="shared" si="73"/>
        <v>0</v>
      </c>
      <c r="BJ45" s="259">
        <f t="shared" si="73"/>
        <v>0</v>
      </c>
      <c r="BK45" s="259">
        <f t="shared" si="73"/>
        <v>0</v>
      </c>
      <c r="BL45" s="259">
        <f t="shared" si="73"/>
        <v>0</v>
      </c>
      <c r="BM45" s="259">
        <f t="shared" si="73"/>
        <v>0</v>
      </c>
      <c r="BN45" s="259">
        <f t="shared" si="73"/>
        <v>0</v>
      </c>
      <c r="BO45" s="259">
        <f t="shared" si="73"/>
        <v>0</v>
      </c>
      <c r="BP45" s="259">
        <f t="shared" si="73"/>
        <v>0</v>
      </c>
      <c r="BQ45" s="259">
        <f t="shared" si="73"/>
        <v>0</v>
      </c>
      <c r="BR45" s="259">
        <f t="shared" si="73"/>
        <v>0</v>
      </c>
      <c r="BS45" s="259">
        <f t="shared" si="73"/>
        <v>0</v>
      </c>
      <c r="BT45" s="259">
        <f t="shared" si="73"/>
        <v>0</v>
      </c>
      <c r="BU45" s="259">
        <f t="shared" si="73"/>
        <v>0</v>
      </c>
      <c r="BV45" s="259">
        <f t="shared" si="73"/>
        <v>0</v>
      </c>
      <c r="BW45" s="259">
        <f t="shared" si="73"/>
        <v>0</v>
      </c>
      <c r="BX45" s="259">
        <f t="shared" si="73"/>
        <v>0</v>
      </c>
      <c r="BY45" s="259">
        <f t="shared" si="73"/>
        <v>0</v>
      </c>
      <c r="BZ45" s="259">
        <f t="shared" si="73"/>
        <v>0</v>
      </c>
      <c r="CA45" s="259">
        <f t="shared" si="73"/>
        <v>0</v>
      </c>
      <c r="CB45" s="259">
        <f t="shared" si="73"/>
        <v>0</v>
      </c>
      <c r="CC45" s="259">
        <f t="shared" si="73"/>
        <v>0</v>
      </c>
      <c r="CD45" s="259">
        <f t="shared" si="73"/>
        <v>0</v>
      </c>
      <c r="CE45" s="259">
        <f t="shared" si="73"/>
        <v>0</v>
      </c>
      <c r="CF45" s="259">
        <f t="shared" si="73"/>
        <v>0</v>
      </c>
      <c r="CG45" s="259">
        <f t="shared" si="73"/>
        <v>0</v>
      </c>
      <c r="CH45" s="259">
        <f t="shared" si="73"/>
        <v>0</v>
      </c>
      <c r="CI45" s="259">
        <f t="shared" si="73"/>
        <v>0</v>
      </c>
      <c r="CJ45" s="259">
        <f t="shared" si="73"/>
        <v>0</v>
      </c>
      <c r="CK45" s="259">
        <f t="shared" si="73"/>
        <v>0</v>
      </c>
      <c r="CL45" s="259">
        <f t="shared" si="73"/>
        <v>0</v>
      </c>
      <c r="CM45" s="259">
        <f t="shared" ref="CM45:CW45" si="74">CL45-($Z$20*$A$2)</f>
        <v>0</v>
      </c>
      <c r="CN45" s="259">
        <f t="shared" si="74"/>
        <v>0</v>
      </c>
      <c r="CO45" s="259">
        <f t="shared" si="74"/>
        <v>0</v>
      </c>
      <c r="CP45" s="259">
        <f t="shared" si="74"/>
        <v>0</v>
      </c>
      <c r="CQ45" s="259">
        <f t="shared" si="74"/>
        <v>0</v>
      </c>
      <c r="CR45" s="259">
        <f t="shared" si="74"/>
        <v>0</v>
      </c>
      <c r="CS45" s="259">
        <f t="shared" si="74"/>
        <v>0</v>
      </c>
      <c r="CT45" s="259">
        <f t="shared" si="74"/>
        <v>0</v>
      </c>
      <c r="CU45" s="259">
        <f t="shared" si="74"/>
        <v>0</v>
      </c>
      <c r="CV45" s="259">
        <f t="shared" si="74"/>
        <v>0</v>
      </c>
      <c r="CW45" s="259">
        <f t="shared" si="74"/>
        <v>0</v>
      </c>
    </row>
    <row r="46" spans="1:101" x14ac:dyDescent="0.3">
      <c r="A46" t="s">
        <v>184</v>
      </c>
      <c r="C46" s="259"/>
      <c r="D46" s="259"/>
      <c r="E46" s="259"/>
      <c r="F46" s="259"/>
      <c r="G46" s="259"/>
      <c r="H46" s="259"/>
      <c r="I46" s="259"/>
      <c r="J46" s="259"/>
      <c r="K46" s="259"/>
      <c r="L46" s="259"/>
      <c r="M46" s="259"/>
      <c r="N46" s="259"/>
      <c r="O46" s="259"/>
      <c r="P46" s="259"/>
      <c r="Q46" s="259"/>
      <c r="R46" s="259"/>
      <c r="S46" s="259"/>
      <c r="T46" s="259"/>
      <c r="U46" s="259"/>
      <c r="V46" s="259"/>
      <c r="W46" s="259"/>
      <c r="X46" s="259"/>
      <c r="Y46" s="259"/>
      <c r="Z46" s="267"/>
      <c r="AA46" s="268">
        <f>AA20-(AA20*$A$2)</f>
        <v>0</v>
      </c>
      <c r="AB46" s="268">
        <f t="shared" ref="AB46:BG46" si="75">AA46-($AA$20*$A$2)</f>
        <v>0</v>
      </c>
      <c r="AC46" s="268">
        <f t="shared" si="75"/>
        <v>0</v>
      </c>
      <c r="AD46" s="268">
        <f t="shared" si="75"/>
        <v>0</v>
      </c>
      <c r="AE46" s="268">
        <f t="shared" si="75"/>
        <v>0</v>
      </c>
      <c r="AF46" s="269">
        <f t="shared" si="75"/>
        <v>0</v>
      </c>
      <c r="AG46" s="270">
        <f t="shared" si="75"/>
        <v>0</v>
      </c>
      <c r="AH46" s="270">
        <f t="shared" si="75"/>
        <v>0</v>
      </c>
      <c r="AI46" s="270">
        <f t="shared" si="75"/>
        <v>0</v>
      </c>
      <c r="AJ46" s="270">
        <f t="shared" si="75"/>
        <v>0</v>
      </c>
      <c r="AK46" s="270">
        <f t="shared" si="75"/>
        <v>0</v>
      </c>
      <c r="AL46" s="271">
        <f t="shared" si="75"/>
        <v>0</v>
      </c>
      <c r="AM46" s="271">
        <f t="shared" si="75"/>
        <v>0</v>
      </c>
      <c r="AN46" s="271">
        <f t="shared" si="75"/>
        <v>0</v>
      </c>
      <c r="AO46" s="271">
        <f t="shared" si="75"/>
        <v>0</v>
      </c>
      <c r="AP46" s="271">
        <f t="shared" si="75"/>
        <v>0</v>
      </c>
      <c r="AQ46" s="271">
        <f t="shared" si="75"/>
        <v>0</v>
      </c>
      <c r="AR46" s="272">
        <f t="shared" si="75"/>
        <v>0</v>
      </c>
      <c r="AS46" s="272">
        <f t="shared" si="75"/>
        <v>0</v>
      </c>
      <c r="AT46" s="272">
        <f t="shared" si="75"/>
        <v>0</v>
      </c>
      <c r="AU46" s="272">
        <f t="shared" si="75"/>
        <v>0</v>
      </c>
      <c r="AV46" s="272">
        <f t="shared" si="75"/>
        <v>0</v>
      </c>
      <c r="AW46" s="272">
        <f t="shared" si="75"/>
        <v>0</v>
      </c>
      <c r="AX46" s="273">
        <f t="shared" si="75"/>
        <v>0</v>
      </c>
      <c r="AY46" s="273">
        <f t="shared" si="75"/>
        <v>0</v>
      </c>
      <c r="AZ46" s="273">
        <f t="shared" si="75"/>
        <v>0</v>
      </c>
      <c r="BA46" s="273">
        <f t="shared" si="75"/>
        <v>0</v>
      </c>
      <c r="BB46" s="273">
        <f t="shared" si="75"/>
        <v>0</v>
      </c>
      <c r="BC46" s="273">
        <f t="shared" si="75"/>
        <v>0</v>
      </c>
      <c r="BD46">
        <f t="shared" si="75"/>
        <v>0</v>
      </c>
      <c r="BE46">
        <f t="shared" si="75"/>
        <v>0</v>
      </c>
      <c r="BF46">
        <f t="shared" si="75"/>
        <v>0</v>
      </c>
      <c r="BG46">
        <f t="shared" si="75"/>
        <v>0</v>
      </c>
      <c r="BH46">
        <f t="shared" ref="BH46:CM46" si="76">BG46-($AA$20*$A$2)</f>
        <v>0</v>
      </c>
      <c r="BI46" s="259">
        <f t="shared" si="76"/>
        <v>0</v>
      </c>
      <c r="BJ46" s="259">
        <f t="shared" si="76"/>
        <v>0</v>
      </c>
      <c r="BK46" s="259">
        <f t="shared" si="76"/>
        <v>0</v>
      </c>
      <c r="BL46" s="259">
        <f t="shared" si="76"/>
        <v>0</v>
      </c>
      <c r="BM46" s="259">
        <f t="shared" si="76"/>
        <v>0</v>
      </c>
      <c r="BN46" s="259">
        <f t="shared" si="76"/>
        <v>0</v>
      </c>
      <c r="BO46" s="259">
        <f t="shared" si="76"/>
        <v>0</v>
      </c>
      <c r="BP46" s="259">
        <f t="shared" si="76"/>
        <v>0</v>
      </c>
      <c r="BQ46" s="259">
        <f t="shared" si="76"/>
        <v>0</v>
      </c>
      <c r="BR46" s="259">
        <f t="shared" si="76"/>
        <v>0</v>
      </c>
      <c r="BS46" s="259">
        <f t="shared" si="76"/>
        <v>0</v>
      </c>
      <c r="BT46" s="259">
        <f t="shared" si="76"/>
        <v>0</v>
      </c>
      <c r="BU46" s="259">
        <f t="shared" si="76"/>
        <v>0</v>
      </c>
      <c r="BV46" s="259">
        <f t="shared" si="76"/>
        <v>0</v>
      </c>
      <c r="BW46" s="259">
        <f t="shared" si="76"/>
        <v>0</v>
      </c>
      <c r="BX46" s="259">
        <f t="shared" si="76"/>
        <v>0</v>
      </c>
      <c r="BY46" s="259">
        <f t="shared" si="76"/>
        <v>0</v>
      </c>
      <c r="BZ46" s="259">
        <f t="shared" si="76"/>
        <v>0</v>
      </c>
      <c r="CA46" s="259">
        <f t="shared" si="76"/>
        <v>0</v>
      </c>
      <c r="CB46" s="259">
        <f t="shared" si="76"/>
        <v>0</v>
      </c>
      <c r="CC46" s="259">
        <f t="shared" si="76"/>
        <v>0</v>
      </c>
      <c r="CD46" s="259">
        <f t="shared" si="76"/>
        <v>0</v>
      </c>
      <c r="CE46" s="259">
        <f t="shared" si="76"/>
        <v>0</v>
      </c>
      <c r="CF46" s="259">
        <f t="shared" si="76"/>
        <v>0</v>
      </c>
      <c r="CG46" s="259">
        <f t="shared" si="76"/>
        <v>0</v>
      </c>
      <c r="CH46" s="259">
        <f t="shared" si="76"/>
        <v>0</v>
      </c>
      <c r="CI46" s="259">
        <f t="shared" si="76"/>
        <v>0</v>
      </c>
      <c r="CJ46" s="259">
        <f t="shared" si="76"/>
        <v>0</v>
      </c>
      <c r="CK46" s="259">
        <f t="shared" si="76"/>
        <v>0</v>
      </c>
      <c r="CL46" s="259">
        <f t="shared" si="76"/>
        <v>0</v>
      </c>
      <c r="CM46" s="259">
        <f t="shared" si="76"/>
        <v>0</v>
      </c>
      <c r="CN46" s="259">
        <f t="shared" ref="CN46:CW46" si="77">CM46-($AA$20*$A$2)</f>
        <v>0</v>
      </c>
      <c r="CO46" s="259">
        <f t="shared" si="77"/>
        <v>0</v>
      </c>
      <c r="CP46" s="259">
        <f t="shared" si="77"/>
        <v>0</v>
      </c>
      <c r="CQ46" s="259">
        <f t="shared" si="77"/>
        <v>0</v>
      </c>
      <c r="CR46" s="259">
        <f t="shared" si="77"/>
        <v>0</v>
      </c>
      <c r="CS46" s="259">
        <f t="shared" si="77"/>
        <v>0</v>
      </c>
      <c r="CT46" s="259">
        <f t="shared" si="77"/>
        <v>0</v>
      </c>
      <c r="CU46" s="259">
        <f t="shared" si="77"/>
        <v>0</v>
      </c>
      <c r="CV46" s="259">
        <f t="shared" si="77"/>
        <v>0</v>
      </c>
      <c r="CW46" s="259">
        <f t="shared" si="77"/>
        <v>0</v>
      </c>
    </row>
    <row r="47" spans="1:101" x14ac:dyDescent="0.3">
      <c r="A47" t="s">
        <v>185</v>
      </c>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67"/>
      <c r="AA47" s="274"/>
      <c r="AB47" s="275">
        <f>AB20-(AB20*$A$2)</f>
        <v>0</v>
      </c>
      <c r="AC47" s="275">
        <f t="shared" ref="AC47:BH47" si="78">AB47-($AB$20*$A$2)</f>
        <v>0</v>
      </c>
      <c r="AD47" s="275">
        <f t="shared" si="78"/>
        <v>0</v>
      </c>
      <c r="AE47" s="275">
        <f t="shared" si="78"/>
        <v>0</v>
      </c>
      <c r="AF47" s="276">
        <f t="shared" si="78"/>
        <v>0</v>
      </c>
      <c r="AG47" s="277">
        <f t="shared" si="78"/>
        <v>0</v>
      </c>
      <c r="AH47" s="277">
        <f t="shared" si="78"/>
        <v>0</v>
      </c>
      <c r="AI47" s="277">
        <f t="shared" si="78"/>
        <v>0</v>
      </c>
      <c r="AJ47" s="277">
        <f t="shared" si="78"/>
        <v>0</v>
      </c>
      <c r="AK47" s="277">
        <f t="shared" si="78"/>
        <v>0</v>
      </c>
      <c r="AL47" s="278">
        <f t="shared" si="78"/>
        <v>0</v>
      </c>
      <c r="AM47" s="278">
        <f t="shared" si="78"/>
        <v>0</v>
      </c>
      <c r="AN47" s="278">
        <f t="shared" si="78"/>
        <v>0</v>
      </c>
      <c r="AO47" s="278">
        <f t="shared" si="78"/>
        <v>0</v>
      </c>
      <c r="AP47" s="278">
        <f t="shared" si="78"/>
        <v>0</v>
      </c>
      <c r="AQ47" s="278">
        <f t="shared" si="78"/>
        <v>0</v>
      </c>
      <c r="AR47" s="279">
        <f t="shared" si="78"/>
        <v>0</v>
      </c>
      <c r="AS47" s="279">
        <f t="shared" si="78"/>
        <v>0</v>
      </c>
      <c r="AT47" s="279">
        <f t="shared" si="78"/>
        <v>0</v>
      </c>
      <c r="AU47" s="279">
        <f t="shared" si="78"/>
        <v>0</v>
      </c>
      <c r="AV47" s="279">
        <f t="shared" si="78"/>
        <v>0</v>
      </c>
      <c r="AW47" s="279">
        <f t="shared" si="78"/>
        <v>0</v>
      </c>
      <c r="AX47" s="280">
        <f t="shared" si="78"/>
        <v>0</v>
      </c>
      <c r="AY47" s="280">
        <f t="shared" si="78"/>
        <v>0</v>
      </c>
      <c r="AZ47" s="280">
        <f t="shared" si="78"/>
        <v>0</v>
      </c>
      <c r="BA47" s="280">
        <f t="shared" si="78"/>
        <v>0</v>
      </c>
      <c r="BB47" s="280">
        <f t="shared" si="78"/>
        <v>0</v>
      </c>
      <c r="BC47" s="280">
        <f t="shared" si="78"/>
        <v>0</v>
      </c>
      <c r="BD47">
        <f t="shared" si="78"/>
        <v>0</v>
      </c>
      <c r="BE47">
        <f t="shared" si="78"/>
        <v>0</v>
      </c>
      <c r="BF47">
        <f t="shared" si="78"/>
        <v>0</v>
      </c>
      <c r="BG47">
        <f t="shared" si="78"/>
        <v>0</v>
      </c>
      <c r="BH47">
        <f t="shared" si="78"/>
        <v>0</v>
      </c>
      <c r="BI47" s="259">
        <f t="shared" ref="BI47:CN47" si="79">BH47-($AB$20*$A$2)</f>
        <v>0</v>
      </c>
      <c r="BJ47" s="259">
        <f t="shared" si="79"/>
        <v>0</v>
      </c>
      <c r="BK47" s="259">
        <f t="shared" si="79"/>
        <v>0</v>
      </c>
      <c r="BL47" s="259">
        <f t="shared" si="79"/>
        <v>0</v>
      </c>
      <c r="BM47" s="259">
        <f t="shared" si="79"/>
        <v>0</v>
      </c>
      <c r="BN47" s="259">
        <f t="shared" si="79"/>
        <v>0</v>
      </c>
      <c r="BO47" s="259">
        <f t="shared" si="79"/>
        <v>0</v>
      </c>
      <c r="BP47" s="259">
        <f t="shared" si="79"/>
        <v>0</v>
      </c>
      <c r="BQ47" s="259">
        <f t="shared" si="79"/>
        <v>0</v>
      </c>
      <c r="BR47" s="259">
        <f t="shared" si="79"/>
        <v>0</v>
      </c>
      <c r="BS47" s="259">
        <f t="shared" si="79"/>
        <v>0</v>
      </c>
      <c r="BT47" s="259">
        <f t="shared" si="79"/>
        <v>0</v>
      </c>
      <c r="BU47" s="259">
        <f t="shared" si="79"/>
        <v>0</v>
      </c>
      <c r="BV47" s="259">
        <f t="shared" si="79"/>
        <v>0</v>
      </c>
      <c r="BW47" s="259">
        <f t="shared" si="79"/>
        <v>0</v>
      </c>
      <c r="BX47" s="259">
        <f t="shared" si="79"/>
        <v>0</v>
      </c>
      <c r="BY47" s="259">
        <f t="shared" si="79"/>
        <v>0</v>
      </c>
      <c r="BZ47" s="259">
        <f t="shared" si="79"/>
        <v>0</v>
      </c>
      <c r="CA47" s="259">
        <f t="shared" si="79"/>
        <v>0</v>
      </c>
      <c r="CB47" s="259">
        <f t="shared" si="79"/>
        <v>0</v>
      </c>
      <c r="CC47" s="259">
        <f t="shared" si="79"/>
        <v>0</v>
      </c>
      <c r="CD47" s="259">
        <f t="shared" si="79"/>
        <v>0</v>
      </c>
      <c r="CE47" s="259">
        <f t="shared" si="79"/>
        <v>0</v>
      </c>
      <c r="CF47" s="259">
        <f t="shared" si="79"/>
        <v>0</v>
      </c>
      <c r="CG47" s="259">
        <f t="shared" si="79"/>
        <v>0</v>
      </c>
      <c r="CH47" s="259">
        <f t="shared" si="79"/>
        <v>0</v>
      </c>
      <c r="CI47" s="259">
        <f t="shared" si="79"/>
        <v>0</v>
      </c>
      <c r="CJ47" s="259">
        <f t="shared" si="79"/>
        <v>0</v>
      </c>
      <c r="CK47" s="259">
        <f t="shared" si="79"/>
        <v>0</v>
      </c>
      <c r="CL47" s="259">
        <f t="shared" si="79"/>
        <v>0</v>
      </c>
      <c r="CM47" s="259">
        <f t="shared" si="79"/>
        <v>0</v>
      </c>
      <c r="CN47" s="259">
        <f t="shared" si="79"/>
        <v>0</v>
      </c>
      <c r="CO47" s="259">
        <f t="shared" ref="CO47:CW47" si="80">CN47-($AB$20*$A$2)</f>
        <v>0</v>
      </c>
      <c r="CP47" s="259">
        <f t="shared" si="80"/>
        <v>0</v>
      </c>
      <c r="CQ47" s="259">
        <f t="shared" si="80"/>
        <v>0</v>
      </c>
      <c r="CR47" s="259">
        <f t="shared" si="80"/>
        <v>0</v>
      </c>
      <c r="CS47" s="259">
        <f t="shared" si="80"/>
        <v>0</v>
      </c>
      <c r="CT47" s="259">
        <f t="shared" si="80"/>
        <v>0</v>
      </c>
      <c r="CU47" s="259">
        <f t="shared" si="80"/>
        <v>0</v>
      </c>
      <c r="CV47" s="259">
        <f t="shared" si="80"/>
        <v>0</v>
      </c>
      <c r="CW47" s="259">
        <f t="shared" si="80"/>
        <v>0</v>
      </c>
    </row>
    <row r="48" spans="1:101" x14ac:dyDescent="0.3">
      <c r="A48" t="s">
        <v>186</v>
      </c>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67"/>
      <c r="AA48" s="274"/>
      <c r="AB48" s="274"/>
      <c r="AC48" s="281">
        <f>AC20-(AC20*$A$2)</f>
        <v>0</v>
      </c>
      <c r="AD48" s="281">
        <f t="shared" ref="AD48:BI48" si="81">AC48-($AC$20*$A$2)</f>
        <v>0</v>
      </c>
      <c r="AE48" s="281">
        <f t="shared" si="81"/>
        <v>0</v>
      </c>
      <c r="AF48" s="282">
        <f t="shared" si="81"/>
        <v>0</v>
      </c>
      <c r="AG48" s="283">
        <f t="shared" si="81"/>
        <v>0</v>
      </c>
      <c r="AH48" s="283">
        <f t="shared" si="81"/>
        <v>0</v>
      </c>
      <c r="AI48" s="283">
        <f t="shared" si="81"/>
        <v>0</v>
      </c>
      <c r="AJ48" s="283">
        <f t="shared" si="81"/>
        <v>0</v>
      </c>
      <c r="AK48" s="283">
        <f t="shared" si="81"/>
        <v>0</v>
      </c>
      <c r="AL48" s="284">
        <f t="shared" si="81"/>
        <v>0</v>
      </c>
      <c r="AM48" s="284">
        <f t="shared" si="81"/>
        <v>0</v>
      </c>
      <c r="AN48" s="284">
        <f t="shared" si="81"/>
        <v>0</v>
      </c>
      <c r="AO48" s="284">
        <f t="shared" si="81"/>
        <v>0</v>
      </c>
      <c r="AP48" s="284">
        <f t="shared" si="81"/>
        <v>0</v>
      </c>
      <c r="AQ48" s="284">
        <f t="shared" si="81"/>
        <v>0</v>
      </c>
      <c r="AR48" s="285">
        <f t="shared" si="81"/>
        <v>0</v>
      </c>
      <c r="AS48" s="285">
        <f t="shared" si="81"/>
        <v>0</v>
      </c>
      <c r="AT48" s="285">
        <f t="shared" si="81"/>
        <v>0</v>
      </c>
      <c r="AU48" s="285">
        <f t="shared" si="81"/>
        <v>0</v>
      </c>
      <c r="AV48" s="285">
        <f t="shared" si="81"/>
        <v>0</v>
      </c>
      <c r="AW48" s="285">
        <f t="shared" si="81"/>
        <v>0</v>
      </c>
      <c r="AX48" s="286">
        <f t="shared" si="81"/>
        <v>0</v>
      </c>
      <c r="AY48" s="286">
        <f t="shared" si="81"/>
        <v>0</v>
      </c>
      <c r="AZ48" s="286">
        <f t="shared" si="81"/>
        <v>0</v>
      </c>
      <c r="BA48" s="286">
        <f t="shared" si="81"/>
        <v>0</v>
      </c>
      <c r="BB48" s="286">
        <f t="shared" si="81"/>
        <v>0</v>
      </c>
      <c r="BC48" s="286">
        <f t="shared" si="81"/>
        <v>0</v>
      </c>
      <c r="BD48">
        <f t="shared" si="81"/>
        <v>0</v>
      </c>
      <c r="BE48">
        <f t="shared" si="81"/>
        <v>0</v>
      </c>
      <c r="BF48">
        <f t="shared" si="81"/>
        <v>0</v>
      </c>
      <c r="BG48">
        <f t="shared" si="81"/>
        <v>0</v>
      </c>
      <c r="BH48">
        <f t="shared" si="81"/>
        <v>0</v>
      </c>
      <c r="BI48" s="259">
        <f t="shared" si="81"/>
        <v>0</v>
      </c>
      <c r="BJ48" s="259">
        <f t="shared" ref="BJ48:CO48" si="82">BI48-($AC$20*$A$2)</f>
        <v>0</v>
      </c>
      <c r="BK48" s="259">
        <f t="shared" si="82"/>
        <v>0</v>
      </c>
      <c r="BL48" s="259">
        <f t="shared" si="82"/>
        <v>0</v>
      </c>
      <c r="BM48" s="259">
        <f t="shared" si="82"/>
        <v>0</v>
      </c>
      <c r="BN48" s="259">
        <f t="shared" si="82"/>
        <v>0</v>
      </c>
      <c r="BO48" s="259">
        <f t="shared" si="82"/>
        <v>0</v>
      </c>
      <c r="BP48" s="259">
        <f t="shared" si="82"/>
        <v>0</v>
      </c>
      <c r="BQ48" s="259">
        <f t="shared" si="82"/>
        <v>0</v>
      </c>
      <c r="BR48" s="259">
        <f t="shared" si="82"/>
        <v>0</v>
      </c>
      <c r="BS48" s="259">
        <f t="shared" si="82"/>
        <v>0</v>
      </c>
      <c r="BT48" s="259">
        <f t="shared" si="82"/>
        <v>0</v>
      </c>
      <c r="BU48" s="259">
        <f t="shared" si="82"/>
        <v>0</v>
      </c>
      <c r="BV48" s="259">
        <f t="shared" si="82"/>
        <v>0</v>
      </c>
      <c r="BW48" s="259">
        <f t="shared" si="82"/>
        <v>0</v>
      </c>
      <c r="BX48" s="259">
        <f t="shared" si="82"/>
        <v>0</v>
      </c>
      <c r="BY48" s="259">
        <f t="shared" si="82"/>
        <v>0</v>
      </c>
      <c r="BZ48" s="259">
        <f t="shared" si="82"/>
        <v>0</v>
      </c>
      <c r="CA48" s="259">
        <f t="shared" si="82"/>
        <v>0</v>
      </c>
      <c r="CB48" s="259">
        <f t="shared" si="82"/>
        <v>0</v>
      </c>
      <c r="CC48" s="259">
        <f t="shared" si="82"/>
        <v>0</v>
      </c>
      <c r="CD48" s="259">
        <f t="shared" si="82"/>
        <v>0</v>
      </c>
      <c r="CE48" s="259">
        <f t="shared" si="82"/>
        <v>0</v>
      </c>
      <c r="CF48" s="259">
        <f t="shared" si="82"/>
        <v>0</v>
      </c>
      <c r="CG48" s="259">
        <f t="shared" si="82"/>
        <v>0</v>
      </c>
      <c r="CH48" s="259">
        <f t="shared" si="82"/>
        <v>0</v>
      </c>
      <c r="CI48" s="259">
        <f t="shared" si="82"/>
        <v>0</v>
      </c>
      <c r="CJ48" s="259">
        <f t="shared" si="82"/>
        <v>0</v>
      </c>
      <c r="CK48" s="259">
        <f t="shared" si="82"/>
        <v>0</v>
      </c>
      <c r="CL48" s="259">
        <f t="shared" si="82"/>
        <v>0</v>
      </c>
      <c r="CM48" s="259">
        <f t="shared" si="82"/>
        <v>0</v>
      </c>
      <c r="CN48" s="259">
        <f t="shared" si="82"/>
        <v>0</v>
      </c>
      <c r="CO48" s="259">
        <f t="shared" si="82"/>
        <v>0</v>
      </c>
      <c r="CP48" s="259">
        <f t="shared" ref="CP48:CW48" si="83">CO48-($AC$20*$A$2)</f>
        <v>0</v>
      </c>
      <c r="CQ48" s="259">
        <f t="shared" si="83"/>
        <v>0</v>
      </c>
      <c r="CR48" s="259">
        <f t="shared" si="83"/>
        <v>0</v>
      </c>
      <c r="CS48" s="259">
        <f t="shared" si="83"/>
        <v>0</v>
      </c>
      <c r="CT48" s="259">
        <f t="shared" si="83"/>
        <v>0</v>
      </c>
      <c r="CU48" s="259">
        <f t="shared" si="83"/>
        <v>0</v>
      </c>
      <c r="CV48" s="259">
        <f t="shared" si="83"/>
        <v>0</v>
      </c>
      <c r="CW48" s="259">
        <f t="shared" si="83"/>
        <v>0</v>
      </c>
    </row>
    <row r="49" spans="1:101" x14ac:dyDescent="0.3">
      <c r="A49" t="s">
        <v>187</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67"/>
      <c r="AA49" s="274"/>
      <c r="AB49" s="274"/>
      <c r="AC49" s="274"/>
      <c r="AD49" s="287">
        <f>AD20-(AD20*$A$2)</f>
        <v>0</v>
      </c>
      <c r="AE49" s="287">
        <f t="shared" ref="AE49:BJ49" si="84">AD49-($AD$20*$A$2)</f>
        <v>0</v>
      </c>
      <c r="AF49" s="288">
        <f t="shared" si="84"/>
        <v>0</v>
      </c>
      <c r="AG49" s="289">
        <f t="shared" si="84"/>
        <v>0</v>
      </c>
      <c r="AH49" s="289">
        <f t="shared" si="84"/>
        <v>0</v>
      </c>
      <c r="AI49" s="289">
        <f t="shared" si="84"/>
        <v>0</v>
      </c>
      <c r="AJ49" s="289">
        <f t="shared" si="84"/>
        <v>0</v>
      </c>
      <c r="AK49" s="289">
        <f t="shared" si="84"/>
        <v>0</v>
      </c>
      <c r="AL49" s="290">
        <f t="shared" si="84"/>
        <v>0</v>
      </c>
      <c r="AM49" s="290">
        <f t="shared" si="84"/>
        <v>0</v>
      </c>
      <c r="AN49" s="290">
        <f t="shared" si="84"/>
        <v>0</v>
      </c>
      <c r="AO49" s="290">
        <f t="shared" si="84"/>
        <v>0</v>
      </c>
      <c r="AP49" s="290">
        <f t="shared" si="84"/>
        <v>0</v>
      </c>
      <c r="AQ49" s="290">
        <f t="shared" si="84"/>
        <v>0</v>
      </c>
      <c r="AR49" s="291">
        <f t="shared" si="84"/>
        <v>0</v>
      </c>
      <c r="AS49" s="291">
        <f t="shared" si="84"/>
        <v>0</v>
      </c>
      <c r="AT49" s="291">
        <f t="shared" si="84"/>
        <v>0</v>
      </c>
      <c r="AU49" s="291">
        <f t="shared" si="84"/>
        <v>0</v>
      </c>
      <c r="AV49" s="291">
        <f t="shared" si="84"/>
        <v>0</v>
      </c>
      <c r="AW49" s="291">
        <f t="shared" si="84"/>
        <v>0</v>
      </c>
      <c r="AX49" s="292">
        <f t="shared" si="84"/>
        <v>0</v>
      </c>
      <c r="AY49" s="292">
        <f t="shared" si="84"/>
        <v>0</v>
      </c>
      <c r="AZ49" s="292">
        <f t="shared" si="84"/>
        <v>0</v>
      </c>
      <c r="BA49" s="292">
        <f t="shared" si="84"/>
        <v>0</v>
      </c>
      <c r="BB49" s="292">
        <f t="shared" si="84"/>
        <v>0</v>
      </c>
      <c r="BC49" s="292">
        <f t="shared" si="84"/>
        <v>0</v>
      </c>
      <c r="BD49">
        <f t="shared" si="84"/>
        <v>0</v>
      </c>
      <c r="BE49">
        <f t="shared" si="84"/>
        <v>0</v>
      </c>
      <c r="BF49">
        <f t="shared" si="84"/>
        <v>0</v>
      </c>
      <c r="BG49">
        <f t="shared" si="84"/>
        <v>0</v>
      </c>
      <c r="BH49">
        <f t="shared" si="84"/>
        <v>0</v>
      </c>
      <c r="BI49" s="259">
        <f t="shared" si="84"/>
        <v>0</v>
      </c>
      <c r="BJ49" s="259">
        <f t="shared" si="84"/>
        <v>0</v>
      </c>
      <c r="BK49" s="259">
        <f t="shared" ref="BK49:CP49" si="85">BJ49-($AD$20*$A$2)</f>
        <v>0</v>
      </c>
      <c r="BL49" s="259">
        <f t="shared" si="85"/>
        <v>0</v>
      </c>
      <c r="BM49" s="259">
        <f t="shared" si="85"/>
        <v>0</v>
      </c>
      <c r="BN49" s="259">
        <f t="shared" si="85"/>
        <v>0</v>
      </c>
      <c r="BO49" s="259">
        <f t="shared" si="85"/>
        <v>0</v>
      </c>
      <c r="BP49" s="259">
        <f t="shared" si="85"/>
        <v>0</v>
      </c>
      <c r="BQ49" s="259">
        <f t="shared" si="85"/>
        <v>0</v>
      </c>
      <c r="BR49" s="259">
        <f t="shared" si="85"/>
        <v>0</v>
      </c>
      <c r="BS49" s="259">
        <f t="shared" si="85"/>
        <v>0</v>
      </c>
      <c r="BT49" s="259">
        <f t="shared" si="85"/>
        <v>0</v>
      </c>
      <c r="BU49" s="259">
        <f t="shared" si="85"/>
        <v>0</v>
      </c>
      <c r="BV49" s="259">
        <f t="shared" si="85"/>
        <v>0</v>
      </c>
      <c r="BW49" s="259">
        <f t="shared" si="85"/>
        <v>0</v>
      </c>
      <c r="BX49" s="259">
        <f t="shared" si="85"/>
        <v>0</v>
      </c>
      <c r="BY49" s="259">
        <f t="shared" si="85"/>
        <v>0</v>
      </c>
      <c r="BZ49" s="259">
        <f t="shared" si="85"/>
        <v>0</v>
      </c>
      <c r="CA49" s="259">
        <f t="shared" si="85"/>
        <v>0</v>
      </c>
      <c r="CB49" s="259">
        <f t="shared" si="85"/>
        <v>0</v>
      </c>
      <c r="CC49" s="259">
        <f t="shared" si="85"/>
        <v>0</v>
      </c>
      <c r="CD49" s="259">
        <f t="shared" si="85"/>
        <v>0</v>
      </c>
      <c r="CE49" s="259">
        <f t="shared" si="85"/>
        <v>0</v>
      </c>
      <c r="CF49" s="259">
        <f t="shared" si="85"/>
        <v>0</v>
      </c>
      <c r="CG49" s="259">
        <f t="shared" si="85"/>
        <v>0</v>
      </c>
      <c r="CH49" s="259">
        <f t="shared" si="85"/>
        <v>0</v>
      </c>
      <c r="CI49" s="259">
        <f t="shared" si="85"/>
        <v>0</v>
      </c>
      <c r="CJ49" s="259">
        <f t="shared" si="85"/>
        <v>0</v>
      </c>
      <c r="CK49" s="259">
        <f t="shared" si="85"/>
        <v>0</v>
      </c>
      <c r="CL49" s="259">
        <f t="shared" si="85"/>
        <v>0</v>
      </c>
      <c r="CM49" s="259">
        <f t="shared" si="85"/>
        <v>0</v>
      </c>
      <c r="CN49" s="259">
        <f t="shared" si="85"/>
        <v>0</v>
      </c>
      <c r="CO49" s="259">
        <f t="shared" si="85"/>
        <v>0</v>
      </c>
      <c r="CP49" s="259">
        <f t="shared" si="85"/>
        <v>0</v>
      </c>
      <c r="CQ49" s="259">
        <f t="shared" ref="CQ49:CW49" si="86">CP49-($AD$20*$A$2)</f>
        <v>0</v>
      </c>
      <c r="CR49" s="259">
        <f t="shared" si="86"/>
        <v>0</v>
      </c>
      <c r="CS49" s="259">
        <f t="shared" si="86"/>
        <v>0</v>
      </c>
      <c r="CT49" s="259">
        <f t="shared" si="86"/>
        <v>0</v>
      </c>
      <c r="CU49" s="259">
        <f t="shared" si="86"/>
        <v>0</v>
      </c>
      <c r="CV49" s="259">
        <f t="shared" si="86"/>
        <v>0</v>
      </c>
      <c r="CW49" s="259">
        <f t="shared" si="86"/>
        <v>0</v>
      </c>
    </row>
    <row r="50" spans="1:101" x14ac:dyDescent="0.3">
      <c r="A50" t="s">
        <v>188</v>
      </c>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67"/>
      <c r="AA50" s="274"/>
      <c r="AB50" s="274"/>
      <c r="AC50" s="274"/>
      <c r="AD50" s="274"/>
      <c r="AE50" s="293">
        <f>AE$20-(AE$20*$A$2)</f>
        <v>0</v>
      </c>
      <c r="AF50" s="294">
        <f>AE50-(AE$20*$A$2)</f>
        <v>0</v>
      </c>
      <c r="AG50" s="295">
        <f t="shared" ref="AG50:BL50" si="87">AF50-($AE$20*$A$2)</f>
        <v>0</v>
      </c>
      <c r="AH50" s="295">
        <f t="shared" si="87"/>
        <v>0</v>
      </c>
      <c r="AI50" s="295">
        <f t="shared" si="87"/>
        <v>0</v>
      </c>
      <c r="AJ50" s="295">
        <f t="shared" si="87"/>
        <v>0</v>
      </c>
      <c r="AK50" s="295">
        <f t="shared" si="87"/>
        <v>0</v>
      </c>
      <c r="AL50" s="296">
        <f t="shared" si="87"/>
        <v>0</v>
      </c>
      <c r="AM50" s="296">
        <f t="shared" si="87"/>
        <v>0</v>
      </c>
      <c r="AN50" s="296">
        <f t="shared" si="87"/>
        <v>0</v>
      </c>
      <c r="AO50" s="296">
        <f t="shared" si="87"/>
        <v>0</v>
      </c>
      <c r="AP50" s="296">
        <f t="shared" si="87"/>
        <v>0</v>
      </c>
      <c r="AQ50" s="296">
        <f t="shared" si="87"/>
        <v>0</v>
      </c>
      <c r="AR50" s="297">
        <f t="shared" si="87"/>
        <v>0</v>
      </c>
      <c r="AS50" s="297">
        <f t="shared" si="87"/>
        <v>0</v>
      </c>
      <c r="AT50" s="297">
        <f t="shared" si="87"/>
        <v>0</v>
      </c>
      <c r="AU50" s="297">
        <f t="shared" si="87"/>
        <v>0</v>
      </c>
      <c r="AV50" s="297">
        <f t="shared" si="87"/>
        <v>0</v>
      </c>
      <c r="AW50" s="297">
        <f t="shared" si="87"/>
        <v>0</v>
      </c>
      <c r="AX50" s="298">
        <f t="shared" si="87"/>
        <v>0</v>
      </c>
      <c r="AY50" s="298">
        <f t="shared" si="87"/>
        <v>0</v>
      </c>
      <c r="AZ50" s="298">
        <f t="shared" si="87"/>
        <v>0</v>
      </c>
      <c r="BA50" s="298">
        <f t="shared" si="87"/>
        <v>0</v>
      </c>
      <c r="BB50" s="298">
        <f t="shared" si="87"/>
        <v>0</v>
      </c>
      <c r="BC50" s="298">
        <f t="shared" si="87"/>
        <v>0</v>
      </c>
      <c r="BD50">
        <f t="shared" si="87"/>
        <v>0</v>
      </c>
      <c r="BE50">
        <f t="shared" si="87"/>
        <v>0</v>
      </c>
      <c r="BF50">
        <f t="shared" si="87"/>
        <v>0</v>
      </c>
      <c r="BG50">
        <f t="shared" si="87"/>
        <v>0</v>
      </c>
      <c r="BH50">
        <f t="shared" si="87"/>
        <v>0</v>
      </c>
      <c r="BI50" s="259">
        <f t="shared" si="87"/>
        <v>0</v>
      </c>
      <c r="BJ50" s="259">
        <f t="shared" si="87"/>
        <v>0</v>
      </c>
      <c r="BK50" s="259">
        <f t="shared" si="87"/>
        <v>0</v>
      </c>
      <c r="BL50" s="259">
        <f t="shared" si="87"/>
        <v>0</v>
      </c>
      <c r="BM50" s="259">
        <f t="shared" ref="BM50:CW50" si="88">BL50-($AE$20*$A$2)</f>
        <v>0</v>
      </c>
      <c r="BN50" s="259">
        <f t="shared" si="88"/>
        <v>0</v>
      </c>
      <c r="BO50" s="259">
        <f t="shared" si="88"/>
        <v>0</v>
      </c>
      <c r="BP50" s="259">
        <f t="shared" si="88"/>
        <v>0</v>
      </c>
      <c r="BQ50" s="259">
        <f t="shared" si="88"/>
        <v>0</v>
      </c>
      <c r="BR50" s="259">
        <f t="shared" si="88"/>
        <v>0</v>
      </c>
      <c r="BS50" s="259">
        <f t="shared" si="88"/>
        <v>0</v>
      </c>
      <c r="BT50" s="259">
        <f t="shared" si="88"/>
        <v>0</v>
      </c>
      <c r="BU50" s="259">
        <f t="shared" si="88"/>
        <v>0</v>
      </c>
      <c r="BV50" s="259">
        <f t="shared" si="88"/>
        <v>0</v>
      </c>
      <c r="BW50" s="259">
        <f t="shared" si="88"/>
        <v>0</v>
      </c>
      <c r="BX50" s="259">
        <f t="shared" si="88"/>
        <v>0</v>
      </c>
      <c r="BY50" s="259">
        <f t="shared" si="88"/>
        <v>0</v>
      </c>
      <c r="BZ50" s="259">
        <f t="shared" si="88"/>
        <v>0</v>
      </c>
      <c r="CA50" s="259">
        <f t="shared" si="88"/>
        <v>0</v>
      </c>
      <c r="CB50" s="259">
        <f t="shared" si="88"/>
        <v>0</v>
      </c>
      <c r="CC50" s="259">
        <f t="shared" si="88"/>
        <v>0</v>
      </c>
      <c r="CD50" s="259">
        <f t="shared" si="88"/>
        <v>0</v>
      </c>
      <c r="CE50" s="259">
        <f t="shared" si="88"/>
        <v>0</v>
      </c>
      <c r="CF50" s="259">
        <f t="shared" si="88"/>
        <v>0</v>
      </c>
      <c r="CG50" s="259">
        <f t="shared" si="88"/>
        <v>0</v>
      </c>
      <c r="CH50" s="259">
        <f t="shared" si="88"/>
        <v>0</v>
      </c>
      <c r="CI50" s="259">
        <f t="shared" si="88"/>
        <v>0</v>
      </c>
      <c r="CJ50" s="259">
        <f t="shared" si="88"/>
        <v>0</v>
      </c>
      <c r="CK50" s="259">
        <f t="shared" si="88"/>
        <v>0</v>
      </c>
      <c r="CL50" s="259">
        <f t="shared" si="88"/>
        <v>0</v>
      </c>
      <c r="CM50" s="259">
        <f t="shared" si="88"/>
        <v>0</v>
      </c>
      <c r="CN50" s="259">
        <f t="shared" si="88"/>
        <v>0</v>
      </c>
      <c r="CO50" s="259">
        <f t="shared" si="88"/>
        <v>0</v>
      </c>
      <c r="CP50" s="259">
        <f t="shared" si="88"/>
        <v>0</v>
      </c>
      <c r="CQ50" s="259">
        <f t="shared" si="88"/>
        <v>0</v>
      </c>
      <c r="CR50" s="259">
        <f t="shared" si="88"/>
        <v>0</v>
      </c>
      <c r="CS50" s="259">
        <f t="shared" si="88"/>
        <v>0</v>
      </c>
      <c r="CT50" s="259">
        <f t="shared" si="88"/>
        <v>0</v>
      </c>
      <c r="CU50" s="259">
        <f t="shared" si="88"/>
        <v>0</v>
      </c>
      <c r="CV50" s="259">
        <f t="shared" si="88"/>
        <v>0</v>
      </c>
      <c r="CW50" s="259">
        <f t="shared" si="88"/>
        <v>0</v>
      </c>
    </row>
    <row r="51" spans="1:101" x14ac:dyDescent="0.3">
      <c r="A51" t="s">
        <v>189</v>
      </c>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f>AF20-(AF20*$A$2)</f>
        <v>0</v>
      </c>
      <c r="AG51" s="259">
        <f t="shared" ref="AG51:BL51" si="89">AF51-($AF$20*$A$2)</f>
        <v>0</v>
      </c>
      <c r="AH51" s="259">
        <f t="shared" si="89"/>
        <v>0</v>
      </c>
      <c r="AI51" s="259">
        <f t="shared" si="89"/>
        <v>0</v>
      </c>
      <c r="AJ51" s="259">
        <f t="shared" si="89"/>
        <v>0</v>
      </c>
      <c r="AK51" s="259">
        <f t="shared" si="89"/>
        <v>0</v>
      </c>
      <c r="AL51" s="259">
        <f t="shared" si="89"/>
        <v>0</v>
      </c>
      <c r="AM51" s="259">
        <f t="shared" si="89"/>
        <v>0</v>
      </c>
      <c r="AN51" s="259">
        <f t="shared" si="89"/>
        <v>0</v>
      </c>
      <c r="AO51" s="259">
        <f t="shared" si="89"/>
        <v>0</v>
      </c>
      <c r="AP51" s="259">
        <f t="shared" si="89"/>
        <v>0</v>
      </c>
      <c r="AQ51" s="259">
        <f t="shared" si="89"/>
        <v>0</v>
      </c>
      <c r="AR51" s="259">
        <f t="shared" si="89"/>
        <v>0</v>
      </c>
      <c r="AS51" s="259">
        <f t="shared" si="89"/>
        <v>0</v>
      </c>
      <c r="AT51" s="259">
        <f t="shared" si="89"/>
        <v>0</v>
      </c>
      <c r="AU51" s="259">
        <f t="shared" si="89"/>
        <v>0</v>
      </c>
      <c r="AV51" s="259">
        <f t="shared" si="89"/>
        <v>0</v>
      </c>
      <c r="AW51" s="259">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59">
        <f t="shared" si="89"/>
        <v>0</v>
      </c>
      <c r="BJ51" s="259">
        <f t="shared" si="89"/>
        <v>0</v>
      </c>
      <c r="BK51" s="259">
        <f t="shared" si="89"/>
        <v>0</v>
      </c>
      <c r="BL51" s="259">
        <f t="shared" si="89"/>
        <v>0</v>
      </c>
      <c r="BM51" s="259">
        <f t="shared" ref="BM51:CW51" si="90">BL51-($AF$20*$A$2)</f>
        <v>0</v>
      </c>
      <c r="BN51" s="259">
        <f t="shared" si="90"/>
        <v>0</v>
      </c>
      <c r="BO51" s="259">
        <f t="shared" si="90"/>
        <v>0</v>
      </c>
      <c r="BP51" s="259">
        <f t="shared" si="90"/>
        <v>0</v>
      </c>
      <c r="BQ51" s="259">
        <f t="shared" si="90"/>
        <v>0</v>
      </c>
      <c r="BR51" s="259">
        <f t="shared" si="90"/>
        <v>0</v>
      </c>
      <c r="BS51" s="259">
        <f t="shared" si="90"/>
        <v>0</v>
      </c>
      <c r="BT51" s="259">
        <f t="shared" si="90"/>
        <v>0</v>
      </c>
      <c r="BU51" s="259">
        <f t="shared" si="90"/>
        <v>0</v>
      </c>
      <c r="BV51" s="259">
        <f t="shared" si="90"/>
        <v>0</v>
      </c>
      <c r="BW51" s="259">
        <f t="shared" si="90"/>
        <v>0</v>
      </c>
      <c r="BX51" s="259">
        <f t="shared" si="90"/>
        <v>0</v>
      </c>
      <c r="BY51" s="259">
        <f t="shared" si="90"/>
        <v>0</v>
      </c>
      <c r="BZ51" s="259">
        <f t="shared" si="90"/>
        <v>0</v>
      </c>
      <c r="CA51" s="259">
        <f t="shared" si="90"/>
        <v>0</v>
      </c>
      <c r="CB51" s="259">
        <f t="shared" si="90"/>
        <v>0</v>
      </c>
      <c r="CC51" s="259">
        <f t="shared" si="90"/>
        <v>0</v>
      </c>
      <c r="CD51" s="259">
        <f t="shared" si="90"/>
        <v>0</v>
      </c>
      <c r="CE51" s="259">
        <f t="shared" si="90"/>
        <v>0</v>
      </c>
      <c r="CF51" s="259">
        <f t="shared" si="90"/>
        <v>0</v>
      </c>
      <c r="CG51" s="259">
        <f t="shared" si="90"/>
        <v>0</v>
      </c>
      <c r="CH51" s="259">
        <f t="shared" si="90"/>
        <v>0</v>
      </c>
      <c r="CI51" s="259">
        <f t="shared" si="90"/>
        <v>0</v>
      </c>
      <c r="CJ51" s="259">
        <f t="shared" si="90"/>
        <v>0</v>
      </c>
      <c r="CK51" s="259">
        <f t="shared" si="90"/>
        <v>0</v>
      </c>
      <c r="CL51" s="259">
        <f t="shared" si="90"/>
        <v>0</v>
      </c>
      <c r="CM51" s="259">
        <f t="shared" si="90"/>
        <v>0</v>
      </c>
      <c r="CN51" s="259">
        <f t="shared" si="90"/>
        <v>0</v>
      </c>
      <c r="CO51" s="259">
        <f t="shared" si="90"/>
        <v>0</v>
      </c>
      <c r="CP51" s="259">
        <f t="shared" si="90"/>
        <v>0</v>
      </c>
      <c r="CQ51" s="259">
        <f t="shared" si="90"/>
        <v>0</v>
      </c>
      <c r="CR51" s="259">
        <f t="shared" si="90"/>
        <v>0</v>
      </c>
      <c r="CS51" s="259">
        <f t="shared" si="90"/>
        <v>0</v>
      </c>
      <c r="CT51" s="259">
        <f t="shared" si="90"/>
        <v>0</v>
      </c>
      <c r="CU51" s="259">
        <f t="shared" si="90"/>
        <v>0</v>
      </c>
      <c r="CV51" s="259">
        <f t="shared" si="90"/>
        <v>0</v>
      </c>
      <c r="CW51" s="259">
        <f t="shared" si="90"/>
        <v>0</v>
      </c>
    </row>
    <row r="52" spans="1:101" x14ac:dyDescent="0.3">
      <c r="A52" t="s">
        <v>190</v>
      </c>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f>AG20-(AG20*$A$2)</f>
        <v>0</v>
      </c>
      <c r="AH52" s="259">
        <f t="shared" ref="AH52:BM52" si="91">AG52-($AG$20*$A$2)</f>
        <v>0</v>
      </c>
      <c r="AI52" s="259">
        <f t="shared" si="91"/>
        <v>0</v>
      </c>
      <c r="AJ52" s="259">
        <f t="shared" si="91"/>
        <v>0</v>
      </c>
      <c r="AK52" s="259">
        <f t="shared" si="91"/>
        <v>0</v>
      </c>
      <c r="AL52" s="259">
        <f t="shared" si="91"/>
        <v>0</v>
      </c>
      <c r="AM52" s="259">
        <f t="shared" si="91"/>
        <v>0</v>
      </c>
      <c r="AN52" s="259">
        <f t="shared" si="91"/>
        <v>0</v>
      </c>
      <c r="AO52" s="259">
        <f t="shared" si="91"/>
        <v>0</v>
      </c>
      <c r="AP52" s="259">
        <f t="shared" si="91"/>
        <v>0</v>
      </c>
      <c r="AQ52" s="259">
        <f t="shared" si="91"/>
        <v>0</v>
      </c>
      <c r="AR52" s="259">
        <f t="shared" si="91"/>
        <v>0</v>
      </c>
      <c r="AS52" s="259">
        <f t="shared" si="91"/>
        <v>0</v>
      </c>
      <c r="AT52" s="259">
        <f t="shared" si="91"/>
        <v>0</v>
      </c>
      <c r="AU52" s="259">
        <f t="shared" si="91"/>
        <v>0</v>
      </c>
      <c r="AV52" s="259">
        <f t="shared" si="91"/>
        <v>0</v>
      </c>
      <c r="AW52" s="259">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59">
        <f t="shared" si="91"/>
        <v>0</v>
      </c>
      <c r="BJ52" s="259">
        <f t="shared" si="91"/>
        <v>0</v>
      </c>
      <c r="BK52" s="259">
        <f t="shared" si="91"/>
        <v>0</v>
      </c>
      <c r="BL52" s="259">
        <f t="shared" si="91"/>
        <v>0</v>
      </c>
      <c r="BM52" s="259">
        <f t="shared" si="91"/>
        <v>0</v>
      </c>
      <c r="BN52" s="259">
        <f t="shared" ref="BN52:CW52" si="92">BM52-($AG$20*$A$2)</f>
        <v>0</v>
      </c>
      <c r="BO52" s="259">
        <f t="shared" si="92"/>
        <v>0</v>
      </c>
      <c r="BP52" s="259">
        <f t="shared" si="92"/>
        <v>0</v>
      </c>
      <c r="BQ52" s="259">
        <f t="shared" si="92"/>
        <v>0</v>
      </c>
      <c r="BR52" s="259">
        <f t="shared" si="92"/>
        <v>0</v>
      </c>
      <c r="BS52" s="259">
        <f t="shared" si="92"/>
        <v>0</v>
      </c>
      <c r="BT52" s="259">
        <f t="shared" si="92"/>
        <v>0</v>
      </c>
      <c r="BU52" s="259">
        <f t="shared" si="92"/>
        <v>0</v>
      </c>
      <c r="BV52" s="259">
        <f t="shared" si="92"/>
        <v>0</v>
      </c>
      <c r="BW52" s="259">
        <f t="shared" si="92"/>
        <v>0</v>
      </c>
      <c r="BX52" s="259">
        <f t="shared" si="92"/>
        <v>0</v>
      </c>
      <c r="BY52" s="259">
        <f t="shared" si="92"/>
        <v>0</v>
      </c>
      <c r="BZ52" s="259">
        <f t="shared" si="92"/>
        <v>0</v>
      </c>
      <c r="CA52" s="259">
        <f t="shared" si="92"/>
        <v>0</v>
      </c>
      <c r="CB52" s="259">
        <f t="shared" si="92"/>
        <v>0</v>
      </c>
      <c r="CC52" s="259">
        <f t="shared" si="92"/>
        <v>0</v>
      </c>
      <c r="CD52" s="259">
        <f t="shared" si="92"/>
        <v>0</v>
      </c>
      <c r="CE52" s="259">
        <f t="shared" si="92"/>
        <v>0</v>
      </c>
      <c r="CF52" s="259">
        <f t="shared" si="92"/>
        <v>0</v>
      </c>
      <c r="CG52" s="259">
        <f t="shared" si="92"/>
        <v>0</v>
      </c>
      <c r="CH52" s="259">
        <f t="shared" si="92"/>
        <v>0</v>
      </c>
      <c r="CI52" s="259">
        <f t="shared" si="92"/>
        <v>0</v>
      </c>
      <c r="CJ52" s="259">
        <f t="shared" si="92"/>
        <v>0</v>
      </c>
      <c r="CK52" s="259">
        <f t="shared" si="92"/>
        <v>0</v>
      </c>
      <c r="CL52" s="259">
        <f t="shared" si="92"/>
        <v>0</v>
      </c>
      <c r="CM52" s="259">
        <f t="shared" si="92"/>
        <v>0</v>
      </c>
      <c r="CN52" s="259">
        <f t="shared" si="92"/>
        <v>0</v>
      </c>
      <c r="CO52" s="259">
        <f t="shared" si="92"/>
        <v>0</v>
      </c>
      <c r="CP52" s="259">
        <f t="shared" si="92"/>
        <v>0</v>
      </c>
      <c r="CQ52" s="259">
        <f t="shared" si="92"/>
        <v>0</v>
      </c>
      <c r="CR52" s="259">
        <f t="shared" si="92"/>
        <v>0</v>
      </c>
      <c r="CS52" s="259">
        <f t="shared" si="92"/>
        <v>0</v>
      </c>
      <c r="CT52" s="259">
        <f t="shared" si="92"/>
        <v>0</v>
      </c>
      <c r="CU52" s="259">
        <f t="shared" si="92"/>
        <v>0</v>
      </c>
      <c r="CV52" s="259">
        <f t="shared" si="92"/>
        <v>0</v>
      </c>
      <c r="CW52" s="259">
        <f t="shared" si="92"/>
        <v>0</v>
      </c>
    </row>
    <row r="53" spans="1:101" x14ac:dyDescent="0.3">
      <c r="A53" t="s">
        <v>191</v>
      </c>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f>AH20-(AH20*$A$2)</f>
        <v>0</v>
      </c>
      <c r="AI53" s="259">
        <f t="shared" ref="AI53:BN53" si="93">AH53-($AH$20*$A$2)</f>
        <v>0</v>
      </c>
      <c r="AJ53" s="259">
        <f t="shared" si="93"/>
        <v>0</v>
      </c>
      <c r="AK53" s="259">
        <f t="shared" si="93"/>
        <v>0</v>
      </c>
      <c r="AL53" s="259">
        <f t="shared" si="93"/>
        <v>0</v>
      </c>
      <c r="AM53" s="259">
        <f t="shared" si="93"/>
        <v>0</v>
      </c>
      <c r="AN53" s="259">
        <f t="shared" si="93"/>
        <v>0</v>
      </c>
      <c r="AO53" s="259">
        <f t="shared" si="93"/>
        <v>0</v>
      </c>
      <c r="AP53" s="259">
        <f t="shared" si="93"/>
        <v>0</v>
      </c>
      <c r="AQ53" s="259">
        <f t="shared" si="93"/>
        <v>0</v>
      </c>
      <c r="AR53" s="259">
        <f t="shared" si="93"/>
        <v>0</v>
      </c>
      <c r="AS53" s="259">
        <f t="shared" si="93"/>
        <v>0</v>
      </c>
      <c r="AT53" s="259">
        <f t="shared" si="93"/>
        <v>0</v>
      </c>
      <c r="AU53" s="259">
        <f t="shared" si="93"/>
        <v>0</v>
      </c>
      <c r="AV53" s="259">
        <f t="shared" si="93"/>
        <v>0</v>
      </c>
      <c r="AW53" s="259">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59">
        <f t="shared" si="93"/>
        <v>0</v>
      </c>
      <c r="BJ53" s="259">
        <f t="shared" si="93"/>
        <v>0</v>
      </c>
      <c r="BK53" s="259">
        <f t="shared" si="93"/>
        <v>0</v>
      </c>
      <c r="BL53" s="259">
        <f t="shared" si="93"/>
        <v>0</v>
      </c>
      <c r="BM53" s="259">
        <f t="shared" si="93"/>
        <v>0</v>
      </c>
      <c r="BN53" s="259">
        <f t="shared" si="93"/>
        <v>0</v>
      </c>
      <c r="BO53" s="259">
        <f t="shared" ref="BO53:CW53" si="94">BN53-($AH$20*$A$2)</f>
        <v>0</v>
      </c>
      <c r="BP53" s="259">
        <f t="shared" si="94"/>
        <v>0</v>
      </c>
      <c r="BQ53" s="259">
        <f t="shared" si="94"/>
        <v>0</v>
      </c>
      <c r="BR53" s="259">
        <f t="shared" si="94"/>
        <v>0</v>
      </c>
      <c r="BS53" s="259">
        <f t="shared" si="94"/>
        <v>0</v>
      </c>
      <c r="BT53" s="259">
        <f t="shared" si="94"/>
        <v>0</v>
      </c>
      <c r="BU53" s="259">
        <f t="shared" si="94"/>
        <v>0</v>
      </c>
      <c r="BV53" s="259">
        <f t="shared" si="94"/>
        <v>0</v>
      </c>
      <c r="BW53" s="259">
        <f t="shared" si="94"/>
        <v>0</v>
      </c>
      <c r="BX53" s="259">
        <f t="shared" si="94"/>
        <v>0</v>
      </c>
      <c r="BY53" s="259">
        <f t="shared" si="94"/>
        <v>0</v>
      </c>
      <c r="BZ53" s="259">
        <f t="shared" si="94"/>
        <v>0</v>
      </c>
      <c r="CA53" s="259">
        <f t="shared" si="94"/>
        <v>0</v>
      </c>
      <c r="CB53" s="259">
        <f t="shared" si="94"/>
        <v>0</v>
      </c>
      <c r="CC53" s="259">
        <f t="shared" si="94"/>
        <v>0</v>
      </c>
      <c r="CD53" s="259">
        <f t="shared" si="94"/>
        <v>0</v>
      </c>
      <c r="CE53" s="259">
        <f t="shared" si="94"/>
        <v>0</v>
      </c>
      <c r="CF53" s="259">
        <f t="shared" si="94"/>
        <v>0</v>
      </c>
      <c r="CG53" s="259">
        <f t="shared" si="94"/>
        <v>0</v>
      </c>
      <c r="CH53" s="259">
        <f t="shared" si="94"/>
        <v>0</v>
      </c>
      <c r="CI53" s="259">
        <f t="shared" si="94"/>
        <v>0</v>
      </c>
      <c r="CJ53" s="259">
        <f t="shared" si="94"/>
        <v>0</v>
      </c>
      <c r="CK53" s="259">
        <f t="shared" si="94"/>
        <v>0</v>
      </c>
      <c r="CL53" s="259">
        <f t="shared" si="94"/>
        <v>0</v>
      </c>
      <c r="CM53" s="259">
        <f t="shared" si="94"/>
        <v>0</v>
      </c>
      <c r="CN53" s="259">
        <f t="shared" si="94"/>
        <v>0</v>
      </c>
      <c r="CO53" s="259">
        <f t="shared" si="94"/>
        <v>0</v>
      </c>
      <c r="CP53" s="259">
        <f t="shared" si="94"/>
        <v>0</v>
      </c>
      <c r="CQ53" s="259">
        <f t="shared" si="94"/>
        <v>0</v>
      </c>
      <c r="CR53" s="259">
        <f t="shared" si="94"/>
        <v>0</v>
      </c>
      <c r="CS53" s="259">
        <f t="shared" si="94"/>
        <v>0</v>
      </c>
      <c r="CT53" s="259">
        <f t="shared" si="94"/>
        <v>0</v>
      </c>
      <c r="CU53" s="259">
        <f t="shared" si="94"/>
        <v>0</v>
      </c>
      <c r="CV53" s="259">
        <f t="shared" si="94"/>
        <v>0</v>
      </c>
      <c r="CW53" s="259">
        <f t="shared" si="94"/>
        <v>0</v>
      </c>
    </row>
    <row r="54" spans="1:101" x14ac:dyDescent="0.3">
      <c r="A54" t="s">
        <v>192</v>
      </c>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f>AI20-(AI20*$A$2)</f>
        <v>0</v>
      </c>
      <c r="AJ54" s="259">
        <f t="shared" ref="AJ54:BO54" si="95">AI54-($AI$20*$A$2)</f>
        <v>0</v>
      </c>
      <c r="AK54" s="259">
        <f t="shared" si="95"/>
        <v>0</v>
      </c>
      <c r="AL54" s="259">
        <f t="shared" si="95"/>
        <v>0</v>
      </c>
      <c r="AM54" s="259">
        <f t="shared" si="95"/>
        <v>0</v>
      </c>
      <c r="AN54" s="259">
        <f t="shared" si="95"/>
        <v>0</v>
      </c>
      <c r="AO54" s="259">
        <f t="shared" si="95"/>
        <v>0</v>
      </c>
      <c r="AP54" s="259">
        <f t="shared" si="95"/>
        <v>0</v>
      </c>
      <c r="AQ54" s="259">
        <f t="shared" si="95"/>
        <v>0</v>
      </c>
      <c r="AR54" s="259">
        <f t="shared" si="95"/>
        <v>0</v>
      </c>
      <c r="AS54" s="259">
        <f t="shared" si="95"/>
        <v>0</v>
      </c>
      <c r="AT54" s="259">
        <f t="shared" si="95"/>
        <v>0</v>
      </c>
      <c r="AU54" s="259">
        <f t="shared" si="95"/>
        <v>0</v>
      </c>
      <c r="AV54" s="259">
        <f t="shared" si="95"/>
        <v>0</v>
      </c>
      <c r="AW54" s="259">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59">
        <f t="shared" si="95"/>
        <v>0</v>
      </c>
      <c r="BJ54" s="259">
        <f t="shared" si="95"/>
        <v>0</v>
      </c>
      <c r="BK54" s="259">
        <f t="shared" si="95"/>
        <v>0</v>
      </c>
      <c r="BL54" s="259">
        <f t="shared" si="95"/>
        <v>0</v>
      </c>
      <c r="BM54" s="259">
        <f t="shared" si="95"/>
        <v>0</v>
      </c>
      <c r="BN54" s="259">
        <f t="shared" si="95"/>
        <v>0</v>
      </c>
      <c r="BO54" s="259">
        <f t="shared" si="95"/>
        <v>0</v>
      </c>
      <c r="BP54" s="259">
        <f t="shared" ref="BP54:CW54" si="96">BO54-($AI$20*$A$2)</f>
        <v>0</v>
      </c>
      <c r="BQ54" s="259">
        <f t="shared" si="96"/>
        <v>0</v>
      </c>
      <c r="BR54" s="259">
        <f t="shared" si="96"/>
        <v>0</v>
      </c>
      <c r="BS54" s="259">
        <f t="shared" si="96"/>
        <v>0</v>
      </c>
      <c r="BT54" s="259">
        <f t="shared" si="96"/>
        <v>0</v>
      </c>
      <c r="BU54" s="259">
        <f t="shared" si="96"/>
        <v>0</v>
      </c>
      <c r="BV54" s="259">
        <f t="shared" si="96"/>
        <v>0</v>
      </c>
      <c r="BW54" s="259">
        <f t="shared" si="96"/>
        <v>0</v>
      </c>
      <c r="BX54" s="259">
        <f t="shared" si="96"/>
        <v>0</v>
      </c>
      <c r="BY54" s="259">
        <f t="shared" si="96"/>
        <v>0</v>
      </c>
      <c r="BZ54" s="259">
        <f t="shared" si="96"/>
        <v>0</v>
      </c>
      <c r="CA54" s="259">
        <f t="shared" si="96"/>
        <v>0</v>
      </c>
      <c r="CB54" s="259">
        <f t="shared" si="96"/>
        <v>0</v>
      </c>
      <c r="CC54" s="259">
        <f t="shared" si="96"/>
        <v>0</v>
      </c>
      <c r="CD54" s="259">
        <f t="shared" si="96"/>
        <v>0</v>
      </c>
      <c r="CE54" s="259">
        <f t="shared" si="96"/>
        <v>0</v>
      </c>
      <c r="CF54" s="259">
        <f t="shared" si="96"/>
        <v>0</v>
      </c>
      <c r="CG54" s="259">
        <f t="shared" si="96"/>
        <v>0</v>
      </c>
      <c r="CH54" s="259">
        <f t="shared" si="96"/>
        <v>0</v>
      </c>
      <c r="CI54" s="259">
        <f t="shared" si="96"/>
        <v>0</v>
      </c>
      <c r="CJ54" s="259">
        <f t="shared" si="96"/>
        <v>0</v>
      </c>
      <c r="CK54" s="259">
        <f t="shared" si="96"/>
        <v>0</v>
      </c>
      <c r="CL54" s="259">
        <f t="shared" si="96"/>
        <v>0</v>
      </c>
      <c r="CM54" s="259">
        <f t="shared" si="96"/>
        <v>0</v>
      </c>
      <c r="CN54" s="259">
        <f t="shared" si="96"/>
        <v>0</v>
      </c>
      <c r="CO54" s="259">
        <f t="shared" si="96"/>
        <v>0</v>
      </c>
      <c r="CP54" s="259">
        <f t="shared" si="96"/>
        <v>0</v>
      </c>
      <c r="CQ54" s="259">
        <f t="shared" si="96"/>
        <v>0</v>
      </c>
      <c r="CR54" s="259">
        <f t="shared" si="96"/>
        <v>0</v>
      </c>
      <c r="CS54" s="259">
        <f t="shared" si="96"/>
        <v>0</v>
      </c>
      <c r="CT54" s="259">
        <f t="shared" si="96"/>
        <v>0</v>
      </c>
      <c r="CU54" s="259">
        <f t="shared" si="96"/>
        <v>0</v>
      </c>
      <c r="CV54" s="259">
        <f t="shared" si="96"/>
        <v>0</v>
      </c>
      <c r="CW54" s="259">
        <f t="shared" si="96"/>
        <v>0</v>
      </c>
    </row>
    <row r="55" spans="1:101" x14ac:dyDescent="0.3">
      <c r="A55" t="s">
        <v>193</v>
      </c>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f>AJ20-(AJ20*$A$2)</f>
        <v>0</v>
      </c>
      <c r="AK55" s="259">
        <f t="shared" ref="AK55:BP55" si="97">AJ55-($AJ$20*$A$2)</f>
        <v>0</v>
      </c>
      <c r="AL55" s="259">
        <f t="shared" si="97"/>
        <v>0</v>
      </c>
      <c r="AM55" s="259">
        <f t="shared" si="97"/>
        <v>0</v>
      </c>
      <c r="AN55" s="259">
        <f t="shared" si="97"/>
        <v>0</v>
      </c>
      <c r="AO55" s="259">
        <f t="shared" si="97"/>
        <v>0</v>
      </c>
      <c r="AP55" s="259">
        <f t="shared" si="97"/>
        <v>0</v>
      </c>
      <c r="AQ55" s="259">
        <f t="shared" si="97"/>
        <v>0</v>
      </c>
      <c r="AR55" s="259">
        <f t="shared" si="97"/>
        <v>0</v>
      </c>
      <c r="AS55" s="259">
        <f t="shared" si="97"/>
        <v>0</v>
      </c>
      <c r="AT55" s="259">
        <f t="shared" si="97"/>
        <v>0</v>
      </c>
      <c r="AU55" s="259">
        <f t="shared" si="97"/>
        <v>0</v>
      </c>
      <c r="AV55" s="259">
        <f t="shared" si="97"/>
        <v>0</v>
      </c>
      <c r="AW55" s="259">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59">
        <f t="shared" si="97"/>
        <v>0</v>
      </c>
      <c r="BJ55" s="259">
        <f t="shared" si="97"/>
        <v>0</v>
      </c>
      <c r="BK55" s="259">
        <f t="shared" si="97"/>
        <v>0</v>
      </c>
      <c r="BL55" s="259">
        <f t="shared" si="97"/>
        <v>0</v>
      </c>
      <c r="BM55" s="259">
        <f t="shared" si="97"/>
        <v>0</v>
      </c>
      <c r="BN55" s="259">
        <f t="shared" si="97"/>
        <v>0</v>
      </c>
      <c r="BO55" s="259">
        <f t="shared" si="97"/>
        <v>0</v>
      </c>
      <c r="BP55" s="259">
        <f t="shared" si="97"/>
        <v>0</v>
      </c>
      <c r="BQ55" s="259">
        <f t="shared" ref="BQ55:CW55" si="98">BP55-($AJ$20*$A$2)</f>
        <v>0</v>
      </c>
      <c r="BR55" s="259">
        <f t="shared" si="98"/>
        <v>0</v>
      </c>
      <c r="BS55" s="259">
        <f t="shared" si="98"/>
        <v>0</v>
      </c>
      <c r="BT55" s="259">
        <f t="shared" si="98"/>
        <v>0</v>
      </c>
      <c r="BU55" s="259">
        <f t="shared" si="98"/>
        <v>0</v>
      </c>
      <c r="BV55" s="259">
        <f t="shared" si="98"/>
        <v>0</v>
      </c>
      <c r="BW55" s="259">
        <f t="shared" si="98"/>
        <v>0</v>
      </c>
      <c r="BX55" s="259">
        <f t="shared" si="98"/>
        <v>0</v>
      </c>
      <c r="BY55" s="259">
        <f t="shared" si="98"/>
        <v>0</v>
      </c>
      <c r="BZ55" s="259">
        <f t="shared" si="98"/>
        <v>0</v>
      </c>
      <c r="CA55" s="259">
        <f t="shared" si="98"/>
        <v>0</v>
      </c>
      <c r="CB55" s="259">
        <f t="shared" si="98"/>
        <v>0</v>
      </c>
      <c r="CC55" s="259">
        <f t="shared" si="98"/>
        <v>0</v>
      </c>
      <c r="CD55" s="259">
        <f t="shared" si="98"/>
        <v>0</v>
      </c>
      <c r="CE55" s="259">
        <f t="shared" si="98"/>
        <v>0</v>
      </c>
      <c r="CF55" s="259">
        <f t="shared" si="98"/>
        <v>0</v>
      </c>
      <c r="CG55" s="259">
        <f t="shared" si="98"/>
        <v>0</v>
      </c>
      <c r="CH55" s="259">
        <f t="shared" si="98"/>
        <v>0</v>
      </c>
      <c r="CI55" s="259">
        <f t="shared" si="98"/>
        <v>0</v>
      </c>
      <c r="CJ55" s="259">
        <f t="shared" si="98"/>
        <v>0</v>
      </c>
      <c r="CK55" s="259">
        <f t="shared" si="98"/>
        <v>0</v>
      </c>
      <c r="CL55" s="259">
        <f t="shared" si="98"/>
        <v>0</v>
      </c>
      <c r="CM55" s="259">
        <f t="shared" si="98"/>
        <v>0</v>
      </c>
      <c r="CN55" s="259">
        <f t="shared" si="98"/>
        <v>0</v>
      </c>
      <c r="CO55" s="259">
        <f t="shared" si="98"/>
        <v>0</v>
      </c>
      <c r="CP55" s="259">
        <f t="shared" si="98"/>
        <v>0</v>
      </c>
      <c r="CQ55" s="259">
        <f t="shared" si="98"/>
        <v>0</v>
      </c>
      <c r="CR55" s="259">
        <f t="shared" si="98"/>
        <v>0</v>
      </c>
      <c r="CS55" s="259">
        <f t="shared" si="98"/>
        <v>0</v>
      </c>
      <c r="CT55" s="259">
        <f t="shared" si="98"/>
        <v>0</v>
      </c>
      <c r="CU55" s="259">
        <f t="shared" si="98"/>
        <v>0</v>
      </c>
      <c r="CV55" s="259">
        <f t="shared" si="98"/>
        <v>0</v>
      </c>
      <c r="CW55" s="259">
        <f t="shared" si="98"/>
        <v>0</v>
      </c>
    </row>
    <row r="56" spans="1:101" x14ac:dyDescent="0.3">
      <c r="A56" t="s">
        <v>194</v>
      </c>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259">
        <f>AK20-(AK20*$A$2)</f>
        <v>0</v>
      </c>
      <c r="AL56" s="259">
        <f t="shared" ref="AL56:BQ56" si="99">AK56-($AK$20*$A$2)</f>
        <v>0</v>
      </c>
      <c r="AM56" s="259">
        <f t="shared" si="99"/>
        <v>0</v>
      </c>
      <c r="AN56" s="259">
        <f t="shared" si="99"/>
        <v>0</v>
      </c>
      <c r="AO56" s="259">
        <f t="shared" si="99"/>
        <v>0</v>
      </c>
      <c r="AP56" s="259">
        <f t="shared" si="99"/>
        <v>0</v>
      </c>
      <c r="AQ56" s="259">
        <f t="shared" si="99"/>
        <v>0</v>
      </c>
      <c r="AR56" s="259">
        <f t="shared" si="99"/>
        <v>0</v>
      </c>
      <c r="AS56" s="259">
        <f t="shared" si="99"/>
        <v>0</v>
      </c>
      <c r="AT56" s="259">
        <f t="shared" si="99"/>
        <v>0</v>
      </c>
      <c r="AU56" s="259">
        <f t="shared" si="99"/>
        <v>0</v>
      </c>
      <c r="AV56" s="259">
        <f t="shared" si="99"/>
        <v>0</v>
      </c>
      <c r="AW56" s="259">
        <f t="shared" si="99"/>
        <v>0</v>
      </c>
      <c r="AX56" s="259">
        <f t="shared" si="99"/>
        <v>0</v>
      </c>
      <c r="AY56" s="259">
        <f t="shared" si="99"/>
        <v>0</v>
      </c>
      <c r="AZ56" s="259">
        <f t="shared" si="99"/>
        <v>0</v>
      </c>
      <c r="BA56" s="259">
        <f t="shared" si="99"/>
        <v>0</v>
      </c>
      <c r="BB56" s="259">
        <f t="shared" si="99"/>
        <v>0</v>
      </c>
      <c r="BC56" s="259">
        <f t="shared" si="99"/>
        <v>0</v>
      </c>
      <c r="BD56" s="259">
        <f t="shared" si="99"/>
        <v>0</v>
      </c>
      <c r="BE56" s="259">
        <f t="shared" si="99"/>
        <v>0</v>
      </c>
      <c r="BF56" s="259">
        <f t="shared" si="99"/>
        <v>0</v>
      </c>
      <c r="BG56" s="259">
        <f t="shared" si="99"/>
        <v>0</v>
      </c>
      <c r="BH56" s="259">
        <f t="shared" si="99"/>
        <v>0</v>
      </c>
      <c r="BI56" s="259">
        <f t="shared" si="99"/>
        <v>0</v>
      </c>
      <c r="BJ56" s="259">
        <f t="shared" si="99"/>
        <v>0</v>
      </c>
      <c r="BK56" s="259">
        <f t="shared" si="99"/>
        <v>0</v>
      </c>
      <c r="BL56" s="259">
        <f t="shared" si="99"/>
        <v>0</v>
      </c>
      <c r="BM56" s="259">
        <f t="shared" si="99"/>
        <v>0</v>
      </c>
      <c r="BN56" s="259">
        <f t="shared" si="99"/>
        <v>0</v>
      </c>
      <c r="BO56" s="259">
        <f t="shared" si="99"/>
        <v>0</v>
      </c>
      <c r="BP56" s="259">
        <f t="shared" si="99"/>
        <v>0</v>
      </c>
      <c r="BQ56" s="259">
        <f t="shared" si="99"/>
        <v>0</v>
      </c>
      <c r="BR56" s="259">
        <f t="shared" ref="BR56:CW56" si="100">BQ56-($AK$20*$A$2)</f>
        <v>0</v>
      </c>
      <c r="BS56" s="259">
        <f t="shared" si="100"/>
        <v>0</v>
      </c>
      <c r="BT56" s="259">
        <f t="shared" si="100"/>
        <v>0</v>
      </c>
      <c r="BU56" s="259">
        <f t="shared" si="100"/>
        <v>0</v>
      </c>
      <c r="BV56" s="259">
        <f t="shared" si="100"/>
        <v>0</v>
      </c>
      <c r="BW56" s="259">
        <f t="shared" si="100"/>
        <v>0</v>
      </c>
      <c r="BX56" s="259">
        <f t="shared" si="100"/>
        <v>0</v>
      </c>
      <c r="BY56" s="259">
        <f t="shared" si="100"/>
        <v>0</v>
      </c>
      <c r="BZ56" s="259">
        <f t="shared" si="100"/>
        <v>0</v>
      </c>
      <c r="CA56" s="259">
        <f t="shared" si="100"/>
        <v>0</v>
      </c>
      <c r="CB56" s="259">
        <f t="shared" si="100"/>
        <v>0</v>
      </c>
      <c r="CC56" s="259">
        <f t="shared" si="100"/>
        <v>0</v>
      </c>
      <c r="CD56" s="259">
        <f t="shared" si="100"/>
        <v>0</v>
      </c>
      <c r="CE56" s="259">
        <f t="shared" si="100"/>
        <v>0</v>
      </c>
      <c r="CF56" s="259">
        <f t="shared" si="100"/>
        <v>0</v>
      </c>
      <c r="CG56" s="259">
        <f t="shared" si="100"/>
        <v>0</v>
      </c>
      <c r="CH56" s="259">
        <f t="shared" si="100"/>
        <v>0</v>
      </c>
      <c r="CI56" s="259">
        <f t="shared" si="100"/>
        <v>0</v>
      </c>
      <c r="CJ56" s="259">
        <f t="shared" si="100"/>
        <v>0</v>
      </c>
      <c r="CK56" s="259">
        <f t="shared" si="100"/>
        <v>0</v>
      </c>
      <c r="CL56" s="259">
        <f t="shared" si="100"/>
        <v>0</v>
      </c>
      <c r="CM56" s="259">
        <f t="shared" si="100"/>
        <v>0</v>
      </c>
      <c r="CN56" s="259">
        <f t="shared" si="100"/>
        <v>0</v>
      </c>
      <c r="CO56" s="259">
        <f t="shared" si="100"/>
        <v>0</v>
      </c>
      <c r="CP56" s="259">
        <f t="shared" si="100"/>
        <v>0</v>
      </c>
      <c r="CQ56" s="259">
        <f t="shared" si="100"/>
        <v>0</v>
      </c>
      <c r="CR56" s="259">
        <f t="shared" si="100"/>
        <v>0</v>
      </c>
      <c r="CS56" s="259">
        <f t="shared" si="100"/>
        <v>0</v>
      </c>
      <c r="CT56" s="259">
        <f t="shared" si="100"/>
        <v>0</v>
      </c>
      <c r="CU56" s="259">
        <f t="shared" si="100"/>
        <v>0</v>
      </c>
      <c r="CV56" s="259">
        <f t="shared" si="100"/>
        <v>0</v>
      </c>
      <c r="CW56" s="259">
        <f t="shared" si="100"/>
        <v>0</v>
      </c>
    </row>
    <row r="57" spans="1:101" x14ac:dyDescent="0.3">
      <c r="A57" t="s">
        <v>195</v>
      </c>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59"/>
      <c r="AL57" s="259">
        <f>AL20-(AL20*$A$2)</f>
        <v>0</v>
      </c>
      <c r="AM57" s="259">
        <f t="shared" ref="AM57:BR57" si="101">AL57-($AL$20*$A$2)</f>
        <v>0</v>
      </c>
      <c r="AN57" s="259">
        <f t="shared" si="101"/>
        <v>0</v>
      </c>
      <c r="AO57" s="259">
        <f t="shared" si="101"/>
        <v>0</v>
      </c>
      <c r="AP57" s="259">
        <f t="shared" si="101"/>
        <v>0</v>
      </c>
      <c r="AQ57" s="259">
        <f t="shared" si="101"/>
        <v>0</v>
      </c>
      <c r="AR57" s="259">
        <f t="shared" si="101"/>
        <v>0</v>
      </c>
      <c r="AS57" s="259">
        <f t="shared" si="101"/>
        <v>0</v>
      </c>
      <c r="AT57" s="259">
        <f t="shared" si="101"/>
        <v>0</v>
      </c>
      <c r="AU57" s="259">
        <f t="shared" si="101"/>
        <v>0</v>
      </c>
      <c r="AV57" s="259">
        <f t="shared" si="101"/>
        <v>0</v>
      </c>
      <c r="AW57" s="259">
        <f t="shared" si="101"/>
        <v>0</v>
      </c>
      <c r="AX57" s="259">
        <f t="shared" si="101"/>
        <v>0</v>
      </c>
      <c r="AY57" s="259">
        <f t="shared" si="101"/>
        <v>0</v>
      </c>
      <c r="AZ57" s="259">
        <f t="shared" si="101"/>
        <v>0</v>
      </c>
      <c r="BA57" s="259">
        <f t="shared" si="101"/>
        <v>0</v>
      </c>
      <c r="BB57" s="259">
        <f t="shared" si="101"/>
        <v>0</v>
      </c>
      <c r="BC57" s="259">
        <f t="shared" si="101"/>
        <v>0</v>
      </c>
      <c r="BD57" s="259">
        <f t="shared" si="101"/>
        <v>0</v>
      </c>
      <c r="BE57" s="259">
        <f t="shared" si="101"/>
        <v>0</v>
      </c>
      <c r="BF57" s="259">
        <f t="shared" si="101"/>
        <v>0</v>
      </c>
      <c r="BG57" s="259">
        <f t="shared" si="101"/>
        <v>0</v>
      </c>
      <c r="BH57" s="259">
        <f t="shared" si="101"/>
        <v>0</v>
      </c>
      <c r="BI57" s="259">
        <f t="shared" si="101"/>
        <v>0</v>
      </c>
      <c r="BJ57" s="259">
        <f t="shared" si="101"/>
        <v>0</v>
      </c>
      <c r="BK57" s="259">
        <f t="shared" si="101"/>
        <v>0</v>
      </c>
      <c r="BL57" s="259">
        <f t="shared" si="101"/>
        <v>0</v>
      </c>
      <c r="BM57" s="259">
        <f t="shared" si="101"/>
        <v>0</v>
      </c>
      <c r="BN57" s="259">
        <f t="shared" si="101"/>
        <v>0</v>
      </c>
      <c r="BO57" s="259">
        <f t="shared" si="101"/>
        <v>0</v>
      </c>
      <c r="BP57" s="259">
        <f t="shared" si="101"/>
        <v>0</v>
      </c>
      <c r="BQ57" s="259">
        <f t="shared" si="101"/>
        <v>0</v>
      </c>
      <c r="BR57" s="259">
        <f t="shared" si="101"/>
        <v>0</v>
      </c>
      <c r="BS57" s="259">
        <f t="shared" ref="BS57:CW57" si="102">BR57-($AL$20*$A$2)</f>
        <v>0</v>
      </c>
      <c r="BT57" s="259">
        <f t="shared" si="102"/>
        <v>0</v>
      </c>
      <c r="BU57" s="259">
        <f t="shared" si="102"/>
        <v>0</v>
      </c>
      <c r="BV57" s="259">
        <f t="shared" si="102"/>
        <v>0</v>
      </c>
      <c r="BW57" s="259">
        <f t="shared" si="102"/>
        <v>0</v>
      </c>
      <c r="BX57" s="259">
        <f t="shared" si="102"/>
        <v>0</v>
      </c>
      <c r="BY57" s="259">
        <f t="shared" si="102"/>
        <v>0</v>
      </c>
      <c r="BZ57" s="259">
        <f t="shared" si="102"/>
        <v>0</v>
      </c>
      <c r="CA57" s="259">
        <f t="shared" si="102"/>
        <v>0</v>
      </c>
      <c r="CB57" s="259">
        <f t="shared" si="102"/>
        <v>0</v>
      </c>
      <c r="CC57" s="259">
        <f t="shared" si="102"/>
        <v>0</v>
      </c>
      <c r="CD57" s="259">
        <f t="shared" si="102"/>
        <v>0</v>
      </c>
      <c r="CE57" s="259">
        <f t="shared" si="102"/>
        <v>0</v>
      </c>
      <c r="CF57" s="259">
        <f t="shared" si="102"/>
        <v>0</v>
      </c>
      <c r="CG57" s="259">
        <f t="shared" si="102"/>
        <v>0</v>
      </c>
      <c r="CH57" s="259">
        <f t="shared" si="102"/>
        <v>0</v>
      </c>
      <c r="CI57" s="259">
        <f t="shared" si="102"/>
        <v>0</v>
      </c>
      <c r="CJ57" s="259">
        <f t="shared" si="102"/>
        <v>0</v>
      </c>
      <c r="CK57" s="259">
        <f t="shared" si="102"/>
        <v>0</v>
      </c>
      <c r="CL57" s="259">
        <f t="shared" si="102"/>
        <v>0</v>
      </c>
      <c r="CM57" s="259">
        <f t="shared" si="102"/>
        <v>0</v>
      </c>
      <c r="CN57" s="259">
        <f t="shared" si="102"/>
        <v>0</v>
      </c>
      <c r="CO57" s="259">
        <f t="shared" si="102"/>
        <v>0</v>
      </c>
      <c r="CP57" s="259">
        <f t="shared" si="102"/>
        <v>0</v>
      </c>
      <c r="CQ57" s="259">
        <f t="shared" si="102"/>
        <v>0</v>
      </c>
      <c r="CR57" s="259">
        <f t="shared" si="102"/>
        <v>0</v>
      </c>
      <c r="CS57" s="259">
        <f t="shared" si="102"/>
        <v>0</v>
      </c>
      <c r="CT57" s="259">
        <f t="shared" si="102"/>
        <v>0</v>
      </c>
      <c r="CU57" s="259">
        <f t="shared" si="102"/>
        <v>0</v>
      </c>
      <c r="CV57" s="259">
        <f t="shared" si="102"/>
        <v>0</v>
      </c>
      <c r="CW57" s="259">
        <f t="shared" si="102"/>
        <v>0</v>
      </c>
    </row>
    <row r="58" spans="1:101" x14ac:dyDescent="0.3">
      <c r="A58" t="s">
        <v>196</v>
      </c>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259"/>
      <c r="AL58" s="259"/>
      <c r="AM58" s="259">
        <f>AM20-(AM20*$A$2)</f>
        <v>0</v>
      </c>
      <c r="AN58" s="259">
        <f t="shared" ref="AN58:BS58" si="103">AM58-($AM$20*$A$2)</f>
        <v>0</v>
      </c>
      <c r="AO58" s="259">
        <f t="shared" si="103"/>
        <v>0</v>
      </c>
      <c r="AP58" s="259">
        <f t="shared" si="103"/>
        <v>0</v>
      </c>
      <c r="AQ58" s="259">
        <f t="shared" si="103"/>
        <v>0</v>
      </c>
      <c r="AR58" s="259">
        <f t="shared" si="103"/>
        <v>0</v>
      </c>
      <c r="AS58" s="259">
        <f t="shared" si="103"/>
        <v>0</v>
      </c>
      <c r="AT58" s="259">
        <f t="shared" si="103"/>
        <v>0</v>
      </c>
      <c r="AU58" s="259">
        <f t="shared" si="103"/>
        <v>0</v>
      </c>
      <c r="AV58" s="259">
        <f t="shared" si="103"/>
        <v>0</v>
      </c>
      <c r="AW58" s="259">
        <f t="shared" si="103"/>
        <v>0</v>
      </c>
      <c r="AX58" s="259">
        <f t="shared" si="103"/>
        <v>0</v>
      </c>
      <c r="AY58" s="259">
        <f t="shared" si="103"/>
        <v>0</v>
      </c>
      <c r="AZ58" s="259">
        <f t="shared" si="103"/>
        <v>0</v>
      </c>
      <c r="BA58" s="259">
        <f t="shared" si="103"/>
        <v>0</v>
      </c>
      <c r="BB58" s="259">
        <f t="shared" si="103"/>
        <v>0</v>
      </c>
      <c r="BC58" s="259">
        <f t="shared" si="103"/>
        <v>0</v>
      </c>
      <c r="BD58" s="259">
        <f t="shared" si="103"/>
        <v>0</v>
      </c>
      <c r="BE58" s="259">
        <f t="shared" si="103"/>
        <v>0</v>
      </c>
      <c r="BF58" s="259">
        <f t="shared" si="103"/>
        <v>0</v>
      </c>
      <c r="BG58" s="259">
        <f t="shared" si="103"/>
        <v>0</v>
      </c>
      <c r="BH58" s="259">
        <f t="shared" si="103"/>
        <v>0</v>
      </c>
      <c r="BI58" s="259">
        <f t="shared" si="103"/>
        <v>0</v>
      </c>
      <c r="BJ58" s="259">
        <f t="shared" si="103"/>
        <v>0</v>
      </c>
      <c r="BK58" s="259">
        <f t="shared" si="103"/>
        <v>0</v>
      </c>
      <c r="BL58" s="259">
        <f t="shared" si="103"/>
        <v>0</v>
      </c>
      <c r="BM58" s="259">
        <f t="shared" si="103"/>
        <v>0</v>
      </c>
      <c r="BN58" s="259">
        <f t="shared" si="103"/>
        <v>0</v>
      </c>
      <c r="BO58" s="259">
        <f t="shared" si="103"/>
        <v>0</v>
      </c>
      <c r="BP58" s="259">
        <f t="shared" si="103"/>
        <v>0</v>
      </c>
      <c r="BQ58" s="259">
        <f t="shared" si="103"/>
        <v>0</v>
      </c>
      <c r="BR58" s="259">
        <f t="shared" si="103"/>
        <v>0</v>
      </c>
      <c r="BS58" s="259">
        <f t="shared" si="103"/>
        <v>0</v>
      </c>
      <c r="BT58" s="259">
        <f t="shared" ref="BT58:CW58" si="104">BS58-($AM$20*$A$2)</f>
        <v>0</v>
      </c>
      <c r="BU58" s="259">
        <f t="shared" si="104"/>
        <v>0</v>
      </c>
      <c r="BV58" s="259">
        <f t="shared" si="104"/>
        <v>0</v>
      </c>
      <c r="BW58" s="259">
        <f t="shared" si="104"/>
        <v>0</v>
      </c>
      <c r="BX58" s="259">
        <f t="shared" si="104"/>
        <v>0</v>
      </c>
      <c r="BY58" s="259">
        <f t="shared" si="104"/>
        <v>0</v>
      </c>
      <c r="BZ58" s="259">
        <f t="shared" si="104"/>
        <v>0</v>
      </c>
      <c r="CA58" s="259">
        <f t="shared" si="104"/>
        <v>0</v>
      </c>
      <c r="CB58" s="259">
        <f t="shared" si="104"/>
        <v>0</v>
      </c>
      <c r="CC58" s="259">
        <f t="shared" si="104"/>
        <v>0</v>
      </c>
      <c r="CD58" s="259">
        <f t="shared" si="104"/>
        <v>0</v>
      </c>
      <c r="CE58" s="259">
        <f t="shared" si="104"/>
        <v>0</v>
      </c>
      <c r="CF58" s="259">
        <f t="shared" si="104"/>
        <v>0</v>
      </c>
      <c r="CG58" s="259">
        <f t="shared" si="104"/>
        <v>0</v>
      </c>
      <c r="CH58" s="259">
        <f t="shared" si="104"/>
        <v>0</v>
      </c>
      <c r="CI58" s="259">
        <f t="shared" si="104"/>
        <v>0</v>
      </c>
      <c r="CJ58" s="259">
        <f t="shared" si="104"/>
        <v>0</v>
      </c>
      <c r="CK58" s="259">
        <f t="shared" si="104"/>
        <v>0</v>
      </c>
      <c r="CL58" s="259">
        <f t="shared" si="104"/>
        <v>0</v>
      </c>
      <c r="CM58" s="259">
        <f t="shared" si="104"/>
        <v>0</v>
      </c>
      <c r="CN58" s="259">
        <f t="shared" si="104"/>
        <v>0</v>
      </c>
      <c r="CO58" s="259">
        <f t="shared" si="104"/>
        <v>0</v>
      </c>
      <c r="CP58" s="259">
        <f t="shared" si="104"/>
        <v>0</v>
      </c>
      <c r="CQ58" s="259">
        <f t="shared" si="104"/>
        <v>0</v>
      </c>
      <c r="CR58" s="259">
        <f t="shared" si="104"/>
        <v>0</v>
      </c>
      <c r="CS58" s="259">
        <f t="shared" si="104"/>
        <v>0</v>
      </c>
      <c r="CT58" s="259">
        <f t="shared" si="104"/>
        <v>0</v>
      </c>
      <c r="CU58" s="259">
        <f t="shared" si="104"/>
        <v>0</v>
      </c>
      <c r="CV58" s="259">
        <f t="shared" si="104"/>
        <v>0</v>
      </c>
      <c r="CW58" s="259">
        <f t="shared" si="104"/>
        <v>0</v>
      </c>
    </row>
    <row r="59" spans="1:101" x14ac:dyDescent="0.3">
      <c r="A59" t="s">
        <v>197</v>
      </c>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259"/>
      <c r="AL59" s="259"/>
      <c r="AM59" s="259"/>
      <c r="AN59" s="259">
        <f>AN20-(AN20*$A$2)</f>
        <v>0</v>
      </c>
      <c r="AO59" s="259">
        <f t="shared" ref="AO59:BT59" si="105">AN59-($AN$20*$A$2)</f>
        <v>0</v>
      </c>
      <c r="AP59" s="259">
        <f t="shared" si="105"/>
        <v>0</v>
      </c>
      <c r="AQ59" s="259">
        <f t="shared" si="105"/>
        <v>0</v>
      </c>
      <c r="AR59" s="259">
        <f t="shared" si="105"/>
        <v>0</v>
      </c>
      <c r="AS59" s="259">
        <f t="shared" si="105"/>
        <v>0</v>
      </c>
      <c r="AT59" s="259">
        <f t="shared" si="105"/>
        <v>0</v>
      </c>
      <c r="AU59" s="259">
        <f t="shared" si="105"/>
        <v>0</v>
      </c>
      <c r="AV59" s="259">
        <f t="shared" si="105"/>
        <v>0</v>
      </c>
      <c r="AW59" s="259">
        <f t="shared" si="105"/>
        <v>0</v>
      </c>
      <c r="AX59" s="259">
        <f t="shared" si="105"/>
        <v>0</v>
      </c>
      <c r="AY59" s="259">
        <f t="shared" si="105"/>
        <v>0</v>
      </c>
      <c r="AZ59" s="259">
        <f t="shared" si="105"/>
        <v>0</v>
      </c>
      <c r="BA59" s="259">
        <f t="shared" si="105"/>
        <v>0</v>
      </c>
      <c r="BB59" s="259">
        <f t="shared" si="105"/>
        <v>0</v>
      </c>
      <c r="BC59" s="259">
        <f t="shared" si="105"/>
        <v>0</v>
      </c>
      <c r="BD59" s="259">
        <f t="shared" si="105"/>
        <v>0</v>
      </c>
      <c r="BE59" s="259">
        <f t="shared" si="105"/>
        <v>0</v>
      </c>
      <c r="BF59" s="259">
        <f t="shared" si="105"/>
        <v>0</v>
      </c>
      <c r="BG59" s="259">
        <f t="shared" si="105"/>
        <v>0</v>
      </c>
      <c r="BH59" s="259">
        <f t="shared" si="105"/>
        <v>0</v>
      </c>
      <c r="BI59" s="259">
        <f t="shared" si="105"/>
        <v>0</v>
      </c>
      <c r="BJ59" s="259">
        <f t="shared" si="105"/>
        <v>0</v>
      </c>
      <c r="BK59" s="259">
        <f t="shared" si="105"/>
        <v>0</v>
      </c>
      <c r="BL59" s="259">
        <f t="shared" si="105"/>
        <v>0</v>
      </c>
      <c r="BM59" s="259">
        <f t="shared" si="105"/>
        <v>0</v>
      </c>
      <c r="BN59" s="259">
        <f t="shared" si="105"/>
        <v>0</v>
      </c>
      <c r="BO59" s="259">
        <f t="shared" si="105"/>
        <v>0</v>
      </c>
      <c r="BP59" s="259">
        <f t="shared" si="105"/>
        <v>0</v>
      </c>
      <c r="BQ59" s="259">
        <f t="shared" si="105"/>
        <v>0</v>
      </c>
      <c r="BR59" s="259">
        <f t="shared" si="105"/>
        <v>0</v>
      </c>
      <c r="BS59" s="259">
        <f t="shared" si="105"/>
        <v>0</v>
      </c>
      <c r="BT59" s="259">
        <f t="shared" si="105"/>
        <v>0</v>
      </c>
      <c r="BU59" s="259">
        <f t="shared" ref="BU59:CW59" si="106">BT59-($AN$20*$A$2)</f>
        <v>0</v>
      </c>
      <c r="BV59" s="259">
        <f t="shared" si="106"/>
        <v>0</v>
      </c>
      <c r="BW59" s="259">
        <f t="shared" si="106"/>
        <v>0</v>
      </c>
      <c r="BX59" s="259">
        <f t="shared" si="106"/>
        <v>0</v>
      </c>
      <c r="BY59" s="259">
        <f t="shared" si="106"/>
        <v>0</v>
      </c>
      <c r="BZ59" s="259">
        <f t="shared" si="106"/>
        <v>0</v>
      </c>
      <c r="CA59" s="259">
        <f t="shared" si="106"/>
        <v>0</v>
      </c>
      <c r="CB59" s="259">
        <f t="shared" si="106"/>
        <v>0</v>
      </c>
      <c r="CC59" s="259">
        <f t="shared" si="106"/>
        <v>0</v>
      </c>
      <c r="CD59" s="259">
        <f t="shared" si="106"/>
        <v>0</v>
      </c>
      <c r="CE59" s="259">
        <f t="shared" si="106"/>
        <v>0</v>
      </c>
      <c r="CF59" s="259">
        <f t="shared" si="106"/>
        <v>0</v>
      </c>
      <c r="CG59" s="259">
        <f t="shared" si="106"/>
        <v>0</v>
      </c>
      <c r="CH59" s="259">
        <f t="shared" si="106"/>
        <v>0</v>
      </c>
      <c r="CI59" s="259">
        <f t="shared" si="106"/>
        <v>0</v>
      </c>
      <c r="CJ59" s="259">
        <f t="shared" si="106"/>
        <v>0</v>
      </c>
      <c r="CK59" s="259">
        <f t="shared" si="106"/>
        <v>0</v>
      </c>
      <c r="CL59" s="259">
        <f t="shared" si="106"/>
        <v>0</v>
      </c>
      <c r="CM59" s="259">
        <f t="shared" si="106"/>
        <v>0</v>
      </c>
      <c r="CN59" s="259">
        <f t="shared" si="106"/>
        <v>0</v>
      </c>
      <c r="CO59" s="259">
        <f t="shared" si="106"/>
        <v>0</v>
      </c>
      <c r="CP59" s="259">
        <f t="shared" si="106"/>
        <v>0</v>
      </c>
      <c r="CQ59" s="259">
        <f t="shared" si="106"/>
        <v>0</v>
      </c>
      <c r="CR59" s="259">
        <f t="shared" si="106"/>
        <v>0</v>
      </c>
      <c r="CS59" s="259">
        <f t="shared" si="106"/>
        <v>0</v>
      </c>
      <c r="CT59" s="259">
        <f t="shared" si="106"/>
        <v>0</v>
      </c>
      <c r="CU59" s="259">
        <f t="shared" si="106"/>
        <v>0</v>
      </c>
      <c r="CV59" s="259">
        <f t="shared" si="106"/>
        <v>0</v>
      </c>
      <c r="CW59" s="259">
        <f t="shared" si="106"/>
        <v>0</v>
      </c>
    </row>
    <row r="60" spans="1:101" x14ac:dyDescent="0.3">
      <c r="A60" t="s">
        <v>198</v>
      </c>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59"/>
      <c r="AO60" s="259">
        <f>AO20-(AO20*$A$2)</f>
        <v>0</v>
      </c>
      <c r="AP60" s="259">
        <f t="shared" ref="AP60:BU60" si="107">AO60-($AO$20*$A$2)</f>
        <v>0</v>
      </c>
      <c r="AQ60" s="259">
        <f t="shared" si="107"/>
        <v>0</v>
      </c>
      <c r="AR60" s="259">
        <f t="shared" si="107"/>
        <v>0</v>
      </c>
      <c r="AS60" s="259">
        <f t="shared" si="107"/>
        <v>0</v>
      </c>
      <c r="AT60" s="259">
        <f t="shared" si="107"/>
        <v>0</v>
      </c>
      <c r="AU60" s="259">
        <f t="shared" si="107"/>
        <v>0</v>
      </c>
      <c r="AV60" s="259">
        <f t="shared" si="107"/>
        <v>0</v>
      </c>
      <c r="AW60" s="259">
        <f t="shared" si="107"/>
        <v>0</v>
      </c>
      <c r="AX60" s="259">
        <f t="shared" si="107"/>
        <v>0</v>
      </c>
      <c r="AY60" s="259">
        <f t="shared" si="107"/>
        <v>0</v>
      </c>
      <c r="AZ60" s="259">
        <f t="shared" si="107"/>
        <v>0</v>
      </c>
      <c r="BA60" s="259">
        <f t="shared" si="107"/>
        <v>0</v>
      </c>
      <c r="BB60" s="259">
        <f t="shared" si="107"/>
        <v>0</v>
      </c>
      <c r="BC60" s="259">
        <f t="shared" si="107"/>
        <v>0</v>
      </c>
      <c r="BD60" s="259">
        <f t="shared" si="107"/>
        <v>0</v>
      </c>
      <c r="BE60" s="259">
        <f t="shared" si="107"/>
        <v>0</v>
      </c>
      <c r="BF60" s="259">
        <f t="shared" si="107"/>
        <v>0</v>
      </c>
      <c r="BG60" s="259">
        <f t="shared" si="107"/>
        <v>0</v>
      </c>
      <c r="BH60" s="259">
        <f t="shared" si="107"/>
        <v>0</v>
      </c>
      <c r="BI60" s="259">
        <f t="shared" si="107"/>
        <v>0</v>
      </c>
      <c r="BJ60" s="259">
        <f t="shared" si="107"/>
        <v>0</v>
      </c>
      <c r="BK60" s="259">
        <f t="shared" si="107"/>
        <v>0</v>
      </c>
      <c r="BL60" s="259">
        <f t="shared" si="107"/>
        <v>0</v>
      </c>
      <c r="BM60" s="259">
        <f t="shared" si="107"/>
        <v>0</v>
      </c>
      <c r="BN60" s="259">
        <f t="shared" si="107"/>
        <v>0</v>
      </c>
      <c r="BO60" s="259">
        <f t="shared" si="107"/>
        <v>0</v>
      </c>
      <c r="BP60" s="259">
        <f t="shared" si="107"/>
        <v>0</v>
      </c>
      <c r="BQ60" s="259">
        <f t="shared" si="107"/>
        <v>0</v>
      </c>
      <c r="BR60" s="259">
        <f t="shared" si="107"/>
        <v>0</v>
      </c>
      <c r="BS60" s="259">
        <f t="shared" si="107"/>
        <v>0</v>
      </c>
      <c r="BT60" s="259">
        <f t="shared" si="107"/>
        <v>0</v>
      </c>
      <c r="BU60" s="259">
        <f t="shared" si="107"/>
        <v>0</v>
      </c>
      <c r="BV60" s="259">
        <f t="shared" ref="BV60:CW60" si="108">BU60-($AO$20*$A$2)</f>
        <v>0</v>
      </c>
      <c r="BW60" s="259">
        <f t="shared" si="108"/>
        <v>0</v>
      </c>
      <c r="BX60" s="259">
        <f t="shared" si="108"/>
        <v>0</v>
      </c>
      <c r="BY60" s="259">
        <f t="shared" si="108"/>
        <v>0</v>
      </c>
      <c r="BZ60" s="259">
        <f t="shared" si="108"/>
        <v>0</v>
      </c>
      <c r="CA60" s="259">
        <f t="shared" si="108"/>
        <v>0</v>
      </c>
      <c r="CB60" s="259">
        <f t="shared" si="108"/>
        <v>0</v>
      </c>
      <c r="CC60" s="259">
        <f t="shared" si="108"/>
        <v>0</v>
      </c>
      <c r="CD60" s="259">
        <f t="shared" si="108"/>
        <v>0</v>
      </c>
      <c r="CE60" s="259">
        <f t="shared" si="108"/>
        <v>0</v>
      </c>
      <c r="CF60" s="259">
        <f t="shared" si="108"/>
        <v>0</v>
      </c>
      <c r="CG60" s="259">
        <f t="shared" si="108"/>
        <v>0</v>
      </c>
      <c r="CH60" s="259">
        <f t="shared" si="108"/>
        <v>0</v>
      </c>
      <c r="CI60" s="259">
        <f t="shared" si="108"/>
        <v>0</v>
      </c>
      <c r="CJ60" s="259">
        <f t="shared" si="108"/>
        <v>0</v>
      </c>
      <c r="CK60" s="259">
        <f t="shared" si="108"/>
        <v>0</v>
      </c>
      <c r="CL60" s="259">
        <f t="shared" si="108"/>
        <v>0</v>
      </c>
      <c r="CM60" s="259">
        <f t="shared" si="108"/>
        <v>0</v>
      </c>
      <c r="CN60" s="259">
        <f t="shared" si="108"/>
        <v>0</v>
      </c>
      <c r="CO60" s="259">
        <f t="shared" si="108"/>
        <v>0</v>
      </c>
      <c r="CP60" s="259">
        <f t="shared" si="108"/>
        <v>0</v>
      </c>
      <c r="CQ60" s="259">
        <f t="shared" si="108"/>
        <v>0</v>
      </c>
      <c r="CR60" s="259">
        <f t="shared" si="108"/>
        <v>0</v>
      </c>
      <c r="CS60" s="259">
        <f t="shared" si="108"/>
        <v>0</v>
      </c>
      <c r="CT60" s="259">
        <f t="shared" si="108"/>
        <v>0</v>
      </c>
      <c r="CU60" s="259">
        <f t="shared" si="108"/>
        <v>0</v>
      </c>
      <c r="CV60" s="259">
        <f t="shared" si="108"/>
        <v>0</v>
      </c>
      <c r="CW60" s="259">
        <f t="shared" si="108"/>
        <v>0</v>
      </c>
    </row>
    <row r="61" spans="1:101" x14ac:dyDescent="0.3">
      <c r="A61" t="s">
        <v>199</v>
      </c>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c r="AL61" s="259"/>
      <c r="AM61" s="259"/>
      <c r="AN61" s="259"/>
      <c r="AO61" s="259"/>
      <c r="AP61" s="259">
        <f>AP20-(AP20*$A$2)</f>
        <v>0</v>
      </c>
      <c r="AQ61" s="259">
        <f t="shared" ref="AQ61:BV61" si="109">AP61-($AP$20*$A$2)</f>
        <v>0</v>
      </c>
      <c r="AR61" s="259">
        <f t="shared" si="109"/>
        <v>0</v>
      </c>
      <c r="AS61" s="259">
        <f t="shared" si="109"/>
        <v>0</v>
      </c>
      <c r="AT61" s="259">
        <f t="shared" si="109"/>
        <v>0</v>
      </c>
      <c r="AU61" s="259">
        <f t="shared" si="109"/>
        <v>0</v>
      </c>
      <c r="AV61" s="259">
        <f t="shared" si="109"/>
        <v>0</v>
      </c>
      <c r="AW61" s="259">
        <f t="shared" si="109"/>
        <v>0</v>
      </c>
      <c r="AX61" s="259">
        <f t="shared" si="109"/>
        <v>0</v>
      </c>
      <c r="AY61" s="259">
        <f t="shared" si="109"/>
        <v>0</v>
      </c>
      <c r="AZ61" s="259">
        <f t="shared" si="109"/>
        <v>0</v>
      </c>
      <c r="BA61" s="259">
        <f t="shared" si="109"/>
        <v>0</v>
      </c>
      <c r="BB61" s="259">
        <f t="shared" si="109"/>
        <v>0</v>
      </c>
      <c r="BC61" s="259">
        <f t="shared" si="109"/>
        <v>0</v>
      </c>
      <c r="BD61" s="259">
        <f t="shared" si="109"/>
        <v>0</v>
      </c>
      <c r="BE61" s="259">
        <f t="shared" si="109"/>
        <v>0</v>
      </c>
      <c r="BF61" s="259">
        <f t="shared" si="109"/>
        <v>0</v>
      </c>
      <c r="BG61" s="259">
        <f t="shared" si="109"/>
        <v>0</v>
      </c>
      <c r="BH61" s="259">
        <f t="shared" si="109"/>
        <v>0</v>
      </c>
      <c r="BI61" s="259">
        <f t="shared" si="109"/>
        <v>0</v>
      </c>
      <c r="BJ61" s="259">
        <f t="shared" si="109"/>
        <v>0</v>
      </c>
      <c r="BK61" s="259">
        <f t="shared" si="109"/>
        <v>0</v>
      </c>
      <c r="BL61" s="259">
        <f t="shared" si="109"/>
        <v>0</v>
      </c>
      <c r="BM61" s="259">
        <f t="shared" si="109"/>
        <v>0</v>
      </c>
      <c r="BN61" s="259">
        <f t="shared" si="109"/>
        <v>0</v>
      </c>
      <c r="BO61" s="259">
        <f t="shared" si="109"/>
        <v>0</v>
      </c>
      <c r="BP61" s="259">
        <f t="shared" si="109"/>
        <v>0</v>
      </c>
      <c r="BQ61" s="259">
        <f t="shared" si="109"/>
        <v>0</v>
      </c>
      <c r="BR61" s="259">
        <f t="shared" si="109"/>
        <v>0</v>
      </c>
      <c r="BS61" s="259">
        <f t="shared" si="109"/>
        <v>0</v>
      </c>
      <c r="BT61" s="259">
        <f t="shared" si="109"/>
        <v>0</v>
      </c>
      <c r="BU61" s="259">
        <f t="shared" si="109"/>
        <v>0</v>
      </c>
      <c r="BV61" s="259">
        <f t="shared" si="109"/>
        <v>0</v>
      </c>
      <c r="BW61" s="259">
        <f t="shared" ref="BW61:CW61" si="110">BV61-($AP$20*$A$2)</f>
        <v>0</v>
      </c>
      <c r="BX61" s="259">
        <f t="shared" si="110"/>
        <v>0</v>
      </c>
      <c r="BY61" s="259">
        <f t="shared" si="110"/>
        <v>0</v>
      </c>
      <c r="BZ61" s="259">
        <f t="shared" si="110"/>
        <v>0</v>
      </c>
      <c r="CA61" s="259">
        <f t="shared" si="110"/>
        <v>0</v>
      </c>
      <c r="CB61" s="259">
        <f t="shared" si="110"/>
        <v>0</v>
      </c>
      <c r="CC61" s="259">
        <f t="shared" si="110"/>
        <v>0</v>
      </c>
      <c r="CD61" s="259">
        <f t="shared" si="110"/>
        <v>0</v>
      </c>
      <c r="CE61" s="259">
        <f t="shared" si="110"/>
        <v>0</v>
      </c>
      <c r="CF61" s="259">
        <f t="shared" si="110"/>
        <v>0</v>
      </c>
      <c r="CG61" s="259">
        <f t="shared" si="110"/>
        <v>0</v>
      </c>
      <c r="CH61" s="259">
        <f t="shared" si="110"/>
        <v>0</v>
      </c>
      <c r="CI61" s="259">
        <f t="shared" si="110"/>
        <v>0</v>
      </c>
      <c r="CJ61" s="259">
        <f t="shared" si="110"/>
        <v>0</v>
      </c>
      <c r="CK61" s="259">
        <f t="shared" si="110"/>
        <v>0</v>
      </c>
      <c r="CL61" s="259">
        <f t="shared" si="110"/>
        <v>0</v>
      </c>
      <c r="CM61" s="259">
        <f t="shared" si="110"/>
        <v>0</v>
      </c>
      <c r="CN61" s="259">
        <f t="shared" si="110"/>
        <v>0</v>
      </c>
      <c r="CO61" s="259">
        <f t="shared" si="110"/>
        <v>0</v>
      </c>
      <c r="CP61" s="259">
        <f t="shared" si="110"/>
        <v>0</v>
      </c>
      <c r="CQ61" s="259">
        <f t="shared" si="110"/>
        <v>0</v>
      </c>
      <c r="CR61" s="259">
        <f t="shared" si="110"/>
        <v>0</v>
      </c>
      <c r="CS61" s="259">
        <f t="shared" si="110"/>
        <v>0</v>
      </c>
      <c r="CT61" s="259">
        <f t="shared" si="110"/>
        <v>0</v>
      </c>
      <c r="CU61" s="259">
        <f t="shared" si="110"/>
        <v>0</v>
      </c>
      <c r="CV61" s="259">
        <f t="shared" si="110"/>
        <v>0</v>
      </c>
      <c r="CW61" s="259">
        <f t="shared" si="110"/>
        <v>0</v>
      </c>
    </row>
    <row r="62" spans="1:101" x14ac:dyDescent="0.3">
      <c r="A62" t="s">
        <v>200</v>
      </c>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59"/>
      <c r="AQ62" s="259">
        <f>AQ20-(AQ20*$A$2)</f>
        <v>0</v>
      </c>
      <c r="AR62" s="259">
        <f t="shared" ref="AR62:BW62" si="111">AQ62-($AQ$20*$A$2)</f>
        <v>0</v>
      </c>
      <c r="AS62" s="259">
        <f t="shared" si="111"/>
        <v>0</v>
      </c>
      <c r="AT62" s="259">
        <f t="shared" si="111"/>
        <v>0</v>
      </c>
      <c r="AU62" s="259">
        <f t="shared" si="111"/>
        <v>0</v>
      </c>
      <c r="AV62" s="259">
        <f t="shared" si="111"/>
        <v>0</v>
      </c>
      <c r="AW62" s="259">
        <f t="shared" si="111"/>
        <v>0</v>
      </c>
      <c r="AX62" s="259">
        <f t="shared" si="111"/>
        <v>0</v>
      </c>
      <c r="AY62" s="259">
        <f t="shared" si="111"/>
        <v>0</v>
      </c>
      <c r="AZ62" s="259">
        <f t="shared" si="111"/>
        <v>0</v>
      </c>
      <c r="BA62" s="259">
        <f t="shared" si="111"/>
        <v>0</v>
      </c>
      <c r="BB62" s="259">
        <f t="shared" si="111"/>
        <v>0</v>
      </c>
      <c r="BC62" s="259">
        <f t="shared" si="111"/>
        <v>0</v>
      </c>
      <c r="BD62" s="259">
        <f t="shared" si="111"/>
        <v>0</v>
      </c>
      <c r="BE62" s="259">
        <f t="shared" si="111"/>
        <v>0</v>
      </c>
      <c r="BF62" s="259">
        <f t="shared" si="111"/>
        <v>0</v>
      </c>
      <c r="BG62" s="259">
        <f t="shared" si="111"/>
        <v>0</v>
      </c>
      <c r="BH62" s="259">
        <f t="shared" si="111"/>
        <v>0</v>
      </c>
      <c r="BI62" s="259">
        <f t="shared" si="111"/>
        <v>0</v>
      </c>
      <c r="BJ62" s="259">
        <f t="shared" si="111"/>
        <v>0</v>
      </c>
      <c r="BK62" s="259">
        <f t="shared" si="111"/>
        <v>0</v>
      </c>
      <c r="BL62" s="259">
        <f t="shared" si="111"/>
        <v>0</v>
      </c>
      <c r="BM62" s="259">
        <f t="shared" si="111"/>
        <v>0</v>
      </c>
      <c r="BN62" s="259">
        <f t="shared" si="111"/>
        <v>0</v>
      </c>
      <c r="BO62" s="259">
        <f t="shared" si="111"/>
        <v>0</v>
      </c>
      <c r="BP62" s="259">
        <f t="shared" si="111"/>
        <v>0</v>
      </c>
      <c r="BQ62" s="259">
        <f t="shared" si="111"/>
        <v>0</v>
      </c>
      <c r="BR62" s="259">
        <f t="shared" si="111"/>
        <v>0</v>
      </c>
      <c r="BS62" s="259">
        <f t="shared" si="111"/>
        <v>0</v>
      </c>
      <c r="BT62" s="259">
        <f t="shared" si="111"/>
        <v>0</v>
      </c>
      <c r="BU62" s="259">
        <f t="shared" si="111"/>
        <v>0</v>
      </c>
      <c r="BV62" s="259">
        <f t="shared" si="111"/>
        <v>0</v>
      </c>
      <c r="BW62" s="259">
        <f t="shared" si="111"/>
        <v>0</v>
      </c>
      <c r="BX62" s="259">
        <f t="shared" ref="BX62:CW62" si="112">BW62-($AQ$20*$A$2)</f>
        <v>0</v>
      </c>
      <c r="BY62" s="259">
        <f t="shared" si="112"/>
        <v>0</v>
      </c>
      <c r="BZ62" s="259">
        <f t="shared" si="112"/>
        <v>0</v>
      </c>
      <c r="CA62" s="259">
        <f t="shared" si="112"/>
        <v>0</v>
      </c>
      <c r="CB62" s="259">
        <f t="shared" si="112"/>
        <v>0</v>
      </c>
      <c r="CC62" s="259">
        <f t="shared" si="112"/>
        <v>0</v>
      </c>
      <c r="CD62" s="259">
        <f t="shared" si="112"/>
        <v>0</v>
      </c>
      <c r="CE62" s="259">
        <f t="shared" si="112"/>
        <v>0</v>
      </c>
      <c r="CF62" s="259">
        <f t="shared" si="112"/>
        <v>0</v>
      </c>
      <c r="CG62" s="259">
        <f t="shared" si="112"/>
        <v>0</v>
      </c>
      <c r="CH62" s="259">
        <f t="shared" si="112"/>
        <v>0</v>
      </c>
      <c r="CI62" s="259">
        <f t="shared" si="112"/>
        <v>0</v>
      </c>
      <c r="CJ62" s="259">
        <f t="shared" si="112"/>
        <v>0</v>
      </c>
      <c r="CK62" s="259">
        <f t="shared" si="112"/>
        <v>0</v>
      </c>
      <c r="CL62" s="259">
        <f t="shared" si="112"/>
        <v>0</v>
      </c>
      <c r="CM62" s="259">
        <f t="shared" si="112"/>
        <v>0</v>
      </c>
      <c r="CN62" s="259">
        <f t="shared" si="112"/>
        <v>0</v>
      </c>
      <c r="CO62" s="259">
        <f t="shared" si="112"/>
        <v>0</v>
      </c>
      <c r="CP62" s="259">
        <f t="shared" si="112"/>
        <v>0</v>
      </c>
      <c r="CQ62" s="259">
        <f t="shared" si="112"/>
        <v>0</v>
      </c>
      <c r="CR62" s="259">
        <f t="shared" si="112"/>
        <v>0</v>
      </c>
      <c r="CS62" s="259">
        <f t="shared" si="112"/>
        <v>0</v>
      </c>
      <c r="CT62" s="259">
        <f t="shared" si="112"/>
        <v>0</v>
      </c>
      <c r="CU62" s="259">
        <f t="shared" si="112"/>
        <v>0</v>
      </c>
      <c r="CV62" s="259">
        <f t="shared" si="112"/>
        <v>0</v>
      </c>
      <c r="CW62" s="259">
        <f t="shared" si="112"/>
        <v>0</v>
      </c>
    </row>
    <row r="63" spans="1:101" x14ac:dyDescent="0.3">
      <c r="A63" t="s">
        <v>201</v>
      </c>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f>AR20-(AR20*$A$2)</f>
        <v>0</v>
      </c>
      <c r="AS63" s="259">
        <f t="shared" ref="AS63:BX63" si="113">AR63-($AR$20*$A$2)</f>
        <v>0</v>
      </c>
      <c r="AT63" s="259">
        <f t="shared" si="113"/>
        <v>0</v>
      </c>
      <c r="AU63" s="259">
        <f t="shared" si="113"/>
        <v>0</v>
      </c>
      <c r="AV63" s="259">
        <f t="shared" si="113"/>
        <v>0</v>
      </c>
      <c r="AW63" s="259">
        <f t="shared" si="113"/>
        <v>0</v>
      </c>
      <c r="AX63" s="259">
        <f t="shared" si="113"/>
        <v>0</v>
      </c>
      <c r="AY63" s="259">
        <f t="shared" si="113"/>
        <v>0</v>
      </c>
      <c r="AZ63" s="259">
        <f t="shared" si="113"/>
        <v>0</v>
      </c>
      <c r="BA63" s="259">
        <f t="shared" si="113"/>
        <v>0</v>
      </c>
      <c r="BB63" s="259">
        <f t="shared" si="113"/>
        <v>0</v>
      </c>
      <c r="BC63" s="259">
        <f t="shared" si="113"/>
        <v>0</v>
      </c>
      <c r="BD63" s="259">
        <f t="shared" si="113"/>
        <v>0</v>
      </c>
      <c r="BE63" s="259">
        <f t="shared" si="113"/>
        <v>0</v>
      </c>
      <c r="BF63" s="259">
        <f t="shared" si="113"/>
        <v>0</v>
      </c>
      <c r="BG63" s="259">
        <f t="shared" si="113"/>
        <v>0</v>
      </c>
      <c r="BH63" s="259">
        <f t="shared" si="113"/>
        <v>0</v>
      </c>
      <c r="BI63" s="259">
        <f t="shared" si="113"/>
        <v>0</v>
      </c>
      <c r="BJ63" s="259">
        <f t="shared" si="113"/>
        <v>0</v>
      </c>
      <c r="BK63" s="259">
        <f t="shared" si="113"/>
        <v>0</v>
      </c>
      <c r="BL63" s="259">
        <f t="shared" si="113"/>
        <v>0</v>
      </c>
      <c r="BM63" s="259">
        <f t="shared" si="113"/>
        <v>0</v>
      </c>
      <c r="BN63" s="259">
        <f t="shared" si="113"/>
        <v>0</v>
      </c>
      <c r="BO63" s="259">
        <f t="shared" si="113"/>
        <v>0</v>
      </c>
      <c r="BP63" s="259">
        <f t="shared" si="113"/>
        <v>0</v>
      </c>
      <c r="BQ63" s="259">
        <f t="shared" si="113"/>
        <v>0</v>
      </c>
      <c r="BR63" s="259">
        <f t="shared" si="113"/>
        <v>0</v>
      </c>
      <c r="BS63" s="259">
        <f t="shared" si="113"/>
        <v>0</v>
      </c>
      <c r="BT63" s="259">
        <f t="shared" si="113"/>
        <v>0</v>
      </c>
      <c r="BU63" s="259">
        <f t="shared" si="113"/>
        <v>0</v>
      </c>
      <c r="BV63" s="259">
        <f t="shared" si="113"/>
        <v>0</v>
      </c>
      <c r="BW63" s="259">
        <f t="shared" si="113"/>
        <v>0</v>
      </c>
      <c r="BX63" s="259">
        <f t="shared" si="113"/>
        <v>0</v>
      </c>
      <c r="BY63" s="259">
        <f t="shared" ref="BY63:CW63" si="114">BX63-($AR$20*$A$2)</f>
        <v>0</v>
      </c>
      <c r="BZ63" s="259">
        <f t="shared" si="114"/>
        <v>0</v>
      </c>
      <c r="CA63" s="259">
        <f t="shared" si="114"/>
        <v>0</v>
      </c>
      <c r="CB63" s="259">
        <f t="shared" si="114"/>
        <v>0</v>
      </c>
      <c r="CC63" s="259">
        <f t="shared" si="114"/>
        <v>0</v>
      </c>
      <c r="CD63" s="259">
        <f t="shared" si="114"/>
        <v>0</v>
      </c>
      <c r="CE63" s="259">
        <f t="shared" si="114"/>
        <v>0</v>
      </c>
      <c r="CF63" s="259">
        <f t="shared" si="114"/>
        <v>0</v>
      </c>
      <c r="CG63" s="259">
        <f t="shared" si="114"/>
        <v>0</v>
      </c>
      <c r="CH63" s="259">
        <f t="shared" si="114"/>
        <v>0</v>
      </c>
      <c r="CI63" s="259">
        <f t="shared" si="114"/>
        <v>0</v>
      </c>
      <c r="CJ63" s="259">
        <f t="shared" si="114"/>
        <v>0</v>
      </c>
      <c r="CK63" s="259">
        <f t="shared" si="114"/>
        <v>0</v>
      </c>
      <c r="CL63" s="259">
        <f t="shared" si="114"/>
        <v>0</v>
      </c>
      <c r="CM63" s="259">
        <f t="shared" si="114"/>
        <v>0</v>
      </c>
      <c r="CN63" s="259">
        <f t="shared" si="114"/>
        <v>0</v>
      </c>
      <c r="CO63" s="259">
        <f t="shared" si="114"/>
        <v>0</v>
      </c>
      <c r="CP63" s="259">
        <f t="shared" si="114"/>
        <v>0</v>
      </c>
      <c r="CQ63" s="259">
        <f t="shared" si="114"/>
        <v>0</v>
      </c>
      <c r="CR63" s="259">
        <f t="shared" si="114"/>
        <v>0</v>
      </c>
      <c r="CS63" s="259">
        <f t="shared" si="114"/>
        <v>0</v>
      </c>
      <c r="CT63" s="259">
        <f t="shared" si="114"/>
        <v>0</v>
      </c>
      <c r="CU63" s="259">
        <f t="shared" si="114"/>
        <v>0</v>
      </c>
      <c r="CV63" s="259">
        <f t="shared" si="114"/>
        <v>0</v>
      </c>
      <c r="CW63" s="259">
        <f t="shared" si="114"/>
        <v>0</v>
      </c>
    </row>
    <row r="64" spans="1:101" x14ac:dyDescent="0.3">
      <c r="A64" t="s">
        <v>202</v>
      </c>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c r="AS64" s="259">
        <f>AS20-(AS20*$A$2)</f>
        <v>0</v>
      </c>
      <c r="AT64" s="259">
        <f t="shared" ref="AT64:BY64" si="115">AS64-($AS$20*$A$2)</f>
        <v>0</v>
      </c>
      <c r="AU64" s="259">
        <f t="shared" si="115"/>
        <v>0</v>
      </c>
      <c r="AV64" s="259">
        <f t="shared" si="115"/>
        <v>0</v>
      </c>
      <c r="AW64" s="259">
        <f t="shared" si="115"/>
        <v>0</v>
      </c>
      <c r="AX64" s="259">
        <f t="shared" si="115"/>
        <v>0</v>
      </c>
      <c r="AY64" s="259">
        <f t="shared" si="115"/>
        <v>0</v>
      </c>
      <c r="AZ64" s="259">
        <f t="shared" si="115"/>
        <v>0</v>
      </c>
      <c r="BA64" s="259">
        <f t="shared" si="115"/>
        <v>0</v>
      </c>
      <c r="BB64" s="259">
        <f t="shared" si="115"/>
        <v>0</v>
      </c>
      <c r="BC64" s="259">
        <f t="shared" si="115"/>
        <v>0</v>
      </c>
      <c r="BD64" s="259">
        <f t="shared" si="115"/>
        <v>0</v>
      </c>
      <c r="BE64" s="259">
        <f t="shared" si="115"/>
        <v>0</v>
      </c>
      <c r="BF64" s="259">
        <f t="shared" si="115"/>
        <v>0</v>
      </c>
      <c r="BG64" s="259">
        <f t="shared" si="115"/>
        <v>0</v>
      </c>
      <c r="BH64" s="259">
        <f t="shared" si="115"/>
        <v>0</v>
      </c>
      <c r="BI64" s="259">
        <f t="shared" si="115"/>
        <v>0</v>
      </c>
      <c r="BJ64" s="259">
        <f t="shared" si="115"/>
        <v>0</v>
      </c>
      <c r="BK64" s="259">
        <f t="shared" si="115"/>
        <v>0</v>
      </c>
      <c r="BL64" s="259">
        <f t="shared" si="115"/>
        <v>0</v>
      </c>
      <c r="BM64" s="259">
        <f t="shared" si="115"/>
        <v>0</v>
      </c>
      <c r="BN64" s="259">
        <f t="shared" si="115"/>
        <v>0</v>
      </c>
      <c r="BO64" s="259">
        <f t="shared" si="115"/>
        <v>0</v>
      </c>
      <c r="BP64" s="259">
        <f t="shared" si="115"/>
        <v>0</v>
      </c>
      <c r="BQ64" s="259">
        <f t="shared" si="115"/>
        <v>0</v>
      </c>
      <c r="BR64" s="259">
        <f t="shared" si="115"/>
        <v>0</v>
      </c>
      <c r="BS64" s="259">
        <f t="shared" si="115"/>
        <v>0</v>
      </c>
      <c r="BT64" s="259">
        <f t="shared" si="115"/>
        <v>0</v>
      </c>
      <c r="BU64" s="259">
        <f t="shared" si="115"/>
        <v>0</v>
      </c>
      <c r="BV64" s="259">
        <f t="shared" si="115"/>
        <v>0</v>
      </c>
      <c r="BW64" s="259">
        <f t="shared" si="115"/>
        <v>0</v>
      </c>
      <c r="BX64" s="259">
        <f t="shared" si="115"/>
        <v>0</v>
      </c>
      <c r="BY64" s="259">
        <f t="shared" si="115"/>
        <v>0</v>
      </c>
      <c r="BZ64" s="259">
        <f t="shared" ref="BZ64:CW64" si="116">BY64-($AS$20*$A$2)</f>
        <v>0</v>
      </c>
      <c r="CA64" s="259">
        <f t="shared" si="116"/>
        <v>0</v>
      </c>
      <c r="CB64" s="259">
        <f t="shared" si="116"/>
        <v>0</v>
      </c>
      <c r="CC64" s="259">
        <f t="shared" si="116"/>
        <v>0</v>
      </c>
      <c r="CD64" s="259">
        <f t="shared" si="116"/>
        <v>0</v>
      </c>
      <c r="CE64" s="259">
        <f t="shared" si="116"/>
        <v>0</v>
      </c>
      <c r="CF64" s="259">
        <f t="shared" si="116"/>
        <v>0</v>
      </c>
      <c r="CG64" s="259">
        <f t="shared" si="116"/>
        <v>0</v>
      </c>
      <c r="CH64" s="259">
        <f t="shared" si="116"/>
        <v>0</v>
      </c>
      <c r="CI64" s="259">
        <f t="shared" si="116"/>
        <v>0</v>
      </c>
      <c r="CJ64" s="259">
        <f t="shared" si="116"/>
        <v>0</v>
      </c>
      <c r="CK64" s="259">
        <f t="shared" si="116"/>
        <v>0</v>
      </c>
      <c r="CL64" s="259">
        <f t="shared" si="116"/>
        <v>0</v>
      </c>
      <c r="CM64" s="259">
        <f t="shared" si="116"/>
        <v>0</v>
      </c>
      <c r="CN64" s="259">
        <f t="shared" si="116"/>
        <v>0</v>
      </c>
      <c r="CO64" s="259">
        <f t="shared" si="116"/>
        <v>0</v>
      </c>
      <c r="CP64" s="259">
        <f t="shared" si="116"/>
        <v>0</v>
      </c>
      <c r="CQ64" s="259">
        <f t="shared" si="116"/>
        <v>0</v>
      </c>
      <c r="CR64" s="259">
        <f t="shared" si="116"/>
        <v>0</v>
      </c>
      <c r="CS64" s="259">
        <f t="shared" si="116"/>
        <v>0</v>
      </c>
      <c r="CT64" s="259">
        <f t="shared" si="116"/>
        <v>0</v>
      </c>
      <c r="CU64" s="259">
        <f t="shared" si="116"/>
        <v>0</v>
      </c>
      <c r="CV64" s="259">
        <f t="shared" si="116"/>
        <v>0</v>
      </c>
      <c r="CW64" s="259">
        <f t="shared" si="116"/>
        <v>0</v>
      </c>
    </row>
    <row r="65" spans="1:101" x14ac:dyDescent="0.3">
      <c r="A65" t="s">
        <v>203</v>
      </c>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f>AT20-(AT20*$A$2)</f>
        <v>0</v>
      </c>
      <c r="AU65" s="259">
        <f t="shared" ref="AU65:BZ65" si="117">AT65-($AT$20*$A$2)</f>
        <v>0</v>
      </c>
      <c r="AV65" s="259">
        <f t="shared" si="117"/>
        <v>0</v>
      </c>
      <c r="AW65" s="259">
        <f t="shared" si="117"/>
        <v>0</v>
      </c>
      <c r="AX65" s="259">
        <f t="shared" si="117"/>
        <v>0</v>
      </c>
      <c r="AY65" s="259">
        <f t="shared" si="117"/>
        <v>0</v>
      </c>
      <c r="AZ65" s="259">
        <f t="shared" si="117"/>
        <v>0</v>
      </c>
      <c r="BA65" s="259">
        <f t="shared" si="117"/>
        <v>0</v>
      </c>
      <c r="BB65" s="259">
        <f t="shared" si="117"/>
        <v>0</v>
      </c>
      <c r="BC65" s="259">
        <f t="shared" si="117"/>
        <v>0</v>
      </c>
      <c r="BD65" s="259">
        <f t="shared" si="117"/>
        <v>0</v>
      </c>
      <c r="BE65" s="259">
        <f t="shared" si="117"/>
        <v>0</v>
      </c>
      <c r="BF65" s="259">
        <f t="shared" si="117"/>
        <v>0</v>
      </c>
      <c r="BG65" s="259">
        <f t="shared" si="117"/>
        <v>0</v>
      </c>
      <c r="BH65" s="259">
        <f t="shared" si="117"/>
        <v>0</v>
      </c>
      <c r="BI65" s="259">
        <f t="shared" si="117"/>
        <v>0</v>
      </c>
      <c r="BJ65" s="259">
        <f t="shared" si="117"/>
        <v>0</v>
      </c>
      <c r="BK65" s="259">
        <f t="shared" si="117"/>
        <v>0</v>
      </c>
      <c r="BL65" s="259">
        <f t="shared" si="117"/>
        <v>0</v>
      </c>
      <c r="BM65" s="259">
        <f t="shared" si="117"/>
        <v>0</v>
      </c>
      <c r="BN65" s="259">
        <f t="shared" si="117"/>
        <v>0</v>
      </c>
      <c r="BO65" s="259">
        <f t="shared" si="117"/>
        <v>0</v>
      </c>
      <c r="BP65" s="259">
        <f t="shared" si="117"/>
        <v>0</v>
      </c>
      <c r="BQ65" s="259">
        <f t="shared" si="117"/>
        <v>0</v>
      </c>
      <c r="BR65" s="259">
        <f t="shared" si="117"/>
        <v>0</v>
      </c>
      <c r="BS65" s="259">
        <f t="shared" si="117"/>
        <v>0</v>
      </c>
      <c r="BT65" s="259">
        <f t="shared" si="117"/>
        <v>0</v>
      </c>
      <c r="BU65" s="259">
        <f t="shared" si="117"/>
        <v>0</v>
      </c>
      <c r="BV65" s="259">
        <f t="shared" si="117"/>
        <v>0</v>
      </c>
      <c r="BW65" s="259">
        <f t="shared" si="117"/>
        <v>0</v>
      </c>
      <c r="BX65" s="259">
        <f t="shared" si="117"/>
        <v>0</v>
      </c>
      <c r="BY65" s="259">
        <f t="shared" si="117"/>
        <v>0</v>
      </c>
      <c r="BZ65" s="259">
        <f t="shared" si="117"/>
        <v>0</v>
      </c>
      <c r="CA65" s="259">
        <f t="shared" ref="CA65:CW65" si="118">BZ65-($AT$20*$A$2)</f>
        <v>0</v>
      </c>
      <c r="CB65" s="259">
        <f t="shared" si="118"/>
        <v>0</v>
      </c>
      <c r="CC65" s="259">
        <f t="shared" si="118"/>
        <v>0</v>
      </c>
      <c r="CD65" s="259">
        <f t="shared" si="118"/>
        <v>0</v>
      </c>
      <c r="CE65" s="259">
        <f t="shared" si="118"/>
        <v>0</v>
      </c>
      <c r="CF65" s="259">
        <f t="shared" si="118"/>
        <v>0</v>
      </c>
      <c r="CG65" s="259">
        <f t="shared" si="118"/>
        <v>0</v>
      </c>
      <c r="CH65" s="259">
        <f t="shared" si="118"/>
        <v>0</v>
      </c>
      <c r="CI65" s="259">
        <f t="shared" si="118"/>
        <v>0</v>
      </c>
      <c r="CJ65" s="259">
        <f t="shared" si="118"/>
        <v>0</v>
      </c>
      <c r="CK65" s="259">
        <f t="shared" si="118"/>
        <v>0</v>
      </c>
      <c r="CL65" s="259">
        <f t="shared" si="118"/>
        <v>0</v>
      </c>
      <c r="CM65" s="259">
        <f t="shared" si="118"/>
        <v>0</v>
      </c>
      <c r="CN65" s="259">
        <f t="shared" si="118"/>
        <v>0</v>
      </c>
      <c r="CO65" s="259">
        <f t="shared" si="118"/>
        <v>0</v>
      </c>
      <c r="CP65" s="259">
        <f t="shared" si="118"/>
        <v>0</v>
      </c>
      <c r="CQ65" s="259">
        <f t="shared" si="118"/>
        <v>0</v>
      </c>
      <c r="CR65" s="259">
        <f t="shared" si="118"/>
        <v>0</v>
      </c>
      <c r="CS65" s="259">
        <f t="shared" si="118"/>
        <v>0</v>
      </c>
      <c r="CT65" s="259">
        <f t="shared" si="118"/>
        <v>0</v>
      </c>
      <c r="CU65" s="259">
        <f t="shared" si="118"/>
        <v>0</v>
      </c>
      <c r="CV65" s="259">
        <f t="shared" si="118"/>
        <v>0</v>
      </c>
      <c r="CW65" s="259">
        <f t="shared" si="118"/>
        <v>0</v>
      </c>
    </row>
    <row r="66" spans="1:101" x14ac:dyDescent="0.3">
      <c r="A66" t="s">
        <v>204</v>
      </c>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59"/>
      <c r="AU66" s="259">
        <f>AU20-(AU20*$A$2)</f>
        <v>0</v>
      </c>
      <c r="AV66" s="259">
        <f t="shared" ref="AV66:CA66" si="119">AU66-($AU$20*$A$2)</f>
        <v>0</v>
      </c>
      <c r="AW66" s="259">
        <f t="shared" si="119"/>
        <v>0</v>
      </c>
      <c r="AX66" s="259">
        <f t="shared" si="119"/>
        <v>0</v>
      </c>
      <c r="AY66" s="259">
        <f t="shared" si="119"/>
        <v>0</v>
      </c>
      <c r="AZ66" s="259">
        <f t="shared" si="119"/>
        <v>0</v>
      </c>
      <c r="BA66" s="259">
        <f t="shared" si="119"/>
        <v>0</v>
      </c>
      <c r="BB66" s="259">
        <f t="shared" si="119"/>
        <v>0</v>
      </c>
      <c r="BC66" s="259">
        <f t="shared" si="119"/>
        <v>0</v>
      </c>
      <c r="BD66" s="259">
        <f t="shared" si="119"/>
        <v>0</v>
      </c>
      <c r="BE66" s="259">
        <f t="shared" si="119"/>
        <v>0</v>
      </c>
      <c r="BF66" s="259">
        <f t="shared" si="119"/>
        <v>0</v>
      </c>
      <c r="BG66" s="259">
        <f t="shared" si="119"/>
        <v>0</v>
      </c>
      <c r="BH66" s="259">
        <f t="shared" si="119"/>
        <v>0</v>
      </c>
      <c r="BI66" s="259">
        <f t="shared" si="119"/>
        <v>0</v>
      </c>
      <c r="BJ66" s="259">
        <f t="shared" si="119"/>
        <v>0</v>
      </c>
      <c r="BK66" s="259">
        <f t="shared" si="119"/>
        <v>0</v>
      </c>
      <c r="BL66" s="259">
        <f t="shared" si="119"/>
        <v>0</v>
      </c>
      <c r="BM66" s="259">
        <f t="shared" si="119"/>
        <v>0</v>
      </c>
      <c r="BN66" s="259">
        <f t="shared" si="119"/>
        <v>0</v>
      </c>
      <c r="BO66" s="259">
        <f t="shared" si="119"/>
        <v>0</v>
      </c>
      <c r="BP66" s="259">
        <f t="shared" si="119"/>
        <v>0</v>
      </c>
      <c r="BQ66" s="259">
        <f t="shared" si="119"/>
        <v>0</v>
      </c>
      <c r="BR66" s="259">
        <f t="shared" si="119"/>
        <v>0</v>
      </c>
      <c r="BS66" s="259">
        <f t="shared" si="119"/>
        <v>0</v>
      </c>
      <c r="BT66" s="259">
        <f t="shared" si="119"/>
        <v>0</v>
      </c>
      <c r="BU66" s="259">
        <f t="shared" si="119"/>
        <v>0</v>
      </c>
      <c r="BV66" s="259">
        <f t="shared" si="119"/>
        <v>0</v>
      </c>
      <c r="BW66" s="259">
        <f t="shared" si="119"/>
        <v>0</v>
      </c>
      <c r="BX66" s="259">
        <f t="shared" si="119"/>
        <v>0</v>
      </c>
      <c r="BY66" s="259">
        <f t="shared" si="119"/>
        <v>0</v>
      </c>
      <c r="BZ66" s="259">
        <f t="shared" si="119"/>
        <v>0</v>
      </c>
      <c r="CA66" s="259">
        <f t="shared" si="119"/>
        <v>0</v>
      </c>
      <c r="CB66" s="259">
        <f t="shared" ref="CB66:CW66" si="120">CA66-($AU$20*$A$2)</f>
        <v>0</v>
      </c>
      <c r="CC66" s="259">
        <f t="shared" si="120"/>
        <v>0</v>
      </c>
      <c r="CD66" s="259">
        <f t="shared" si="120"/>
        <v>0</v>
      </c>
      <c r="CE66" s="259">
        <f t="shared" si="120"/>
        <v>0</v>
      </c>
      <c r="CF66" s="259">
        <f t="shared" si="120"/>
        <v>0</v>
      </c>
      <c r="CG66" s="259">
        <f t="shared" si="120"/>
        <v>0</v>
      </c>
      <c r="CH66" s="259">
        <f t="shared" si="120"/>
        <v>0</v>
      </c>
      <c r="CI66" s="259">
        <f t="shared" si="120"/>
        <v>0</v>
      </c>
      <c r="CJ66" s="259">
        <f t="shared" si="120"/>
        <v>0</v>
      </c>
      <c r="CK66" s="259">
        <f t="shared" si="120"/>
        <v>0</v>
      </c>
      <c r="CL66" s="259">
        <f t="shared" si="120"/>
        <v>0</v>
      </c>
      <c r="CM66" s="259">
        <f t="shared" si="120"/>
        <v>0</v>
      </c>
      <c r="CN66" s="259">
        <f t="shared" si="120"/>
        <v>0</v>
      </c>
      <c r="CO66" s="259">
        <f t="shared" si="120"/>
        <v>0</v>
      </c>
      <c r="CP66" s="259">
        <f t="shared" si="120"/>
        <v>0</v>
      </c>
      <c r="CQ66" s="259">
        <f t="shared" si="120"/>
        <v>0</v>
      </c>
      <c r="CR66" s="259">
        <f t="shared" si="120"/>
        <v>0</v>
      </c>
      <c r="CS66" s="259">
        <f t="shared" si="120"/>
        <v>0</v>
      </c>
      <c r="CT66" s="259">
        <f t="shared" si="120"/>
        <v>0</v>
      </c>
      <c r="CU66" s="259">
        <f t="shared" si="120"/>
        <v>0</v>
      </c>
      <c r="CV66" s="259">
        <f t="shared" si="120"/>
        <v>0</v>
      </c>
      <c r="CW66" s="259">
        <f t="shared" si="120"/>
        <v>0</v>
      </c>
    </row>
    <row r="67" spans="1:101" x14ac:dyDescent="0.3">
      <c r="A67" t="s">
        <v>205</v>
      </c>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c r="AP67" s="259"/>
      <c r="AQ67" s="259"/>
      <c r="AR67" s="259"/>
      <c r="AS67" s="259"/>
      <c r="AT67" s="259"/>
      <c r="AU67" s="259"/>
      <c r="AV67" s="259">
        <f>AV20-(AV20*$A$2)</f>
        <v>0</v>
      </c>
      <c r="AW67" s="259">
        <f t="shared" ref="AW67:CB67" si="121">AV67-($AV$20*$A$2)</f>
        <v>0</v>
      </c>
      <c r="AX67" s="259">
        <f t="shared" si="121"/>
        <v>0</v>
      </c>
      <c r="AY67" s="259">
        <f t="shared" si="121"/>
        <v>0</v>
      </c>
      <c r="AZ67" s="259">
        <f t="shared" si="121"/>
        <v>0</v>
      </c>
      <c r="BA67" s="259">
        <f t="shared" si="121"/>
        <v>0</v>
      </c>
      <c r="BB67" s="259">
        <f t="shared" si="121"/>
        <v>0</v>
      </c>
      <c r="BC67" s="259">
        <f t="shared" si="121"/>
        <v>0</v>
      </c>
      <c r="BD67" s="259">
        <f t="shared" si="121"/>
        <v>0</v>
      </c>
      <c r="BE67" s="259">
        <f t="shared" si="121"/>
        <v>0</v>
      </c>
      <c r="BF67" s="259">
        <f t="shared" si="121"/>
        <v>0</v>
      </c>
      <c r="BG67" s="259">
        <f t="shared" si="121"/>
        <v>0</v>
      </c>
      <c r="BH67" s="259">
        <f t="shared" si="121"/>
        <v>0</v>
      </c>
      <c r="BI67" s="259">
        <f t="shared" si="121"/>
        <v>0</v>
      </c>
      <c r="BJ67" s="259">
        <f t="shared" si="121"/>
        <v>0</v>
      </c>
      <c r="BK67" s="259">
        <f t="shared" si="121"/>
        <v>0</v>
      </c>
      <c r="BL67" s="259">
        <f t="shared" si="121"/>
        <v>0</v>
      </c>
      <c r="BM67" s="259">
        <f t="shared" si="121"/>
        <v>0</v>
      </c>
      <c r="BN67" s="259">
        <f t="shared" si="121"/>
        <v>0</v>
      </c>
      <c r="BO67" s="259">
        <f t="shared" si="121"/>
        <v>0</v>
      </c>
      <c r="BP67" s="259">
        <f t="shared" si="121"/>
        <v>0</v>
      </c>
      <c r="BQ67" s="259">
        <f t="shared" si="121"/>
        <v>0</v>
      </c>
      <c r="BR67" s="259">
        <f t="shared" si="121"/>
        <v>0</v>
      </c>
      <c r="BS67" s="259">
        <f t="shared" si="121"/>
        <v>0</v>
      </c>
      <c r="BT67" s="259">
        <f t="shared" si="121"/>
        <v>0</v>
      </c>
      <c r="BU67" s="259">
        <f t="shared" si="121"/>
        <v>0</v>
      </c>
      <c r="BV67" s="259">
        <f t="shared" si="121"/>
        <v>0</v>
      </c>
      <c r="BW67" s="259">
        <f t="shared" si="121"/>
        <v>0</v>
      </c>
      <c r="BX67" s="259">
        <f t="shared" si="121"/>
        <v>0</v>
      </c>
      <c r="BY67" s="259">
        <f t="shared" si="121"/>
        <v>0</v>
      </c>
      <c r="BZ67" s="259">
        <f t="shared" si="121"/>
        <v>0</v>
      </c>
      <c r="CA67" s="259">
        <f t="shared" si="121"/>
        <v>0</v>
      </c>
      <c r="CB67" s="259">
        <f t="shared" si="121"/>
        <v>0</v>
      </c>
      <c r="CC67" s="259">
        <f t="shared" ref="CC67:CW67" si="122">CB67-($AV$20*$A$2)</f>
        <v>0</v>
      </c>
      <c r="CD67" s="259">
        <f t="shared" si="122"/>
        <v>0</v>
      </c>
      <c r="CE67" s="259">
        <f t="shared" si="122"/>
        <v>0</v>
      </c>
      <c r="CF67" s="259">
        <f t="shared" si="122"/>
        <v>0</v>
      </c>
      <c r="CG67" s="259">
        <f t="shared" si="122"/>
        <v>0</v>
      </c>
      <c r="CH67" s="259">
        <f t="shared" si="122"/>
        <v>0</v>
      </c>
      <c r="CI67" s="259">
        <f t="shared" si="122"/>
        <v>0</v>
      </c>
      <c r="CJ67" s="259">
        <f t="shared" si="122"/>
        <v>0</v>
      </c>
      <c r="CK67" s="259">
        <f t="shared" si="122"/>
        <v>0</v>
      </c>
      <c r="CL67" s="259">
        <f t="shared" si="122"/>
        <v>0</v>
      </c>
      <c r="CM67" s="259">
        <f t="shared" si="122"/>
        <v>0</v>
      </c>
      <c r="CN67" s="259">
        <f t="shared" si="122"/>
        <v>0</v>
      </c>
      <c r="CO67" s="259">
        <f t="shared" si="122"/>
        <v>0</v>
      </c>
      <c r="CP67" s="259">
        <f t="shared" si="122"/>
        <v>0</v>
      </c>
      <c r="CQ67" s="259">
        <f t="shared" si="122"/>
        <v>0</v>
      </c>
      <c r="CR67" s="259">
        <f t="shared" si="122"/>
        <v>0</v>
      </c>
      <c r="CS67" s="259">
        <f t="shared" si="122"/>
        <v>0</v>
      </c>
      <c r="CT67" s="259">
        <f t="shared" si="122"/>
        <v>0</v>
      </c>
      <c r="CU67" s="259">
        <f t="shared" si="122"/>
        <v>0</v>
      </c>
      <c r="CV67" s="259">
        <f t="shared" si="122"/>
        <v>0</v>
      </c>
      <c r="CW67" s="259">
        <f t="shared" si="122"/>
        <v>0</v>
      </c>
    </row>
    <row r="68" spans="1:101" x14ac:dyDescent="0.3">
      <c r="A68" t="s">
        <v>206</v>
      </c>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f>AW20-(AW20*$A$2)</f>
        <v>0</v>
      </c>
      <c r="AX68" s="259">
        <f t="shared" ref="AX68:CC68" si="123">AW68-($AW$20*$A$2)</f>
        <v>0</v>
      </c>
      <c r="AY68" s="259">
        <f t="shared" si="123"/>
        <v>0</v>
      </c>
      <c r="AZ68" s="259">
        <f t="shared" si="123"/>
        <v>0</v>
      </c>
      <c r="BA68" s="259">
        <f t="shared" si="123"/>
        <v>0</v>
      </c>
      <c r="BB68" s="259">
        <f t="shared" si="123"/>
        <v>0</v>
      </c>
      <c r="BC68" s="259">
        <f t="shared" si="123"/>
        <v>0</v>
      </c>
      <c r="BD68" s="259">
        <f t="shared" si="123"/>
        <v>0</v>
      </c>
      <c r="BE68" s="259">
        <f t="shared" si="123"/>
        <v>0</v>
      </c>
      <c r="BF68" s="259">
        <f t="shared" si="123"/>
        <v>0</v>
      </c>
      <c r="BG68" s="259">
        <f t="shared" si="123"/>
        <v>0</v>
      </c>
      <c r="BH68" s="259">
        <f t="shared" si="123"/>
        <v>0</v>
      </c>
      <c r="BI68" s="259">
        <f t="shared" si="123"/>
        <v>0</v>
      </c>
      <c r="BJ68" s="259">
        <f t="shared" si="123"/>
        <v>0</v>
      </c>
      <c r="BK68" s="259">
        <f t="shared" si="123"/>
        <v>0</v>
      </c>
      <c r="BL68" s="259">
        <f t="shared" si="123"/>
        <v>0</v>
      </c>
      <c r="BM68" s="259">
        <f t="shared" si="123"/>
        <v>0</v>
      </c>
      <c r="BN68" s="259">
        <f t="shared" si="123"/>
        <v>0</v>
      </c>
      <c r="BO68" s="259">
        <f t="shared" si="123"/>
        <v>0</v>
      </c>
      <c r="BP68" s="259">
        <f t="shared" si="123"/>
        <v>0</v>
      </c>
      <c r="BQ68" s="259">
        <f t="shared" si="123"/>
        <v>0</v>
      </c>
      <c r="BR68" s="259">
        <f t="shared" si="123"/>
        <v>0</v>
      </c>
      <c r="BS68" s="259">
        <f t="shared" si="123"/>
        <v>0</v>
      </c>
      <c r="BT68" s="259">
        <f t="shared" si="123"/>
        <v>0</v>
      </c>
      <c r="BU68" s="259">
        <f t="shared" si="123"/>
        <v>0</v>
      </c>
      <c r="BV68" s="259">
        <f t="shared" si="123"/>
        <v>0</v>
      </c>
      <c r="BW68" s="259">
        <f t="shared" si="123"/>
        <v>0</v>
      </c>
      <c r="BX68" s="259">
        <f t="shared" si="123"/>
        <v>0</v>
      </c>
      <c r="BY68" s="259">
        <f t="shared" si="123"/>
        <v>0</v>
      </c>
      <c r="BZ68" s="259">
        <f t="shared" si="123"/>
        <v>0</v>
      </c>
      <c r="CA68" s="259">
        <f t="shared" si="123"/>
        <v>0</v>
      </c>
      <c r="CB68" s="259">
        <f t="shared" si="123"/>
        <v>0</v>
      </c>
      <c r="CC68" s="259">
        <f t="shared" si="123"/>
        <v>0</v>
      </c>
      <c r="CD68" s="259">
        <f t="shared" ref="CD68:CW68" si="124">CC68-($AW$20*$A$2)</f>
        <v>0</v>
      </c>
      <c r="CE68" s="259">
        <f t="shared" si="124"/>
        <v>0</v>
      </c>
      <c r="CF68" s="259">
        <f t="shared" si="124"/>
        <v>0</v>
      </c>
      <c r="CG68" s="259">
        <f t="shared" si="124"/>
        <v>0</v>
      </c>
      <c r="CH68" s="259">
        <f t="shared" si="124"/>
        <v>0</v>
      </c>
      <c r="CI68" s="259">
        <f t="shared" si="124"/>
        <v>0</v>
      </c>
      <c r="CJ68" s="259">
        <f t="shared" si="124"/>
        <v>0</v>
      </c>
      <c r="CK68" s="259">
        <f t="shared" si="124"/>
        <v>0</v>
      </c>
      <c r="CL68" s="259">
        <f t="shared" si="124"/>
        <v>0</v>
      </c>
      <c r="CM68" s="259">
        <f t="shared" si="124"/>
        <v>0</v>
      </c>
      <c r="CN68" s="259">
        <f t="shared" si="124"/>
        <v>0</v>
      </c>
      <c r="CO68" s="259">
        <f t="shared" si="124"/>
        <v>0</v>
      </c>
      <c r="CP68" s="259">
        <f t="shared" si="124"/>
        <v>0</v>
      </c>
      <c r="CQ68" s="259">
        <f t="shared" si="124"/>
        <v>0</v>
      </c>
      <c r="CR68" s="259">
        <f t="shared" si="124"/>
        <v>0</v>
      </c>
      <c r="CS68" s="259">
        <f t="shared" si="124"/>
        <v>0</v>
      </c>
      <c r="CT68" s="259">
        <f t="shared" si="124"/>
        <v>0</v>
      </c>
      <c r="CU68" s="259">
        <f t="shared" si="124"/>
        <v>0</v>
      </c>
      <c r="CV68" s="259">
        <f t="shared" si="124"/>
        <v>0</v>
      </c>
      <c r="CW68" s="259">
        <f t="shared" si="124"/>
        <v>0</v>
      </c>
    </row>
    <row r="69" spans="1:101" x14ac:dyDescent="0.3">
      <c r="A69" t="s">
        <v>207</v>
      </c>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59"/>
      <c r="AX69" s="259">
        <f>AX20-(AX20*$A$2)</f>
        <v>0</v>
      </c>
      <c r="AY69" s="259">
        <f t="shared" ref="AY69:CD69" si="125">AX69-($AX$20*$A$2)</f>
        <v>0</v>
      </c>
      <c r="AZ69" s="259">
        <f t="shared" si="125"/>
        <v>0</v>
      </c>
      <c r="BA69" s="259">
        <f t="shared" si="125"/>
        <v>0</v>
      </c>
      <c r="BB69" s="259">
        <f t="shared" si="125"/>
        <v>0</v>
      </c>
      <c r="BC69" s="259">
        <f t="shared" si="125"/>
        <v>0</v>
      </c>
      <c r="BD69" s="259">
        <f t="shared" si="125"/>
        <v>0</v>
      </c>
      <c r="BE69" s="259">
        <f t="shared" si="125"/>
        <v>0</v>
      </c>
      <c r="BF69" s="259">
        <f t="shared" si="125"/>
        <v>0</v>
      </c>
      <c r="BG69" s="259">
        <f t="shared" si="125"/>
        <v>0</v>
      </c>
      <c r="BH69" s="259">
        <f t="shared" si="125"/>
        <v>0</v>
      </c>
      <c r="BI69" s="259">
        <f t="shared" si="125"/>
        <v>0</v>
      </c>
      <c r="BJ69" s="259">
        <f t="shared" si="125"/>
        <v>0</v>
      </c>
      <c r="BK69" s="259">
        <f t="shared" si="125"/>
        <v>0</v>
      </c>
      <c r="BL69" s="259">
        <f t="shared" si="125"/>
        <v>0</v>
      </c>
      <c r="BM69" s="259">
        <f t="shared" si="125"/>
        <v>0</v>
      </c>
      <c r="BN69" s="259">
        <f t="shared" si="125"/>
        <v>0</v>
      </c>
      <c r="BO69" s="259">
        <f t="shared" si="125"/>
        <v>0</v>
      </c>
      <c r="BP69" s="259">
        <f t="shared" si="125"/>
        <v>0</v>
      </c>
      <c r="BQ69" s="259">
        <f t="shared" si="125"/>
        <v>0</v>
      </c>
      <c r="BR69" s="259">
        <f t="shared" si="125"/>
        <v>0</v>
      </c>
      <c r="BS69" s="259">
        <f t="shared" si="125"/>
        <v>0</v>
      </c>
      <c r="BT69" s="259">
        <f t="shared" si="125"/>
        <v>0</v>
      </c>
      <c r="BU69" s="259">
        <f t="shared" si="125"/>
        <v>0</v>
      </c>
      <c r="BV69" s="259">
        <f t="shared" si="125"/>
        <v>0</v>
      </c>
      <c r="BW69" s="259">
        <f t="shared" si="125"/>
        <v>0</v>
      </c>
      <c r="BX69" s="259">
        <f t="shared" si="125"/>
        <v>0</v>
      </c>
      <c r="BY69" s="259">
        <f t="shared" si="125"/>
        <v>0</v>
      </c>
      <c r="BZ69" s="259">
        <f t="shared" si="125"/>
        <v>0</v>
      </c>
      <c r="CA69" s="259">
        <f t="shared" si="125"/>
        <v>0</v>
      </c>
      <c r="CB69" s="259">
        <f t="shared" si="125"/>
        <v>0</v>
      </c>
      <c r="CC69" s="259">
        <f t="shared" si="125"/>
        <v>0</v>
      </c>
      <c r="CD69" s="259">
        <f t="shared" si="125"/>
        <v>0</v>
      </c>
      <c r="CE69" s="259">
        <f t="shared" ref="CE69:CW69" si="126">CD69-($AX$20*$A$2)</f>
        <v>0</v>
      </c>
      <c r="CF69" s="259">
        <f t="shared" si="126"/>
        <v>0</v>
      </c>
      <c r="CG69" s="259">
        <f t="shared" si="126"/>
        <v>0</v>
      </c>
      <c r="CH69" s="259">
        <f t="shared" si="126"/>
        <v>0</v>
      </c>
      <c r="CI69" s="259">
        <f t="shared" si="126"/>
        <v>0</v>
      </c>
      <c r="CJ69" s="259">
        <f t="shared" si="126"/>
        <v>0</v>
      </c>
      <c r="CK69" s="259">
        <f t="shared" si="126"/>
        <v>0</v>
      </c>
      <c r="CL69" s="259">
        <f t="shared" si="126"/>
        <v>0</v>
      </c>
      <c r="CM69" s="259">
        <f t="shared" si="126"/>
        <v>0</v>
      </c>
      <c r="CN69" s="259">
        <f t="shared" si="126"/>
        <v>0</v>
      </c>
      <c r="CO69" s="259">
        <f t="shared" si="126"/>
        <v>0</v>
      </c>
      <c r="CP69" s="259">
        <f t="shared" si="126"/>
        <v>0</v>
      </c>
      <c r="CQ69" s="259">
        <f t="shared" si="126"/>
        <v>0</v>
      </c>
      <c r="CR69" s="259">
        <f t="shared" si="126"/>
        <v>0</v>
      </c>
      <c r="CS69" s="259">
        <f t="shared" si="126"/>
        <v>0</v>
      </c>
      <c r="CT69" s="259">
        <f t="shared" si="126"/>
        <v>0</v>
      </c>
      <c r="CU69" s="259">
        <f t="shared" si="126"/>
        <v>0</v>
      </c>
      <c r="CV69" s="259">
        <f t="shared" si="126"/>
        <v>0</v>
      </c>
      <c r="CW69" s="259">
        <f t="shared" si="126"/>
        <v>0</v>
      </c>
    </row>
    <row r="70" spans="1:101" x14ac:dyDescent="0.3">
      <c r="A70" t="s">
        <v>208</v>
      </c>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259"/>
      <c r="AH70" s="259"/>
      <c r="AI70" s="259"/>
      <c r="AJ70" s="259"/>
      <c r="AK70" s="259"/>
      <c r="AL70" s="259"/>
      <c r="AM70" s="259"/>
      <c r="AN70" s="259"/>
      <c r="AO70" s="259"/>
      <c r="AP70" s="259"/>
      <c r="AQ70" s="259"/>
      <c r="AR70" s="259"/>
      <c r="AS70" s="259"/>
      <c r="AT70" s="259"/>
      <c r="AU70" s="259"/>
      <c r="AV70" s="259"/>
      <c r="AW70" s="259"/>
      <c r="AX70" s="259"/>
      <c r="AY70" s="259">
        <f>AY20-(AY20*$A$2)</f>
        <v>0</v>
      </c>
      <c r="AZ70" s="259">
        <f t="shared" ref="AZ70:CE70" si="127">AY70-($AY$20*$A$2)</f>
        <v>0</v>
      </c>
      <c r="BA70" s="259">
        <f t="shared" si="127"/>
        <v>0</v>
      </c>
      <c r="BB70" s="259">
        <f t="shared" si="127"/>
        <v>0</v>
      </c>
      <c r="BC70" s="259">
        <f t="shared" si="127"/>
        <v>0</v>
      </c>
      <c r="BD70" s="259">
        <f t="shared" si="127"/>
        <v>0</v>
      </c>
      <c r="BE70" s="259">
        <f t="shared" si="127"/>
        <v>0</v>
      </c>
      <c r="BF70" s="259">
        <f t="shared" si="127"/>
        <v>0</v>
      </c>
      <c r="BG70" s="259">
        <f t="shared" si="127"/>
        <v>0</v>
      </c>
      <c r="BH70" s="259">
        <f t="shared" si="127"/>
        <v>0</v>
      </c>
      <c r="BI70" s="259">
        <f t="shared" si="127"/>
        <v>0</v>
      </c>
      <c r="BJ70" s="259">
        <f t="shared" si="127"/>
        <v>0</v>
      </c>
      <c r="BK70" s="259">
        <f t="shared" si="127"/>
        <v>0</v>
      </c>
      <c r="BL70" s="259">
        <f t="shared" si="127"/>
        <v>0</v>
      </c>
      <c r="BM70" s="259">
        <f t="shared" si="127"/>
        <v>0</v>
      </c>
      <c r="BN70" s="259">
        <f t="shared" si="127"/>
        <v>0</v>
      </c>
      <c r="BO70" s="259">
        <f t="shared" si="127"/>
        <v>0</v>
      </c>
      <c r="BP70" s="259">
        <f t="shared" si="127"/>
        <v>0</v>
      </c>
      <c r="BQ70" s="259">
        <f t="shared" si="127"/>
        <v>0</v>
      </c>
      <c r="BR70" s="259">
        <f t="shared" si="127"/>
        <v>0</v>
      </c>
      <c r="BS70" s="259">
        <f t="shared" si="127"/>
        <v>0</v>
      </c>
      <c r="BT70" s="259">
        <f t="shared" si="127"/>
        <v>0</v>
      </c>
      <c r="BU70" s="259">
        <f t="shared" si="127"/>
        <v>0</v>
      </c>
      <c r="BV70" s="259">
        <f t="shared" si="127"/>
        <v>0</v>
      </c>
      <c r="BW70" s="259">
        <f t="shared" si="127"/>
        <v>0</v>
      </c>
      <c r="BX70" s="259">
        <f t="shared" si="127"/>
        <v>0</v>
      </c>
      <c r="BY70" s="259">
        <f t="shared" si="127"/>
        <v>0</v>
      </c>
      <c r="BZ70" s="259">
        <f t="shared" si="127"/>
        <v>0</v>
      </c>
      <c r="CA70" s="259">
        <f t="shared" si="127"/>
        <v>0</v>
      </c>
      <c r="CB70" s="259">
        <f t="shared" si="127"/>
        <v>0</v>
      </c>
      <c r="CC70" s="259">
        <f t="shared" si="127"/>
        <v>0</v>
      </c>
      <c r="CD70" s="259">
        <f t="shared" si="127"/>
        <v>0</v>
      </c>
      <c r="CE70" s="259">
        <f t="shared" si="127"/>
        <v>0</v>
      </c>
      <c r="CF70" s="259">
        <f t="shared" ref="CF70:CW70" si="128">CE70-($AY$20*$A$2)</f>
        <v>0</v>
      </c>
      <c r="CG70" s="259">
        <f t="shared" si="128"/>
        <v>0</v>
      </c>
      <c r="CH70" s="259">
        <f t="shared" si="128"/>
        <v>0</v>
      </c>
      <c r="CI70" s="259">
        <f t="shared" si="128"/>
        <v>0</v>
      </c>
      <c r="CJ70" s="259">
        <f t="shared" si="128"/>
        <v>0</v>
      </c>
      <c r="CK70" s="259">
        <f t="shared" si="128"/>
        <v>0</v>
      </c>
      <c r="CL70" s="259">
        <f t="shared" si="128"/>
        <v>0</v>
      </c>
      <c r="CM70" s="259">
        <f t="shared" si="128"/>
        <v>0</v>
      </c>
      <c r="CN70" s="259">
        <f t="shared" si="128"/>
        <v>0</v>
      </c>
      <c r="CO70" s="259">
        <f t="shared" si="128"/>
        <v>0</v>
      </c>
      <c r="CP70" s="259">
        <f t="shared" si="128"/>
        <v>0</v>
      </c>
      <c r="CQ70" s="259">
        <f t="shared" si="128"/>
        <v>0</v>
      </c>
      <c r="CR70" s="259">
        <f t="shared" si="128"/>
        <v>0</v>
      </c>
      <c r="CS70" s="259">
        <f t="shared" si="128"/>
        <v>0</v>
      </c>
      <c r="CT70" s="259">
        <f t="shared" si="128"/>
        <v>0</v>
      </c>
      <c r="CU70" s="259">
        <f t="shared" si="128"/>
        <v>0</v>
      </c>
      <c r="CV70" s="259">
        <f t="shared" si="128"/>
        <v>0</v>
      </c>
      <c r="CW70" s="259">
        <f t="shared" si="128"/>
        <v>0</v>
      </c>
    </row>
    <row r="71" spans="1:101" x14ac:dyDescent="0.3">
      <c r="A71" t="s">
        <v>209</v>
      </c>
      <c r="B71" s="259"/>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259"/>
      <c r="AJ71" s="259"/>
      <c r="AK71" s="259"/>
      <c r="AL71" s="259"/>
      <c r="AM71" s="259"/>
      <c r="AN71" s="259"/>
      <c r="AO71" s="259"/>
      <c r="AP71" s="259"/>
      <c r="AQ71" s="259"/>
      <c r="AR71" s="259"/>
      <c r="AS71" s="259"/>
      <c r="AT71" s="259"/>
      <c r="AU71" s="259"/>
      <c r="AV71" s="259"/>
      <c r="AW71" s="259"/>
      <c r="AX71" s="259"/>
      <c r="AY71" s="259"/>
      <c r="AZ71" s="259">
        <f>AZ20-(AZ20*$A$2)</f>
        <v>0</v>
      </c>
      <c r="BA71" s="259">
        <f t="shared" ref="BA71:CF71" si="129">AZ71-($AZ$20*$A$2)</f>
        <v>0</v>
      </c>
      <c r="BB71" s="259">
        <f t="shared" si="129"/>
        <v>0</v>
      </c>
      <c r="BC71" s="259">
        <f t="shared" si="129"/>
        <v>0</v>
      </c>
      <c r="BD71" s="259">
        <f t="shared" si="129"/>
        <v>0</v>
      </c>
      <c r="BE71" s="259">
        <f t="shared" si="129"/>
        <v>0</v>
      </c>
      <c r="BF71" s="259">
        <f t="shared" si="129"/>
        <v>0</v>
      </c>
      <c r="BG71" s="259">
        <f t="shared" si="129"/>
        <v>0</v>
      </c>
      <c r="BH71" s="259">
        <f t="shared" si="129"/>
        <v>0</v>
      </c>
      <c r="BI71" s="259">
        <f t="shared" si="129"/>
        <v>0</v>
      </c>
      <c r="BJ71" s="259">
        <f t="shared" si="129"/>
        <v>0</v>
      </c>
      <c r="BK71" s="259">
        <f t="shared" si="129"/>
        <v>0</v>
      </c>
      <c r="BL71" s="259">
        <f t="shared" si="129"/>
        <v>0</v>
      </c>
      <c r="BM71" s="259">
        <f t="shared" si="129"/>
        <v>0</v>
      </c>
      <c r="BN71" s="259">
        <f t="shared" si="129"/>
        <v>0</v>
      </c>
      <c r="BO71" s="259">
        <f t="shared" si="129"/>
        <v>0</v>
      </c>
      <c r="BP71" s="259">
        <f t="shared" si="129"/>
        <v>0</v>
      </c>
      <c r="BQ71" s="259">
        <f t="shared" si="129"/>
        <v>0</v>
      </c>
      <c r="BR71" s="259">
        <f t="shared" si="129"/>
        <v>0</v>
      </c>
      <c r="BS71" s="259">
        <f t="shared" si="129"/>
        <v>0</v>
      </c>
      <c r="BT71" s="259">
        <f t="shared" si="129"/>
        <v>0</v>
      </c>
      <c r="BU71" s="259">
        <f t="shared" si="129"/>
        <v>0</v>
      </c>
      <c r="BV71" s="259">
        <f t="shared" si="129"/>
        <v>0</v>
      </c>
      <c r="BW71" s="259">
        <f t="shared" si="129"/>
        <v>0</v>
      </c>
      <c r="BX71" s="259">
        <f t="shared" si="129"/>
        <v>0</v>
      </c>
      <c r="BY71" s="259">
        <f t="shared" si="129"/>
        <v>0</v>
      </c>
      <c r="BZ71" s="259">
        <f t="shared" si="129"/>
        <v>0</v>
      </c>
      <c r="CA71" s="259">
        <f t="shared" si="129"/>
        <v>0</v>
      </c>
      <c r="CB71" s="259">
        <f t="shared" si="129"/>
        <v>0</v>
      </c>
      <c r="CC71" s="259">
        <f t="shared" si="129"/>
        <v>0</v>
      </c>
      <c r="CD71" s="259">
        <f t="shared" si="129"/>
        <v>0</v>
      </c>
      <c r="CE71" s="259">
        <f t="shared" si="129"/>
        <v>0</v>
      </c>
      <c r="CF71" s="259">
        <f t="shared" si="129"/>
        <v>0</v>
      </c>
      <c r="CG71" s="259">
        <f t="shared" ref="CG71:CW71" si="130">CF71-($AZ$20*$A$2)</f>
        <v>0</v>
      </c>
      <c r="CH71" s="259">
        <f t="shared" si="130"/>
        <v>0</v>
      </c>
      <c r="CI71" s="259">
        <f t="shared" si="130"/>
        <v>0</v>
      </c>
      <c r="CJ71" s="259">
        <f t="shared" si="130"/>
        <v>0</v>
      </c>
      <c r="CK71" s="259">
        <f t="shared" si="130"/>
        <v>0</v>
      </c>
      <c r="CL71" s="259">
        <f t="shared" si="130"/>
        <v>0</v>
      </c>
      <c r="CM71" s="259">
        <f t="shared" si="130"/>
        <v>0</v>
      </c>
      <c r="CN71" s="259">
        <f t="shared" si="130"/>
        <v>0</v>
      </c>
      <c r="CO71" s="259">
        <f t="shared" si="130"/>
        <v>0</v>
      </c>
      <c r="CP71" s="259">
        <f t="shared" si="130"/>
        <v>0</v>
      </c>
      <c r="CQ71" s="259">
        <f t="shared" si="130"/>
        <v>0</v>
      </c>
      <c r="CR71" s="259">
        <f t="shared" si="130"/>
        <v>0</v>
      </c>
      <c r="CS71" s="259">
        <f t="shared" si="130"/>
        <v>0</v>
      </c>
      <c r="CT71" s="259">
        <f t="shared" si="130"/>
        <v>0</v>
      </c>
      <c r="CU71" s="259">
        <f t="shared" si="130"/>
        <v>0</v>
      </c>
      <c r="CV71" s="259">
        <f t="shared" si="130"/>
        <v>0</v>
      </c>
      <c r="CW71" s="259">
        <f t="shared" si="130"/>
        <v>0</v>
      </c>
    </row>
    <row r="72" spans="1:101" x14ac:dyDescent="0.3">
      <c r="A72" t="s">
        <v>210</v>
      </c>
      <c r="B72" s="259"/>
      <c r="C72" s="259"/>
      <c r="D72" s="259"/>
      <c r="E72" s="259"/>
      <c r="F72" s="259"/>
      <c r="G72" s="259"/>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259"/>
      <c r="AJ72" s="259"/>
      <c r="AK72" s="259"/>
      <c r="AL72" s="259"/>
      <c r="AM72" s="259"/>
      <c r="AN72" s="259"/>
      <c r="AO72" s="259"/>
      <c r="AP72" s="259"/>
      <c r="AQ72" s="259"/>
      <c r="AR72" s="259"/>
      <c r="AS72" s="259"/>
      <c r="AT72" s="259"/>
      <c r="AU72" s="259"/>
      <c r="AV72" s="259"/>
      <c r="AW72" s="259"/>
      <c r="AX72" s="259"/>
      <c r="AY72" s="259"/>
      <c r="AZ72" s="259"/>
      <c r="BA72" s="259">
        <f>BA$20-(BA$20*$A$2)</f>
        <v>0</v>
      </c>
      <c r="BB72" s="259">
        <f t="shared" ref="BB72:CW72" si="131">BA72-($BA$20*$A$2)</f>
        <v>0</v>
      </c>
      <c r="BC72" s="259">
        <f t="shared" si="131"/>
        <v>0</v>
      </c>
      <c r="BD72" s="259">
        <f t="shared" si="131"/>
        <v>0</v>
      </c>
      <c r="BE72" s="259">
        <f t="shared" si="131"/>
        <v>0</v>
      </c>
      <c r="BF72" s="259">
        <f t="shared" si="131"/>
        <v>0</v>
      </c>
      <c r="BG72" s="259">
        <f t="shared" si="131"/>
        <v>0</v>
      </c>
      <c r="BH72" s="259">
        <f t="shared" si="131"/>
        <v>0</v>
      </c>
      <c r="BI72" s="259">
        <f t="shared" si="131"/>
        <v>0</v>
      </c>
      <c r="BJ72" s="259">
        <f t="shared" si="131"/>
        <v>0</v>
      </c>
      <c r="BK72" s="259">
        <f t="shared" si="131"/>
        <v>0</v>
      </c>
      <c r="BL72" s="259">
        <f t="shared" si="131"/>
        <v>0</v>
      </c>
      <c r="BM72" s="259">
        <f t="shared" si="131"/>
        <v>0</v>
      </c>
      <c r="BN72" s="259">
        <f t="shared" si="131"/>
        <v>0</v>
      </c>
      <c r="BO72" s="259">
        <f t="shared" si="131"/>
        <v>0</v>
      </c>
      <c r="BP72" s="259">
        <f t="shared" si="131"/>
        <v>0</v>
      </c>
      <c r="BQ72" s="259">
        <f t="shared" si="131"/>
        <v>0</v>
      </c>
      <c r="BR72" s="259">
        <f t="shared" si="131"/>
        <v>0</v>
      </c>
      <c r="BS72" s="259">
        <f t="shared" si="131"/>
        <v>0</v>
      </c>
      <c r="BT72" s="259">
        <f t="shared" si="131"/>
        <v>0</v>
      </c>
      <c r="BU72" s="259">
        <f t="shared" si="131"/>
        <v>0</v>
      </c>
      <c r="BV72" s="259">
        <f t="shared" si="131"/>
        <v>0</v>
      </c>
      <c r="BW72" s="259">
        <f t="shared" si="131"/>
        <v>0</v>
      </c>
      <c r="BX72" s="259">
        <f t="shared" si="131"/>
        <v>0</v>
      </c>
      <c r="BY72" s="259">
        <f t="shared" si="131"/>
        <v>0</v>
      </c>
      <c r="BZ72" s="259">
        <f t="shared" si="131"/>
        <v>0</v>
      </c>
      <c r="CA72" s="259">
        <f t="shared" si="131"/>
        <v>0</v>
      </c>
      <c r="CB72" s="259">
        <f t="shared" si="131"/>
        <v>0</v>
      </c>
      <c r="CC72" s="259">
        <f t="shared" si="131"/>
        <v>0</v>
      </c>
      <c r="CD72" s="259">
        <f t="shared" si="131"/>
        <v>0</v>
      </c>
      <c r="CE72" s="259">
        <f t="shared" si="131"/>
        <v>0</v>
      </c>
      <c r="CF72" s="259">
        <f t="shared" si="131"/>
        <v>0</v>
      </c>
      <c r="CG72" s="259">
        <f t="shared" si="131"/>
        <v>0</v>
      </c>
      <c r="CH72" s="259">
        <f t="shared" si="131"/>
        <v>0</v>
      </c>
      <c r="CI72" s="259">
        <f t="shared" si="131"/>
        <v>0</v>
      </c>
      <c r="CJ72" s="259">
        <f t="shared" si="131"/>
        <v>0</v>
      </c>
      <c r="CK72" s="259">
        <f t="shared" si="131"/>
        <v>0</v>
      </c>
      <c r="CL72" s="259">
        <f t="shared" si="131"/>
        <v>0</v>
      </c>
      <c r="CM72" s="259">
        <f t="shared" si="131"/>
        <v>0</v>
      </c>
      <c r="CN72" s="259">
        <f t="shared" si="131"/>
        <v>0</v>
      </c>
      <c r="CO72" s="259">
        <f t="shared" si="131"/>
        <v>0</v>
      </c>
      <c r="CP72" s="259">
        <f t="shared" si="131"/>
        <v>0</v>
      </c>
      <c r="CQ72" s="259">
        <f t="shared" si="131"/>
        <v>0</v>
      </c>
      <c r="CR72" s="259">
        <f t="shared" si="131"/>
        <v>0</v>
      </c>
      <c r="CS72" s="259">
        <f t="shared" si="131"/>
        <v>0</v>
      </c>
      <c r="CT72" s="259">
        <f t="shared" si="131"/>
        <v>0</v>
      </c>
      <c r="CU72" s="259">
        <f t="shared" si="131"/>
        <v>0</v>
      </c>
      <c r="CV72" s="259">
        <f t="shared" si="131"/>
        <v>0</v>
      </c>
      <c r="CW72" s="259">
        <f t="shared" si="131"/>
        <v>0</v>
      </c>
    </row>
    <row r="73" spans="1:101" x14ac:dyDescent="0.3">
      <c r="A73" t="s">
        <v>211</v>
      </c>
      <c r="B73" s="259"/>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59"/>
      <c r="AA73" s="259"/>
      <c r="AB73" s="259"/>
      <c r="AC73" s="259"/>
      <c r="AD73" s="259"/>
      <c r="AE73" s="259"/>
      <c r="AF73" s="259"/>
      <c r="AG73" s="259"/>
      <c r="AH73" s="259"/>
      <c r="AI73" s="259"/>
      <c r="AJ73" s="259"/>
      <c r="AK73" s="259"/>
      <c r="AL73" s="259"/>
      <c r="AM73" s="259"/>
      <c r="AN73" s="259"/>
      <c r="AO73" s="259"/>
      <c r="AP73" s="259"/>
      <c r="AQ73" s="259"/>
      <c r="AR73" s="259"/>
      <c r="AS73" s="259"/>
      <c r="AT73" s="259"/>
      <c r="AU73" s="259"/>
      <c r="AV73" s="259"/>
      <c r="AW73" s="259"/>
      <c r="AX73" s="259"/>
      <c r="AY73" s="259"/>
      <c r="AZ73" s="259"/>
      <c r="BA73" s="259"/>
      <c r="BB73" s="259">
        <f>BB$20-(BB$20*$A$2)</f>
        <v>0</v>
      </c>
      <c r="BC73" s="259">
        <f t="shared" ref="BC73:CW73" si="132">BB73-($BB$20*$A$2)</f>
        <v>0</v>
      </c>
      <c r="BD73" s="259">
        <f t="shared" si="132"/>
        <v>0</v>
      </c>
      <c r="BE73" s="259">
        <f t="shared" si="132"/>
        <v>0</v>
      </c>
      <c r="BF73" s="259">
        <f t="shared" si="132"/>
        <v>0</v>
      </c>
      <c r="BG73" s="259">
        <f t="shared" si="132"/>
        <v>0</v>
      </c>
      <c r="BH73" s="259">
        <f t="shared" si="132"/>
        <v>0</v>
      </c>
      <c r="BI73" s="259">
        <f t="shared" si="132"/>
        <v>0</v>
      </c>
      <c r="BJ73" s="259">
        <f t="shared" si="132"/>
        <v>0</v>
      </c>
      <c r="BK73" s="259">
        <f t="shared" si="132"/>
        <v>0</v>
      </c>
      <c r="BL73" s="259">
        <f t="shared" si="132"/>
        <v>0</v>
      </c>
      <c r="BM73" s="259">
        <f t="shared" si="132"/>
        <v>0</v>
      </c>
      <c r="BN73" s="259">
        <f t="shared" si="132"/>
        <v>0</v>
      </c>
      <c r="BO73" s="259">
        <f t="shared" si="132"/>
        <v>0</v>
      </c>
      <c r="BP73" s="259">
        <f t="shared" si="132"/>
        <v>0</v>
      </c>
      <c r="BQ73" s="259">
        <f t="shared" si="132"/>
        <v>0</v>
      </c>
      <c r="BR73" s="259">
        <f t="shared" si="132"/>
        <v>0</v>
      </c>
      <c r="BS73" s="259">
        <f t="shared" si="132"/>
        <v>0</v>
      </c>
      <c r="BT73" s="259">
        <f t="shared" si="132"/>
        <v>0</v>
      </c>
      <c r="BU73" s="259">
        <f t="shared" si="132"/>
        <v>0</v>
      </c>
      <c r="BV73" s="259">
        <f t="shared" si="132"/>
        <v>0</v>
      </c>
      <c r="BW73" s="259">
        <f t="shared" si="132"/>
        <v>0</v>
      </c>
      <c r="BX73" s="259">
        <f t="shared" si="132"/>
        <v>0</v>
      </c>
      <c r="BY73" s="259">
        <f t="shared" si="132"/>
        <v>0</v>
      </c>
      <c r="BZ73" s="259">
        <f t="shared" si="132"/>
        <v>0</v>
      </c>
      <c r="CA73" s="259">
        <f t="shared" si="132"/>
        <v>0</v>
      </c>
      <c r="CB73" s="259">
        <f t="shared" si="132"/>
        <v>0</v>
      </c>
      <c r="CC73" s="259">
        <f t="shared" si="132"/>
        <v>0</v>
      </c>
      <c r="CD73" s="259">
        <f t="shared" si="132"/>
        <v>0</v>
      </c>
      <c r="CE73" s="259">
        <f t="shared" si="132"/>
        <v>0</v>
      </c>
      <c r="CF73" s="259">
        <f t="shared" si="132"/>
        <v>0</v>
      </c>
      <c r="CG73" s="259">
        <f t="shared" si="132"/>
        <v>0</v>
      </c>
      <c r="CH73" s="259">
        <f t="shared" si="132"/>
        <v>0</v>
      </c>
      <c r="CI73" s="259">
        <f t="shared" si="132"/>
        <v>0</v>
      </c>
      <c r="CJ73" s="259">
        <f t="shared" si="132"/>
        <v>0</v>
      </c>
      <c r="CK73" s="259">
        <f t="shared" si="132"/>
        <v>0</v>
      </c>
      <c r="CL73" s="259">
        <f t="shared" si="132"/>
        <v>0</v>
      </c>
      <c r="CM73" s="259">
        <f t="shared" si="132"/>
        <v>0</v>
      </c>
      <c r="CN73" s="259">
        <f t="shared" si="132"/>
        <v>0</v>
      </c>
      <c r="CO73" s="259">
        <f t="shared" si="132"/>
        <v>0</v>
      </c>
      <c r="CP73" s="259">
        <f t="shared" si="132"/>
        <v>0</v>
      </c>
      <c r="CQ73" s="259">
        <f t="shared" si="132"/>
        <v>0</v>
      </c>
      <c r="CR73" s="259">
        <f t="shared" si="132"/>
        <v>0</v>
      </c>
      <c r="CS73" s="259">
        <f t="shared" si="132"/>
        <v>0</v>
      </c>
      <c r="CT73" s="259">
        <f t="shared" si="132"/>
        <v>0</v>
      </c>
      <c r="CU73" s="259">
        <f t="shared" si="132"/>
        <v>0</v>
      </c>
      <c r="CV73" s="259">
        <f t="shared" si="132"/>
        <v>0</v>
      </c>
      <c r="CW73" s="259">
        <f t="shared" si="132"/>
        <v>0</v>
      </c>
    </row>
    <row r="74" spans="1:101" x14ac:dyDescent="0.3">
      <c r="A74" t="s">
        <v>212</v>
      </c>
      <c r="B74" s="259"/>
      <c r="C74" s="259"/>
      <c r="D74" s="259"/>
      <c r="E74" s="259"/>
      <c r="F74" s="259"/>
      <c r="G74" s="259"/>
      <c r="H74" s="259"/>
      <c r="I74" s="259"/>
      <c r="J74" s="259"/>
      <c r="K74" s="259"/>
      <c r="L74" s="259"/>
      <c r="M74" s="259"/>
      <c r="N74" s="259"/>
      <c r="O74" s="259"/>
      <c r="P74" s="259"/>
      <c r="Q74" s="259"/>
      <c r="R74" s="259"/>
      <c r="S74" s="259"/>
      <c r="T74" s="259"/>
      <c r="U74" s="259"/>
      <c r="V74" s="259"/>
      <c r="W74" s="259"/>
      <c r="X74" s="259"/>
      <c r="Y74" s="259"/>
      <c r="Z74" s="259"/>
      <c r="AA74" s="259"/>
      <c r="AB74" s="259"/>
      <c r="AC74" s="259"/>
      <c r="AD74" s="259"/>
      <c r="AE74" s="259"/>
      <c r="AF74" s="259"/>
      <c r="AG74" s="259"/>
      <c r="AH74" s="259"/>
      <c r="AI74" s="259"/>
      <c r="AJ74" s="259"/>
      <c r="AK74" s="259"/>
      <c r="AL74" s="259"/>
      <c r="AM74" s="259"/>
      <c r="AN74" s="259"/>
      <c r="AO74" s="259"/>
      <c r="AP74" s="259"/>
      <c r="AQ74" s="259"/>
      <c r="AR74" s="259"/>
      <c r="AS74" s="259"/>
      <c r="AT74" s="259"/>
      <c r="AU74" s="259"/>
      <c r="AV74" s="259"/>
      <c r="AW74" s="259"/>
      <c r="AX74" s="259"/>
      <c r="AY74" s="259"/>
      <c r="AZ74" s="259"/>
      <c r="BA74" s="259"/>
      <c r="BB74" s="259"/>
      <c r="BC74" s="259">
        <f>BC$20-(BC$20*$A$2)</f>
        <v>0</v>
      </c>
      <c r="BD74" s="259">
        <f t="shared" ref="BD74:CW74" si="133">BC74-($BC$20*$A$2)</f>
        <v>0</v>
      </c>
      <c r="BE74" s="259">
        <f t="shared" si="133"/>
        <v>0</v>
      </c>
      <c r="BF74" s="259">
        <f t="shared" si="133"/>
        <v>0</v>
      </c>
      <c r="BG74" s="259">
        <f t="shared" si="133"/>
        <v>0</v>
      </c>
      <c r="BH74" s="259">
        <f t="shared" si="133"/>
        <v>0</v>
      </c>
      <c r="BI74" s="259">
        <f t="shared" si="133"/>
        <v>0</v>
      </c>
      <c r="BJ74" s="259">
        <f t="shared" si="133"/>
        <v>0</v>
      </c>
      <c r="BK74" s="259">
        <f t="shared" si="133"/>
        <v>0</v>
      </c>
      <c r="BL74" s="259">
        <f t="shared" si="133"/>
        <v>0</v>
      </c>
      <c r="BM74" s="259">
        <f t="shared" si="133"/>
        <v>0</v>
      </c>
      <c r="BN74" s="259">
        <f t="shared" si="133"/>
        <v>0</v>
      </c>
      <c r="BO74" s="259">
        <f t="shared" si="133"/>
        <v>0</v>
      </c>
      <c r="BP74" s="259">
        <f t="shared" si="133"/>
        <v>0</v>
      </c>
      <c r="BQ74" s="259">
        <f t="shared" si="133"/>
        <v>0</v>
      </c>
      <c r="BR74" s="259">
        <f t="shared" si="133"/>
        <v>0</v>
      </c>
      <c r="BS74" s="259">
        <f t="shared" si="133"/>
        <v>0</v>
      </c>
      <c r="BT74" s="259">
        <f t="shared" si="133"/>
        <v>0</v>
      </c>
      <c r="BU74" s="259">
        <f t="shared" si="133"/>
        <v>0</v>
      </c>
      <c r="BV74" s="259">
        <f t="shared" si="133"/>
        <v>0</v>
      </c>
      <c r="BW74" s="259">
        <f t="shared" si="133"/>
        <v>0</v>
      </c>
      <c r="BX74" s="259">
        <f t="shared" si="133"/>
        <v>0</v>
      </c>
      <c r="BY74" s="259">
        <f t="shared" si="133"/>
        <v>0</v>
      </c>
      <c r="BZ74" s="259">
        <f t="shared" si="133"/>
        <v>0</v>
      </c>
      <c r="CA74" s="259">
        <f t="shared" si="133"/>
        <v>0</v>
      </c>
      <c r="CB74" s="259">
        <f t="shared" si="133"/>
        <v>0</v>
      </c>
      <c r="CC74" s="259">
        <f t="shared" si="133"/>
        <v>0</v>
      </c>
      <c r="CD74" s="259">
        <f t="shared" si="133"/>
        <v>0</v>
      </c>
      <c r="CE74" s="259">
        <f t="shared" si="133"/>
        <v>0</v>
      </c>
      <c r="CF74" s="259">
        <f t="shared" si="133"/>
        <v>0</v>
      </c>
      <c r="CG74" s="259">
        <f t="shared" si="133"/>
        <v>0</v>
      </c>
      <c r="CH74" s="259">
        <f t="shared" si="133"/>
        <v>0</v>
      </c>
      <c r="CI74" s="259">
        <f t="shared" si="133"/>
        <v>0</v>
      </c>
      <c r="CJ74" s="259">
        <f t="shared" si="133"/>
        <v>0</v>
      </c>
      <c r="CK74" s="259">
        <f t="shared" si="133"/>
        <v>0</v>
      </c>
      <c r="CL74" s="259">
        <f t="shared" si="133"/>
        <v>0</v>
      </c>
      <c r="CM74" s="259">
        <f t="shared" si="133"/>
        <v>0</v>
      </c>
      <c r="CN74" s="259">
        <f t="shared" si="133"/>
        <v>0</v>
      </c>
      <c r="CO74" s="259">
        <f t="shared" si="133"/>
        <v>0</v>
      </c>
      <c r="CP74" s="259">
        <f t="shared" si="133"/>
        <v>0</v>
      </c>
      <c r="CQ74" s="259">
        <f t="shared" si="133"/>
        <v>0</v>
      </c>
      <c r="CR74" s="259">
        <f t="shared" si="133"/>
        <v>0</v>
      </c>
      <c r="CS74" s="259">
        <f t="shared" si="133"/>
        <v>0</v>
      </c>
      <c r="CT74" s="259">
        <f t="shared" si="133"/>
        <v>0</v>
      </c>
      <c r="CU74" s="259">
        <f t="shared" si="133"/>
        <v>0</v>
      </c>
      <c r="CV74" s="259">
        <f t="shared" si="133"/>
        <v>0</v>
      </c>
      <c r="CW74" s="259">
        <f t="shared" si="133"/>
        <v>0</v>
      </c>
    </row>
    <row r="75" spans="1:101" x14ac:dyDescent="0.3">
      <c r="A75" t="s">
        <v>213</v>
      </c>
      <c r="B75" s="259"/>
      <c r="C75" s="259"/>
      <c r="D75" s="259"/>
      <c r="E75" s="259"/>
      <c r="F75" s="259"/>
      <c r="G75" s="259"/>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c r="AF75" s="259"/>
      <c r="AG75" s="259"/>
      <c r="AH75" s="259"/>
      <c r="AI75" s="259"/>
      <c r="AJ75" s="259"/>
      <c r="AK75" s="259"/>
      <c r="AL75" s="259"/>
      <c r="AM75" s="259"/>
      <c r="AN75" s="259"/>
      <c r="AO75" s="259"/>
      <c r="AP75" s="259"/>
      <c r="AQ75" s="259"/>
      <c r="AR75" s="259"/>
      <c r="AS75" s="259"/>
      <c r="AT75" s="259"/>
      <c r="AU75" s="259"/>
      <c r="AV75" s="259"/>
      <c r="AW75" s="259"/>
      <c r="AX75" s="259"/>
      <c r="AY75" s="259"/>
      <c r="AZ75" s="259"/>
      <c r="BA75" s="259"/>
      <c r="BB75" s="259"/>
      <c r="BC75" s="259"/>
      <c r="BD75" s="259">
        <f>BD$20-(BD$20*$A$2)</f>
        <v>0</v>
      </c>
      <c r="BE75" s="259">
        <f t="shared" ref="BE75:CW75" si="134">BD75-($BD$20*$A$2)</f>
        <v>0</v>
      </c>
      <c r="BF75" s="259">
        <f t="shared" si="134"/>
        <v>0</v>
      </c>
      <c r="BG75" s="259">
        <f t="shared" si="134"/>
        <v>0</v>
      </c>
      <c r="BH75" s="259">
        <f t="shared" si="134"/>
        <v>0</v>
      </c>
      <c r="BI75" s="259">
        <f t="shared" si="134"/>
        <v>0</v>
      </c>
      <c r="BJ75" s="259">
        <f t="shared" si="134"/>
        <v>0</v>
      </c>
      <c r="BK75" s="259">
        <f t="shared" si="134"/>
        <v>0</v>
      </c>
      <c r="BL75" s="259">
        <f t="shared" si="134"/>
        <v>0</v>
      </c>
      <c r="BM75" s="259">
        <f t="shared" si="134"/>
        <v>0</v>
      </c>
      <c r="BN75" s="259">
        <f t="shared" si="134"/>
        <v>0</v>
      </c>
      <c r="BO75" s="259">
        <f t="shared" si="134"/>
        <v>0</v>
      </c>
      <c r="BP75" s="259">
        <f t="shared" si="134"/>
        <v>0</v>
      </c>
      <c r="BQ75" s="259">
        <f t="shared" si="134"/>
        <v>0</v>
      </c>
      <c r="BR75" s="259">
        <f t="shared" si="134"/>
        <v>0</v>
      </c>
      <c r="BS75" s="259">
        <f t="shared" si="134"/>
        <v>0</v>
      </c>
      <c r="BT75" s="259">
        <f t="shared" si="134"/>
        <v>0</v>
      </c>
      <c r="BU75" s="259">
        <f t="shared" si="134"/>
        <v>0</v>
      </c>
      <c r="BV75" s="259">
        <f t="shared" si="134"/>
        <v>0</v>
      </c>
      <c r="BW75" s="259">
        <f t="shared" si="134"/>
        <v>0</v>
      </c>
      <c r="BX75" s="259">
        <f t="shared" si="134"/>
        <v>0</v>
      </c>
      <c r="BY75" s="259">
        <f t="shared" si="134"/>
        <v>0</v>
      </c>
      <c r="BZ75" s="259">
        <f t="shared" si="134"/>
        <v>0</v>
      </c>
      <c r="CA75" s="259">
        <f t="shared" si="134"/>
        <v>0</v>
      </c>
      <c r="CB75" s="259">
        <f t="shared" si="134"/>
        <v>0</v>
      </c>
      <c r="CC75" s="259">
        <f t="shared" si="134"/>
        <v>0</v>
      </c>
      <c r="CD75" s="259">
        <f t="shared" si="134"/>
        <v>0</v>
      </c>
      <c r="CE75" s="259">
        <f t="shared" si="134"/>
        <v>0</v>
      </c>
      <c r="CF75" s="259">
        <f t="shared" si="134"/>
        <v>0</v>
      </c>
      <c r="CG75" s="259">
        <f t="shared" si="134"/>
        <v>0</v>
      </c>
      <c r="CH75" s="259">
        <f t="shared" si="134"/>
        <v>0</v>
      </c>
      <c r="CI75" s="259">
        <f t="shared" si="134"/>
        <v>0</v>
      </c>
      <c r="CJ75" s="259">
        <f t="shared" si="134"/>
        <v>0</v>
      </c>
      <c r="CK75" s="259">
        <f t="shared" si="134"/>
        <v>0</v>
      </c>
      <c r="CL75" s="259">
        <f t="shared" si="134"/>
        <v>0</v>
      </c>
      <c r="CM75" s="259">
        <f t="shared" si="134"/>
        <v>0</v>
      </c>
      <c r="CN75" s="259">
        <f t="shared" si="134"/>
        <v>0</v>
      </c>
      <c r="CO75" s="259">
        <f t="shared" si="134"/>
        <v>0</v>
      </c>
      <c r="CP75" s="259">
        <f t="shared" si="134"/>
        <v>0</v>
      </c>
      <c r="CQ75" s="259">
        <f t="shared" si="134"/>
        <v>0</v>
      </c>
      <c r="CR75" s="259">
        <f t="shared" si="134"/>
        <v>0</v>
      </c>
      <c r="CS75" s="259">
        <f t="shared" si="134"/>
        <v>0</v>
      </c>
      <c r="CT75" s="259">
        <f t="shared" si="134"/>
        <v>0</v>
      </c>
      <c r="CU75" s="259">
        <f t="shared" si="134"/>
        <v>0</v>
      </c>
      <c r="CV75" s="259">
        <f t="shared" si="134"/>
        <v>0</v>
      </c>
      <c r="CW75" s="259">
        <f t="shared" si="134"/>
        <v>0</v>
      </c>
    </row>
    <row r="76" spans="1:101" x14ac:dyDescent="0.3">
      <c r="A76" t="s">
        <v>214</v>
      </c>
      <c r="B76" s="259"/>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59"/>
      <c r="BE76" s="259">
        <f>BE$20-(BE$20*$A$2)</f>
        <v>0</v>
      </c>
      <c r="BF76" s="259">
        <f t="shared" ref="BF76:CW76" si="135">BE76-($BE$20*$A$2)</f>
        <v>0</v>
      </c>
      <c r="BG76" s="259">
        <f t="shared" si="135"/>
        <v>0</v>
      </c>
      <c r="BH76" s="259">
        <f t="shared" si="135"/>
        <v>0</v>
      </c>
      <c r="BI76" s="259">
        <f t="shared" si="135"/>
        <v>0</v>
      </c>
      <c r="BJ76" s="259">
        <f t="shared" si="135"/>
        <v>0</v>
      </c>
      <c r="BK76" s="259">
        <f t="shared" si="135"/>
        <v>0</v>
      </c>
      <c r="BL76" s="259">
        <f t="shared" si="135"/>
        <v>0</v>
      </c>
      <c r="BM76" s="259">
        <f t="shared" si="135"/>
        <v>0</v>
      </c>
      <c r="BN76" s="259">
        <f t="shared" si="135"/>
        <v>0</v>
      </c>
      <c r="BO76" s="259">
        <f t="shared" si="135"/>
        <v>0</v>
      </c>
      <c r="BP76" s="259">
        <f t="shared" si="135"/>
        <v>0</v>
      </c>
      <c r="BQ76" s="259">
        <f t="shared" si="135"/>
        <v>0</v>
      </c>
      <c r="BR76" s="259">
        <f t="shared" si="135"/>
        <v>0</v>
      </c>
      <c r="BS76" s="259">
        <f t="shared" si="135"/>
        <v>0</v>
      </c>
      <c r="BT76" s="259">
        <f t="shared" si="135"/>
        <v>0</v>
      </c>
      <c r="BU76" s="259">
        <f t="shared" si="135"/>
        <v>0</v>
      </c>
      <c r="BV76" s="259">
        <f t="shared" si="135"/>
        <v>0</v>
      </c>
      <c r="BW76" s="259">
        <f t="shared" si="135"/>
        <v>0</v>
      </c>
      <c r="BX76" s="259">
        <f t="shared" si="135"/>
        <v>0</v>
      </c>
      <c r="BY76" s="259">
        <f t="shared" si="135"/>
        <v>0</v>
      </c>
      <c r="BZ76" s="259">
        <f t="shared" si="135"/>
        <v>0</v>
      </c>
      <c r="CA76" s="259">
        <f t="shared" si="135"/>
        <v>0</v>
      </c>
      <c r="CB76" s="259">
        <f t="shared" si="135"/>
        <v>0</v>
      </c>
      <c r="CC76" s="259">
        <f t="shared" si="135"/>
        <v>0</v>
      </c>
      <c r="CD76" s="259">
        <f t="shared" si="135"/>
        <v>0</v>
      </c>
      <c r="CE76" s="259">
        <f t="shared" si="135"/>
        <v>0</v>
      </c>
      <c r="CF76" s="259">
        <f t="shared" si="135"/>
        <v>0</v>
      </c>
      <c r="CG76" s="259">
        <f t="shared" si="135"/>
        <v>0</v>
      </c>
      <c r="CH76" s="259">
        <f t="shared" si="135"/>
        <v>0</v>
      </c>
      <c r="CI76" s="259">
        <f t="shared" si="135"/>
        <v>0</v>
      </c>
      <c r="CJ76" s="259">
        <f t="shared" si="135"/>
        <v>0</v>
      </c>
      <c r="CK76" s="259">
        <f t="shared" si="135"/>
        <v>0</v>
      </c>
      <c r="CL76" s="259">
        <f t="shared" si="135"/>
        <v>0</v>
      </c>
      <c r="CM76" s="259">
        <f t="shared" si="135"/>
        <v>0</v>
      </c>
      <c r="CN76" s="259">
        <f t="shared" si="135"/>
        <v>0</v>
      </c>
      <c r="CO76" s="259">
        <f t="shared" si="135"/>
        <v>0</v>
      </c>
      <c r="CP76" s="259">
        <f t="shared" si="135"/>
        <v>0</v>
      </c>
      <c r="CQ76" s="259">
        <f t="shared" si="135"/>
        <v>0</v>
      </c>
      <c r="CR76" s="259">
        <f t="shared" si="135"/>
        <v>0</v>
      </c>
      <c r="CS76" s="259">
        <f t="shared" si="135"/>
        <v>0</v>
      </c>
      <c r="CT76" s="259">
        <f t="shared" si="135"/>
        <v>0</v>
      </c>
      <c r="CU76" s="259">
        <f t="shared" si="135"/>
        <v>0</v>
      </c>
      <c r="CV76" s="259">
        <f t="shared" si="135"/>
        <v>0</v>
      </c>
      <c r="CW76" s="259">
        <f t="shared" si="135"/>
        <v>0</v>
      </c>
    </row>
    <row r="77" spans="1:101" x14ac:dyDescent="0.3">
      <c r="A77" t="s">
        <v>215</v>
      </c>
      <c r="B77" s="259"/>
      <c r="C77" s="259"/>
      <c r="D77" s="259"/>
      <c r="E77" s="259"/>
      <c r="F77" s="259"/>
      <c r="G77" s="259"/>
      <c r="H77" s="259"/>
      <c r="I77" s="259"/>
      <c r="J77" s="259"/>
      <c r="K77" s="259"/>
      <c r="L77" s="259"/>
      <c r="M77" s="259"/>
      <c r="N77" s="259"/>
      <c r="O77" s="259"/>
      <c r="P77" s="259"/>
      <c r="Q77" s="259"/>
      <c r="R77" s="259"/>
      <c r="S77" s="259"/>
      <c r="T77" s="259"/>
      <c r="U77" s="259"/>
      <c r="V77" s="259"/>
      <c r="W77" s="259"/>
      <c r="X77" s="259"/>
      <c r="Y77" s="259"/>
      <c r="Z77" s="259"/>
      <c r="AA77" s="259"/>
      <c r="AB77" s="259"/>
      <c r="AC77" s="259"/>
      <c r="AD77" s="259"/>
      <c r="AE77" s="259"/>
      <c r="AF77" s="259"/>
      <c r="AG77" s="259"/>
      <c r="AH77" s="259"/>
      <c r="AI77" s="259"/>
      <c r="AJ77" s="259"/>
      <c r="AK77" s="259"/>
      <c r="AL77" s="259"/>
      <c r="AM77" s="259"/>
      <c r="AN77" s="259"/>
      <c r="AO77" s="259"/>
      <c r="AP77" s="259"/>
      <c r="AQ77" s="259"/>
      <c r="AR77" s="259"/>
      <c r="AS77" s="259"/>
      <c r="AT77" s="259"/>
      <c r="AU77" s="259"/>
      <c r="AV77" s="259"/>
      <c r="AW77" s="259"/>
      <c r="AX77" s="259"/>
      <c r="AY77" s="259"/>
      <c r="AZ77" s="259"/>
      <c r="BA77" s="259"/>
      <c r="BB77" s="259"/>
      <c r="BC77" s="259"/>
      <c r="BD77" s="259"/>
      <c r="BE77" s="259"/>
      <c r="BF77" s="259">
        <f>BF$20-(BF$20*$A$2)</f>
        <v>0</v>
      </c>
      <c r="BG77" s="259">
        <f t="shared" ref="BG77:CW77" si="136">BF77-($BF$20*$A$2)</f>
        <v>0</v>
      </c>
      <c r="BH77" s="259">
        <f t="shared" si="136"/>
        <v>0</v>
      </c>
      <c r="BI77" s="259">
        <f t="shared" si="136"/>
        <v>0</v>
      </c>
      <c r="BJ77" s="259">
        <f t="shared" si="136"/>
        <v>0</v>
      </c>
      <c r="BK77" s="259">
        <f t="shared" si="136"/>
        <v>0</v>
      </c>
      <c r="BL77" s="259">
        <f t="shared" si="136"/>
        <v>0</v>
      </c>
      <c r="BM77" s="259">
        <f t="shared" si="136"/>
        <v>0</v>
      </c>
      <c r="BN77" s="259">
        <f t="shared" si="136"/>
        <v>0</v>
      </c>
      <c r="BO77" s="259">
        <f t="shared" si="136"/>
        <v>0</v>
      </c>
      <c r="BP77" s="259">
        <f t="shared" si="136"/>
        <v>0</v>
      </c>
      <c r="BQ77" s="259">
        <f t="shared" si="136"/>
        <v>0</v>
      </c>
      <c r="BR77" s="259">
        <f t="shared" si="136"/>
        <v>0</v>
      </c>
      <c r="BS77" s="259">
        <f t="shared" si="136"/>
        <v>0</v>
      </c>
      <c r="BT77" s="259">
        <f t="shared" si="136"/>
        <v>0</v>
      </c>
      <c r="BU77" s="259">
        <f t="shared" si="136"/>
        <v>0</v>
      </c>
      <c r="BV77" s="259">
        <f t="shared" si="136"/>
        <v>0</v>
      </c>
      <c r="BW77" s="259">
        <f t="shared" si="136"/>
        <v>0</v>
      </c>
      <c r="BX77" s="259">
        <f t="shared" si="136"/>
        <v>0</v>
      </c>
      <c r="BY77" s="259">
        <f t="shared" si="136"/>
        <v>0</v>
      </c>
      <c r="BZ77" s="259">
        <f t="shared" si="136"/>
        <v>0</v>
      </c>
      <c r="CA77" s="259">
        <f t="shared" si="136"/>
        <v>0</v>
      </c>
      <c r="CB77" s="259">
        <f t="shared" si="136"/>
        <v>0</v>
      </c>
      <c r="CC77" s="259">
        <f t="shared" si="136"/>
        <v>0</v>
      </c>
      <c r="CD77" s="259">
        <f t="shared" si="136"/>
        <v>0</v>
      </c>
      <c r="CE77" s="259">
        <f t="shared" si="136"/>
        <v>0</v>
      </c>
      <c r="CF77" s="259">
        <f t="shared" si="136"/>
        <v>0</v>
      </c>
      <c r="CG77" s="259">
        <f t="shared" si="136"/>
        <v>0</v>
      </c>
      <c r="CH77" s="259">
        <f t="shared" si="136"/>
        <v>0</v>
      </c>
      <c r="CI77" s="259">
        <f t="shared" si="136"/>
        <v>0</v>
      </c>
      <c r="CJ77" s="259">
        <f t="shared" si="136"/>
        <v>0</v>
      </c>
      <c r="CK77" s="259">
        <f t="shared" si="136"/>
        <v>0</v>
      </c>
      <c r="CL77" s="259">
        <f t="shared" si="136"/>
        <v>0</v>
      </c>
      <c r="CM77" s="259">
        <f t="shared" si="136"/>
        <v>0</v>
      </c>
      <c r="CN77" s="259">
        <f t="shared" si="136"/>
        <v>0</v>
      </c>
      <c r="CO77" s="259">
        <f t="shared" si="136"/>
        <v>0</v>
      </c>
      <c r="CP77" s="259">
        <f t="shared" si="136"/>
        <v>0</v>
      </c>
      <c r="CQ77" s="259">
        <f t="shared" si="136"/>
        <v>0</v>
      </c>
      <c r="CR77" s="259">
        <f t="shared" si="136"/>
        <v>0</v>
      </c>
      <c r="CS77" s="259">
        <f t="shared" si="136"/>
        <v>0</v>
      </c>
      <c r="CT77" s="259">
        <f t="shared" si="136"/>
        <v>0</v>
      </c>
      <c r="CU77" s="259">
        <f t="shared" si="136"/>
        <v>0</v>
      </c>
      <c r="CV77" s="259">
        <f t="shared" si="136"/>
        <v>0</v>
      </c>
      <c r="CW77" s="259">
        <f t="shared" si="136"/>
        <v>0</v>
      </c>
    </row>
    <row r="78" spans="1:101" x14ac:dyDescent="0.3">
      <c r="A78" t="s">
        <v>216</v>
      </c>
      <c r="B78" s="259"/>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c r="AG78" s="259"/>
      <c r="AH78" s="259"/>
      <c r="AI78" s="259"/>
      <c r="AJ78" s="259"/>
      <c r="AK78" s="259"/>
      <c r="AL78" s="259"/>
      <c r="AM78" s="259"/>
      <c r="AN78" s="259"/>
      <c r="AO78" s="259"/>
      <c r="AP78" s="259"/>
      <c r="AQ78" s="259"/>
      <c r="AR78" s="259"/>
      <c r="AS78" s="259"/>
      <c r="AT78" s="259"/>
      <c r="AU78" s="259"/>
      <c r="AV78" s="259"/>
      <c r="AW78" s="259"/>
      <c r="AX78" s="259"/>
      <c r="AY78" s="259"/>
      <c r="AZ78" s="259"/>
      <c r="BA78" s="259"/>
      <c r="BB78" s="259"/>
      <c r="BC78" s="259"/>
      <c r="BD78" s="259"/>
      <c r="BE78" s="259"/>
      <c r="BF78" s="259"/>
      <c r="BG78" s="259">
        <f>BG$20-(BG$20*$A$2)</f>
        <v>0</v>
      </c>
      <c r="BH78" s="259">
        <f t="shared" ref="BH78:CW78" si="137">BG78-($BG$20*$A$2)</f>
        <v>0</v>
      </c>
      <c r="BI78" s="259">
        <f t="shared" si="137"/>
        <v>0</v>
      </c>
      <c r="BJ78" s="259">
        <f t="shared" si="137"/>
        <v>0</v>
      </c>
      <c r="BK78" s="259">
        <f t="shared" si="137"/>
        <v>0</v>
      </c>
      <c r="BL78" s="259">
        <f t="shared" si="137"/>
        <v>0</v>
      </c>
      <c r="BM78" s="259">
        <f t="shared" si="137"/>
        <v>0</v>
      </c>
      <c r="BN78" s="259">
        <f t="shared" si="137"/>
        <v>0</v>
      </c>
      <c r="BO78" s="259">
        <f t="shared" si="137"/>
        <v>0</v>
      </c>
      <c r="BP78" s="259">
        <f t="shared" si="137"/>
        <v>0</v>
      </c>
      <c r="BQ78" s="259">
        <f t="shared" si="137"/>
        <v>0</v>
      </c>
      <c r="BR78" s="259">
        <f t="shared" si="137"/>
        <v>0</v>
      </c>
      <c r="BS78" s="259">
        <f t="shared" si="137"/>
        <v>0</v>
      </c>
      <c r="BT78" s="259">
        <f t="shared" si="137"/>
        <v>0</v>
      </c>
      <c r="BU78" s="259">
        <f t="shared" si="137"/>
        <v>0</v>
      </c>
      <c r="BV78" s="259">
        <f t="shared" si="137"/>
        <v>0</v>
      </c>
      <c r="BW78" s="259">
        <f t="shared" si="137"/>
        <v>0</v>
      </c>
      <c r="BX78" s="259">
        <f t="shared" si="137"/>
        <v>0</v>
      </c>
      <c r="BY78" s="259">
        <f t="shared" si="137"/>
        <v>0</v>
      </c>
      <c r="BZ78" s="259">
        <f t="shared" si="137"/>
        <v>0</v>
      </c>
      <c r="CA78" s="259">
        <f t="shared" si="137"/>
        <v>0</v>
      </c>
      <c r="CB78" s="259">
        <f t="shared" si="137"/>
        <v>0</v>
      </c>
      <c r="CC78" s="259">
        <f t="shared" si="137"/>
        <v>0</v>
      </c>
      <c r="CD78" s="259">
        <f t="shared" si="137"/>
        <v>0</v>
      </c>
      <c r="CE78" s="259">
        <f t="shared" si="137"/>
        <v>0</v>
      </c>
      <c r="CF78" s="259">
        <f t="shared" si="137"/>
        <v>0</v>
      </c>
      <c r="CG78" s="259">
        <f t="shared" si="137"/>
        <v>0</v>
      </c>
      <c r="CH78" s="259">
        <f t="shared" si="137"/>
        <v>0</v>
      </c>
      <c r="CI78" s="259">
        <f t="shared" si="137"/>
        <v>0</v>
      </c>
      <c r="CJ78" s="259">
        <f t="shared" si="137"/>
        <v>0</v>
      </c>
      <c r="CK78" s="259">
        <f t="shared" si="137"/>
        <v>0</v>
      </c>
      <c r="CL78" s="259">
        <f t="shared" si="137"/>
        <v>0</v>
      </c>
      <c r="CM78" s="259">
        <f t="shared" si="137"/>
        <v>0</v>
      </c>
      <c r="CN78" s="259">
        <f t="shared" si="137"/>
        <v>0</v>
      </c>
      <c r="CO78" s="259">
        <f t="shared" si="137"/>
        <v>0</v>
      </c>
      <c r="CP78" s="259">
        <f t="shared" si="137"/>
        <v>0</v>
      </c>
      <c r="CQ78" s="259">
        <f t="shared" si="137"/>
        <v>0</v>
      </c>
      <c r="CR78" s="259">
        <f t="shared" si="137"/>
        <v>0</v>
      </c>
      <c r="CS78" s="259">
        <f t="shared" si="137"/>
        <v>0</v>
      </c>
      <c r="CT78" s="259">
        <f t="shared" si="137"/>
        <v>0</v>
      </c>
      <c r="CU78" s="259">
        <f t="shared" si="137"/>
        <v>0</v>
      </c>
      <c r="CV78" s="259">
        <f t="shared" si="137"/>
        <v>0</v>
      </c>
      <c r="CW78" s="259">
        <f t="shared" si="137"/>
        <v>0</v>
      </c>
    </row>
    <row r="79" spans="1:101" x14ac:dyDescent="0.3">
      <c r="A79" t="s">
        <v>217</v>
      </c>
      <c r="B79" s="259"/>
      <c r="C79" s="259"/>
      <c r="D79" s="259"/>
      <c r="E79" s="259"/>
      <c r="F79" s="259"/>
      <c r="G79" s="259"/>
      <c r="H79" s="259"/>
      <c r="I79" s="259"/>
      <c r="J79" s="259"/>
      <c r="K79" s="259"/>
      <c r="L79" s="259"/>
      <c r="M79" s="259"/>
      <c r="N79" s="259"/>
      <c r="O79" s="259"/>
      <c r="P79" s="259"/>
      <c r="Q79" s="259"/>
      <c r="R79" s="259"/>
      <c r="S79" s="259"/>
      <c r="T79" s="259"/>
      <c r="U79" s="259"/>
      <c r="V79" s="259"/>
      <c r="W79" s="259"/>
      <c r="X79" s="259"/>
      <c r="Y79" s="259"/>
      <c r="Z79" s="259"/>
      <c r="AA79" s="259"/>
      <c r="AB79" s="259"/>
      <c r="AC79" s="259"/>
      <c r="AD79" s="259"/>
      <c r="AE79" s="259"/>
      <c r="AF79" s="259"/>
      <c r="AG79" s="259"/>
      <c r="AH79" s="259"/>
      <c r="AI79" s="259"/>
      <c r="AJ79" s="259"/>
      <c r="AK79" s="259"/>
      <c r="AL79" s="259"/>
      <c r="AM79" s="259"/>
      <c r="AN79" s="259"/>
      <c r="AO79" s="259"/>
      <c r="AP79" s="259"/>
      <c r="AQ79" s="259"/>
      <c r="AR79" s="259"/>
      <c r="AS79" s="259"/>
      <c r="AT79" s="259"/>
      <c r="AU79" s="259"/>
      <c r="AV79" s="259"/>
      <c r="AW79" s="259"/>
      <c r="AX79" s="259"/>
      <c r="AY79" s="259"/>
      <c r="AZ79" s="259"/>
      <c r="BA79" s="259"/>
      <c r="BB79" s="259"/>
      <c r="BC79" s="259"/>
      <c r="BD79" s="259"/>
      <c r="BE79" s="259"/>
      <c r="BF79" s="259"/>
      <c r="BG79" s="259"/>
      <c r="BH79" s="259">
        <f>BH$20-(BH$20*$A$2)</f>
        <v>0</v>
      </c>
      <c r="BI79" s="259">
        <f t="shared" ref="BI79:CW79" si="138">BH79-($BH$20*$A$2)</f>
        <v>0</v>
      </c>
      <c r="BJ79" s="259">
        <f t="shared" si="138"/>
        <v>0</v>
      </c>
      <c r="BK79" s="259">
        <f t="shared" si="138"/>
        <v>0</v>
      </c>
      <c r="BL79" s="259">
        <f t="shared" si="138"/>
        <v>0</v>
      </c>
      <c r="BM79" s="259">
        <f t="shared" si="138"/>
        <v>0</v>
      </c>
      <c r="BN79" s="259">
        <f t="shared" si="138"/>
        <v>0</v>
      </c>
      <c r="BO79" s="259">
        <f t="shared" si="138"/>
        <v>0</v>
      </c>
      <c r="BP79" s="259">
        <f t="shared" si="138"/>
        <v>0</v>
      </c>
      <c r="BQ79" s="259">
        <f t="shared" si="138"/>
        <v>0</v>
      </c>
      <c r="BR79" s="259">
        <f t="shared" si="138"/>
        <v>0</v>
      </c>
      <c r="BS79" s="259">
        <f t="shared" si="138"/>
        <v>0</v>
      </c>
      <c r="BT79" s="259">
        <f t="shared" si="138"/>
        <v>0</v>
      </c>
      <c r="BU79" s="259">
        <f t="shared" si="138"/>
        <v>0</v>
      </c>
      <c r="BV79" s="259">
        <f t="shared" si="138"/>
        <v>0</v>
      </c>
      <c r="BW79" s="259">
        <f t="shared" si="138"/>
        <v>0</v>
      </c>
      <c r="BX79" s="259">
        <f t="shared" si="138"/>
        <v>0</v>
      </c>
      <c r="BY79" s="259">
        <f t="shared" si="138"/>
        <v>0</v>
      </c>
      <c r="BZ79" s="259">
        <f t="shared" si="138"/>
        <v>0</v>
      </c>
      <c r="CA79" s="259">
        <f t="shared" si="138"/>
        <v>0</v>
      </c>
      <c r="CB79" s="259">
        <f t="shared" si="138"/>
        <v>0</v>
      </c>
      <c r="CC79" s="259">
        <f t="shared" si="138"/>
        <v>0</v>
      </c>
      <c r="CD79" s="259">
        <f t="shared" si="138"/>
        <v>0</v>
      </c>
      <c r="CE79" s="259">
        <f t="shared" si="138"/>
        <v>0</v>
      </c>
      <c r="CF79" s="259">
        <f t="shared" si="138"/>
        <v>0</v>
      </c>
      <c r="CG79" s="259">
        <f t="shared" si="138"/>
        <v>0</v>
      </c>
      <c r="CH79" s="259">
        <f t="shared" si="138"/>
        <v>0</v>
      </c>
      <c r="CI79" s="259">
        <f t="shared" si="138"/>
        <v>0</v>
      </c>
      <c r="CJ79" s="259">
        <f t="shared" si="138"/>
        <v>0</v>
      </c>
      <c r="CK79" s="259">
        <f t="shared" si="138"/>
        <v>0</v>
      </c>
      <c r="CL79" s="259">
        <f t="shared" si="138"/>
        <v>0</v>
      </c>
      <c r="CM79" s="259">
        <f t="shared" si="138"/>
        <v>0</v>
      </c>
      <c r="CN79" s="259">
        <f t="shared" si="138"/>
        <v>0</v>
      </c>
      <c r="CO79" s="259">
        <f t="shared" si="138"/>
        <v>0</v>
      </c>
      <c r="CP79" s="259">
        <f t="shared" si="138"/>
        <v>0</v>
      </c>
      <c r="CQ79" s="259">
        <f t="shared" si="138"/>
        <v>0</v>
      </c>
      <c r="CR79" s="259">
        <f t="shared" si="138"/>
        <v>0</v>
      </c>
      <c r="CS79" s="259">
        <f t="shared" si="138"/>
        <v>0</v>
      </c>
      <c r="CT79" s="259">
        <f t="shared" si="138"/>
        <v>0</v>
      </c>
      <c r="CU79" s="259">
        <f t="shared" si="138"/>
        <v>0</v>
      </c>
      <c r="CV79" s="259">
        <f t="shared" si="138"/>
        <v>0</v>
      </c>
      <c r="CW79" s="259">
        <f t="shared" si="138"/>
        <v>0</v>
      </c>
    </row>
    <row r="80" spans="1:101" x14ac:dyDescent="0.3">
      <c r="A80" t="s">
        <v>218</v>
      </c>
      <c r="B80" s="259"/>
      <c r="C80" s="259"/>
      <c r="D80" s="259"/>
      <c r="E80" s="259"/>
      <c r="F80" s="259"/>
      <c r="G80" s="259"/>
      <c r="H80" s="259"/>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c r="AF80" s="259"/>
      <c r="AG80" s="259"/>
      <c r="AH80" s="259"/>
      <c r="AI80" s="259"/>
      <c r="AJ80" s="259"/>
      <c r="AK80" s="259"/>
      <c r="AL80" s="259"/>
      <c r="AM80" s="259"/>
      <c r="AN80" s="259"/>
      <c r="AO80" s="259"/>
      <c r="AP80" s="259"/>
      <c r="AQ80" s="259"/>
      <c r="AR80" s="259"/>
      <c r="AS80" s="259"/>
      <c r="AT80" s="259"/>
      <c r="AU80" s="259"/>
      <c r="AV80" s="259"/>
      <c r="AW80" s="259"/>
      <c r="AX80" s="259"/>
      <c r="AY80" s="259"/>
      <c r="AZ80" s="259"/>
      <c r="BA80" s="259"/>
      <c r="BB80" s="259"/>
      <c r="BC80" s="259"/>
      <c r="BD80" s="259"/>
      <c r="BE80" s="259"/>
      <c r="BF80" s="259"/>
      <c r="BG80" s="259"/>
      <c r="BH80" s="259"/>
      <c r="BI80" s="259">
        <f>BI$20-(BI$20*$A$2)</f>
        <v>0</v>
      </c>
      <c r="BJ80" s="259">
        <f t="shared" ref="BJ80:CW80" si="139">BI80-($BI$20*$A$2)</f>
        <v>0</v>
      </c>
      <c r="BK80" s="259">
        <f t="shared" si="139"/>
        <v>0</v>
      </c>
      <c r="BL80" s="259">
        <f t="shared" si="139"/>
        <v>0</v>
      </c>
      <c r="BM80" s="259">
        <f t="shared" si="139"/>
        <v>0</v>
      </c>
      <c r="BN80" s="259">
        <f t="shared" si="139"/>
        <v>0</v>
      </c>
      <c r="BO80" s="259">
        <f t="shared" si="139"/>
        <v>0</v>
      </c>
      <c r="BP80" s="259">
        <f t="shared" si="139"/>
        <v>0</v>
      </c>
      <c r="BQ80" s="259">
        <f t="shared" si="139"/>
        <v>0</v>
      </c>
      <c r="BR80" s="259">
        <f t="shared" si="139"/>
        <v>0</v>
      </c>
      <c r="BS80" s="259">
        <f t="shared" si="139"/>
        <v>0</v>
      </c>
      <c r="BT80" s="259">
        <f t="shared" si="139"/>
        <v>0</v>
      </c>
      <c r="BU80" s="259">
        <f t="shared" si="139"/>
        <v>0</v>
      </c>
      <c r="BV80" s="259">
        <f t="shared" si="139"/>
        <v>0</v>
      </c>
      <c r="BW80" s="259">
        <f t="shared" si="139"/>
        <v>0</v>
      </c>
      <c r="BX80" s="259">
        <f t="shared" si="139"/>
        <v>0</v>
      </c>
      <c r="BY80" s="259">
        <f t="shared" si="139"/>
        <v>0</v>
      </c>
      <c r="BZ80" s="259">
        <f t="shared" si="139"/>
        <v>0</v>
      </c>
      <c r="CA80" s="259">
        <f t="shared" si="139"/>
        <v>0</v>
      </c>
      <c r="CB80" s="259">
        <f t="shared" si="139"/>
        <v>0</v>
      </c>
      <c r="CC80" s="259">
        <f t="shared" si="139"/>
        <v>0</v>
      </c>
      <c r="CD80" s="259">
        <f t="shared" si="139"/>
        <v>0</v>
      </c>
      <c r="CE80" s="259">
        <f t="shared" si="139"/>
        <v>0</v>
      </c>
      <c r="CF80" s="259">
        <f t="shared" si="139"/>
        <v>0</v>
      </c>
      <c r="CG80" s="259">
        <f t="shared" si="139"/>
        <v>0</v>
      </c>
      <c r="CH80" s="259">
        <f t="shared" si="139"/>
        <v>0</v>
      </c>
      <c r="CI80" s="259">
        <f t="shared" si="139"/>
        <v>0</v>
      </c>
      <c r="CJ80" s="259">
        <f t="shared" si="139"/>
        <v>0</v>
      </c>
      <c r="CK80" s="259">
        <f t="shared" si="139"/>
        <v>0</v>
      </c>
      <c r="CL80" s="259">
        <f t="shared" si="139"/>
        <v>0</v>
      </c>
      <c r="CM80" s="259">
        <f t="shared" si="139"/>
        <v>0</v>
      </c>
      <c r="CN80" s="259">
        <f t="shared" si="139"/>
        <v>0</v>
      </c>
      <c r="CO80" s="259">
        <f t="shared" si="139"/>
        <v>0</v>
      </c>
      <c r="CP80" s="259">
        <f t="shared" si="139"/>
        <v>0</v>
      </c>
      <c r="CQ80" s="259">
        <f t="shared" si="139"/>
        <v>0</v>
      </c>
      <c r="CR80" s="259">
        <f t="shared" si="139"/>
        <v>0</v>
      </c>
      <c r="CS80" s="259">
        <f t="shared" si="139"/>
        <v>0</v>
      </c>
      <c r="CT80" s="259">
        <f t="shared" si="139"/>
        <v>0</v>
      </c>
      <c r="CU80" s="259">
        <f t="shared" si="139"/>
        <v>0</v>
      </c>
      <c r="CV80" s="259">
        <f t="shared" si="139"/>
        <v>0</v>
      </c>
      <c r="CW80" s="259">
        <f t="shared" si="139"/>
        <v>0</v>
      </c>
    </row>
    <row r="81" spans="1:101" x14ac:dyDescent="0.3">
      <c r="A81" t="s">
        <v>219</v>
      </c>
      <c r="B81" s="259"/>
      <c r="C81" s="259"/>
      <c r="D81" s="259"/>
      <c r="E81" s="259"/>
      <c r="F81" s="259"/>
      <c r="G81" s="259"/>
      <c r="H81" s="259"/>
      <c r="I81" s="259"/>
      <c r="J81" s="259"/>
      <c r="K81" s="259"/>
      <c r="L81" s="259"/>
      <c r="M81" s="259"/>
      <c r="N81" s="259"/>
      <c r="O81" s="259"/>
      <c r="P81" s="259"/>
      <c r="Q81" s="259"/>
      <c r="R81" s="259"/>
      <c r="S81" s="259"/>
      <c r="T81" s="259"/>
      <c r="U81" s="259"/>
      <c r="V81" s="259"/>
      <c r="W81" s="259"/>
      <c r="X81" s="259"/>
      <c r="Y81" s="259"/>
      <c r="Z81" s="259"/>
      <c r="AA81" s="259"/>
      <c r="AB81" s="259"/>
      <c r="AC81" s="259"/>
      <c r="AD81" s="259"/>
      <c r="AE81" s="259"/>
      <c r="AF81" s="259"/>
      <c r="AG81" s="259"/>
      <c r="AH81" s="259"/>
      <c r="AI81" s="259"/>
      <c r="AJ81" s="259"/>
      <c r="AK81" s="259"/>
      <c r="AL81" s="259"/>
      <c r="AM81" s="259"/>
      <c r="AN81" s="259"/>
      <c r="AO81" s="259"/>
      <c r="AP81" s="259"/>
      <c r="AQ81" s="259"/>
      <c r="AR81" s="259"/>
      <c r="AS81" s="259"/>
      <c r="AT81" s="259"/>
      <c r="AU81" s="259"/>
      <c r="AV81" s="259"/>
      <c r="AW81" s="259"/>
      <c r="AX81" s="259"/>
      <c r="AY81" s="259"/>
      <c r="AZ81" s="259"/>
      <c r="BA81" s="259"/>
      <c r="BB81" s="259"/>
      <c r="BC81" s="259"/>
      <c r="BD81" s="259"/>
      <c r="BE81" s="259"/>
      <c r="BF81" s="259"/>
      <c r="BG81" s="259"/>
      <c r="BH81" s="259"/>
      <c r="BI81" s="259"/>
      <c r="BJ81" s="259">
        <f>BJ$20-(BJ$20*$A$2)</f>
        <v>0</v>
      </c>
      <c r="BK81" s="259">
        <f t="shared" ref="BK81:CW81" si="140">BJ81-($BJ$20*$A$2)</f>
        <v>0</v>
      </c>
      <c r="BL81" s="259">
        <f t="shared" si="140"/>
        <v>0</v>
      </c>
      <c r="BM81" s="259">
        <f t="shared" si="140"/>
        <v>0</v>
      </c>
      <c r="BN81" s="259">
        <f t="shared" si="140"/>
        <v>0</v>
      </c>
      <c r="BO81" s="259">
        <f t="shared" si="140"/>
        <v>0</v>
      </c>
      <c r="BP81" s="259">
        <f t="shared" si="140"/>
        <v>0</v>
      </c>
      <c r="BQ81" s="259">
        <f t="shared" si="140"/>
        <v>0</v>
      </c>
      <c r="BR81" s="259">
        <f t="shared" si="140"/>
        <v>0</v>
      </c>
      <c r="BS81" s="259">
        <f t="shared" si="140"/>
        <v>0</v>
      </c>
      <c r="BT81" s="259">
        <f t="shared" si="140"/>
        <v>0</v>
      </c>
      <c r="BU81" s="259">
        <f t="shared" si="140"/>
        <v>0</v>
      </c>
      <c r="BV81" s="259">
        <f t="shared" si="140"/>
        <v>0</v>
      </c>
      <c r="BW81" s="259">
        <f t="shared" si="140"/>
        <v>0</v>
      </c>
      <c r="BX81" s="259">
        <f t="shared" si="140"/>
        <v>0</v>
      </c>
      <c r="BY81" s="259">
        <f t="shared" si="140"/>
        <v>0</v>
      </c>
      <c r="BZ81" s="259">
        <f t="shared" si="140"/>
        <v>0</v>
      </c>
      <c r="CA81" s="259">
        <f t="shared" si="140"/>
        <v>0</v>
      </c>
      <c r="CB81" s="259">
        <f t="shared" si="140"/>
        <v>0</v>
      </c>
      <c r="CC81" s="259">
        <f t="shared" si="140"/>
        <v>0</v>
      </c>
      <c r="CD81" s="259">
        <f t="shared" si="140"/>
        <v>0</v>
      </c>
      <c r="CE81" s="259">
        <f t="shared" si="140"/>
        <v>0</v>
      </c>
      <c r="CF81" s="259">
        <f t="shared" si="140"/>
        <v>0</v>
      </c>
      <c r="CG81" s="259">
        <f t="shared" si="140"/>
        <v>0</v>
      </c>
      <c r="CH81" s="259">
        <f t="shared" si="140"/>
        <v>0</v>
      </c>
      <c r="CI81" s="259">
        <f t="shared" si="140"/>
        <v>0</v>
      </c>
      <c r="CJ81" s="259">
        <f t="shared" si="140"/>
        <v>0</v>
      </c>
      <c r="CK81" s="259">
        <f t="shared" si="140"/>
        <v>0</v>
      </c>
      <c r="CL81" s="259">
        <f t="shared" si="140"/>
        <v>0</v>
      </c>
      <c r="CM81" s="259">
        <f t="shared" si="140"/>
        <v>0</v>
      </c>
      <c r="CN81" s="259">
        <f t="shared" si="140"/>
        <v>0</v>
      </c>
      <c r="CO81" s="259">
        <f t="shared" si="140"/>
        <v>0</v>
      </c>
      <c r="CP81" s="259">
        <f t="shared" si="140"/>
        <v>0</v>
      </c>
      <c r="CQ81" s="259">
        <f t="shared" si="140"/>
        <v>0</v>
      </c>
      <c r="CR81" s="259">
        <f t="shared" si="140"/>
        <v>0</v>
      </c>
      <c r="CS81" s="259">
        <f t="shared" si="140"/>
        <v>0</v>
      </c>
      <c r="CT81" s="259">
        <f t="shared" si="140"/>
        <v>0</v>
      </c>
      <c r="CU81" s="259">
        <f t="shared" si="140"/>
        <v>0</v>
      </c>
      <c r="CV81" s="259">
        <f t="shared" si="140"/>
        <v>0</v>
      </c>
      <c r="CW81" s="259">
        <f t="shared" si="140"/>
        <v>0</v>
      </c>
    </row>
    <row r="82" spans="1:101" x14ac:dyDescent="0.3">
      <c r="A82" t="s">
        <v>220</v>
      </c>
      <c r="B82" s="259"/>
      <c r="C82" s="259"/>
      <c r="D82" s="259"/>
      <c r="E82" s="259"/>
      <c r="F82" s="259"/>
      <c r="G82" s="259"/>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259"/>
      <c r="AI82" s="259"/>
      <c r="AJ82" s="259"/>
      <c r="AK82" s="259"/>
      <c r="AL82" s="259"/>
      <c r="AM82" s="259"/>
      <c r="AN82" s="259"/>
      <c r="AO82" s="259"/>
      <c r="AP82" s="259"/>
      <c r="AQ82" s="259"/>
      <c r="AR82" s="259"/>
      <c r="AS82" s="259"/>
      <c r="AT82" s="259"/>
      <c r="AU82" s="259"/>
      <c r="AV82" s="259"/>
      <c r="AW82" s="259"/>
      <c r="AX82" s="259"/>
      <c r="AY82" s="259"/>
      <c r="AZ82" s="259"/>
      <c r="BA82" s="259"/>
      <c r="BB82" s="259"/>
      <c r="BC82" s="259"/>
      <c r="BD82" s="259"/>
      <c r="BE82" s="259"/>
      <c r="BF82" s="259"/>
      <c r="BG82" s="259"/>
      <c r="BH82" s="259"/>
      <c r="BI82" s="259"/>
      <c r="BJ82" s="259"/>
      <c r="BK82" s="259">
        <f>BK$20-(BK$20*$A$2)</f>
        <v>0</v>
      </c>
      <c r="BL82" s="259">
        <f t="shared" ref="BL82:CW82" si="141">BK82-($BK$20*$A$2)</f>
        <v>0</v>
      </c>
      <c r="BM82" s="259">
        <f t="shared" si="141"/>
        <v>0</v>
      </c>
      <c r="BN82" s="259">
        <f t="shared" si="141"/>
        <v>0</v>
      </c>
      <c r="BO82" s="259">
        <f t="shared" si="141"/>
        <v>0</v>
      </c>
      <c r="BP82" s="259">
        <f t="shared" si="141"/>
        <v>0</v>
      </c>
      <c r="BQ82" s="259">
        <f t="shared" si="141"/>
        <v>0</v>
      </c>
      <c r="BR82" s="259">
        <f t="shared" si="141"/>
        <v>0</v>
      </c>
      <c r="BS82" s="259">
        <f t="shared" si="141"/>
        <v>0</v>
      </c>
      <c r="BT82" s="259">
        <f t="shared" si="141"/>
        <v>0</v>
      </c>
      <c r="BU82" s="259">
        <f t="shared" si="141"/>
        <v>0</v>
      </c>
      <c r="BV82" s="259">
        <f t="shared" si="141"/>
        <v>0</v>
      </c>
      <c r="BW82" s="259">
        <f t="shared" si="141"/>
        <v>0</v>
      </c>
      <c r="BX82" s="259">
        <f t="shared" si="141"/>
        <v>0</v>
      </c>
      <c r="BY82" s="259">
        <f t="shared" si="141"/>
        <v>0</v>
      </c>
      <c r="BZ82" s="259">
        <f t="shared" si="141"/>
        <v>0</v>
      </c>
      <c r="CA82" s="259">
        <f t="shared" si="141"/>
        <v>0</v>
      </c>
      <c r="CB82" s="259">
        <f t="shared" si="141"/>
        <v>0</v>
      </c>
      <c r="CC82" s="259">
        <f t="shared" si="141"/>
        <v>0</v>
      </c>
      <c r="CD82" s="259">
        <f t="shared" si="141"/>
        <v>0</v>
      </c>
      <c r="CE82" s="259">
        <f t="shared" si="141"/>
        <v>0</v>
      </c>
      <c r="CF82" s="259">
        <f t="shared" si="141"/>
        <v>0</v>
      </c>
      <c r="CG82" s="259">
        <f t="shared" si="141"/>
        <v>0</v>
      </c>
      <c r="CH82" s="259">
        <f t="shared" si="141"/>
        <v>0</v>
      </c>
      <c r="CI82" s="259">
        <f t="shared" si="141"/>
        <v>0</v>
      </c>
      <c r="CJ82" s="259">
        <f t="shared" si="141"/>
        <v>0</v>
      </c>
      <c r="CK82" s="259">
        <f t="shared" si="141"/>
        <v>0</v>
      </c>
      <c r="CL82" s="259">
        <f t="shared" si="141"/>
        <v>0</v>
      </c>
      <c r="CM82" s="259">
        <f t="shared" si="141"/>
        <v>0</v>
      </c>
      <c r="CN82" s="259">
        <f t="shared" si="141"/>
        <v>0</v>
      </c>
      <c r="CO82" s="259">
        <f t="shared" si="141"/>
        <v>0</v>
      </c>
      <c r="CP82" s="259">
        <f t="shared" si="141"/>
        <v>0</v>
      </c>
      <c r="CQ82" s="259">
        <f t="shared" si="141"/>
        <v>0</v>
      </c>
      <c r="CR82" s="259">
        <f t="shared" si="141"/>
        <v>0</v>
      </c>
      <c r="CS82" s="259">
        <f t="shared" si="141"/>
        <v>0</v>
      </c>
      <c r="CT82" s="259">
        <f t="shared" si="141"/>
        <v>0</v>
      </c>
      <c r="CU82" s="259">
        <f t="shared" si="141"/>
        <v>0</v>
      </c>
      <c r="CV82" s="259">
        <f t="shared" si="141"/>
        <v>0</v>
      </c>
      <c r="CW82" s="259">
        <f t="shared" si="141"/>
        <v>0</v>
      </c>
    </row>
    <row r="83" spans="1:101" x14ac:dyDescent="0.3">
      <c r="A83" t="s">
        <v>221</v>
      </c>
      <c r="B83" s="259"/>
      <c r="C83" s="259"/>
      <c r="D83" s="259"/>
      <c r="E83" s="259"/>
      <c r="F83" s="259"/>
      <c r="G83" s="259"/>
      <c r="H83" s="259"/>
      <c r="I83" s="259"/>
      <c r="J83" s="259"/>
      <c r="K83" s="259"/>
      <c r="L83" s="259"/>
      <c r="M83" s="259"/>
      <c r="N83" s="259"/>
      <c r="O83" s="259"/>
      <c r="P83" s="259"/>
      <c r="Q83" s="259"/>
      <c r="R83" s="259"/>
      <c r="S83" s="259"/>
      <c r="T83" s="259"/>
      <c r="U83" s="259"/>
      <c r="V83" s="259"/>
      <c r="W83" s="259"/>
      <c r="X83" s="259"/>
      <c r="Y83" s="259"/>
      <c r="Z83" s="259"/>
      <c r="AA83" s="259"/>
      <c r="AB83" s="259"/>
      <c r="AC83" s="259"/>
      <c r="AD83" s="259"/>
      <c r="AE83" s="259"/>
      <c r="AF83" s="259"/>
      <c r="AG83" s="259"/>
      <c r="AH83" s="259"/>
      <c r="AI83" s="259"/>
      <c r="AJ83" s="259"/>
      <c r="AK83" s="259"/>
      <c r="AL83" s="259"/>
      <c r="AM83" s="259"/>
      <c r="AN83" s="259"/>
      <c r="AO83" s="259"/>
      <c r="AP83" s="259"/>
      <c r="AQ83" s="259"/>
      <c r="AR83" s="259"/>
      <c r="AS83" s="259"/>
      <c r="AT83" s="259"/>
      <c r="AU83" s="259"/>
      <c r="AV83" s="259"/>
      <c r="AW83" s="259"/>
      <c r="AX83" s="259"/>
      <c r="AY83" s="259"/>
      <c r="AZ83" s="259"/>
      <c r="BA83" s="259"/>
      <c r="BB83" s="259"/>
      <c r="BC83" s="259"/>
      <c r="BD83" s="259"/>
      <c r="BE83" s="259"/>
      <c r="BF83" s="259"/>
      <c r="BG83" s="259"/>
      <c r="BH83" s="259"/>
      <c r="BI83" s="259"/>
      <c r="BJ83" s="259"/>
      <c r="BK83" s="259"/>
      <c r="BL83" s="259">
        <f>BL$20-(BL$20*$A$2)</f>
        <v>0</v>
      </c>
      <c r="BM83" s="259">
        <f t="shared" ref="BM83:CW83" si="142">BL83-($BL$20*$A$2)</f>
        <v>0</v>
      </c>
      <c r="BN83" s="259">
        <f t="shared" si="142"/>
        <v>0</v>
      </c>
      <c r="BO83" s="259">
        <f t="shared" si="142"/>
        <v>0</v>
      </c>
      <c r="BP83" s="259">
        <f t="shared" si="142"/>
        <v>0</v>
      </c>
      <c r="BQ83" s="259">
        <f t="shared" si="142"/>
        <v>0</v>
      </c>
      <c r="BR83" s="259">
        <f t="shared" si="142"/>
        <v>0</v>
      </c>
      <c r="BS83" s="259">
        <f t="shared" si="142"/>
        <v>0</v>
      </c>
      <c r="BT83" s="259">
        <f t="shared" si="142"/>
        <v>0</v>
      </c>
      <c r="BU83" s="259">
        <f t="shared" si="142"/>
        <v>0</v>
      </c>
      <c r="BV83" s="259">
        <f t="shared" si="142"/>
        <v>0</v>
      </c>
      <c r="BW83" s="259">
        <f t="shared" si="142"/>
        <v>0</v>
      </c>
      <c r="BX83" s="259">
        <f t="shared" si="142"/>
        <v>0</v>
      </c>
      <c r="BY83" s="259">
        <f t="shared" si="142"/>
        <v>0</v>
      </c>
      <c r="BZ83" s="259">
        <f t="shared" si="142"/>
        <v>0</v>
      </c>
      <c r="CA83" s="259">
        <f t="shared" si="142"/>
        <v>0</v>
      </c>
      <c r="CB83" s="259">
        <f t="shared" si="142"/>
        <v>0</v>
      </c>
      <c r="CC83" s="259">
        <f t="shared" si="142"/>
        <v>0</v>
      </c>
      <c r="CD83" s="259">
        <f t="shared" si="142"/>
        <v>0</v>
      </c>
      <c r="CE83" s="259">
        <f t="shared" si="142"/>
        <v>0</v>
      </c>
      <c r="CF83" s="259">
        <f t="shared" si="142"/>
        <v>0</v>
      </c>
      <c r="CG83" s="259">
        <f t="shared" si="142"/>
        <v>0</v>
      </c>
      <c r="CH83" s="259">
        <f t="shared" si="142"/>
        <v>0</v>
      </c>
      <c r="CI83" s="259">
        <f t="shared" si="142"/>
        <v>0</v>
      </c>
      <c r="CJ83" s="259">
        <f t="shared" si="142"/>
        <v>0</v>
      </c>
      <c r="CK83" s="259">
        <f t="shared" si="142"/>
        <v>0</v>
      </c>
      <c r="CL83" s="259">
        <f t="shared" si="142"/>
        <v>0</v>
      </c>
      <c r="CM83" s="259">
        <f t="shared" si="142"/>
        <v>0</v>
      </c>
      <c r="CN83" s="259">
        <f t="shared" si="142"/>
        <v>0</v>
      </c>
      <c r="CO83" s="259">
        <f t="shared" si="142"/>
        <v>0</v>
      </c>
      <c r="CP83" s="259">
        <f t="shared" si="142"/>
        <v>0</v>
      </c>
      <c r="CQ83" s="259">
        <f t="shared" si="142"/>
        <v>0</v>
      </c>
      <c r="CR83" s="259">
        <f t="shared" si="142"/>
        <v>0</v>
      </c>
      <c r="CS83" s="259">
        <f t="shared" si="142"/>
        <v>0</v>
      </c>
      <c r="CT83" s="259">
        <f t="shared" si="142"/>
        <v>0</v>
      </c>
      <c r="CU83" s="259">
        <f t="shared" si="142"/>
        <v>0</v>
      </c>
      <c r="CV83" s="259">
        <f t="shared" si="142"/>
        <v>0</v>
      </c>
      <c r="CW83" s="259">
        <f t="shared" si="142"/>
        <v>0</v>
      </c>
    </row>
    <row r="84" spans="1:101" x14ac:dyDescent="0.3">
      <c r="A84" t="s">
        <v>222</v>
      </c>
      <c r="B84" s="259"/>
      <c r="C84" s="259"/>
      <c r="D84" s="259"/>
      <c r="E84" s="259"/>
      <c r="F84" s="259"/>
      <c r="G84" s="259"/>
      <c r="H84" s="259"/>
      <c r="I84" s="259"/>
      <c r="J84" s="259"/>
      <c r="K84" s="259"/>
      <c r="L84" s="259"/>
      <c r="M84" s="259"/>
      <c r="N84" s="259"/>
      <c r="O84" s="259"/>
      <c r="P84" s="259"/>
      <c r="Q84" s="259"/>
      <c r="R84" s="259"/>
      <c r="S84" s="259"/>
      <c r="T84" s="259"/>
      <c r="U84" s="259"/>
      <c r="V84" s="259"/>
      <c r="W84" s="259"/>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259"/>
      <c r="AY84" s="259"/>
      <c r="AZ84" s="259"/>
      <c r="BA84" s="259"/>
      <c r="BB84" s="259"/>
      <c r="BC84" s="259"/>
      <c r="BD84" s="259"/>
      <c r="BE84" s="259"/>
      <c r="BF84" s="259"/>
      <c r="BG84" s="259"/>
      <c r="BH84" s="259"/>
      <c r="BI84" s="259"/>
      <c r="BJ84" s="259"/>
      <c r="BK84" s="259"/>
      <c r="BL84" s="259"/>
      <c r="BM84" s="259">
        <f>BM$20-(BM$20*$A$2)</f>
        <v>0</v>
      </c>
      <c r="BN84" s="259">
        <f t="shared" ref="BN84:CW84" si="143">BM84-($BM$20*$A$2)</f>
        <v>0</v>
      </c>
      <c r="BO84" s="259">
        <f t="shared" si="143"/>
        <v>0</v>
      </c>
      <c r="BP84" s="259">
        <f t="shared" si="143"/>
        <v>0</v>
      </c>
      <c r="BQ84" s="259">
        <f t="shared" si="143"/>
        <v>0</v>
      </c>
      <c r="BR84" s="259">
        <f t="shared" si="143"/>
        <v>0</v>
      </c>
      <c r="BS84" s="259">
        <f t="shared" si="143"/>
        <v>0</v>
      </c>
      <c r="BT84" s="259">
        <f t="shared" si="143"/>
        <v>0</v>
      </c>
      <c r="BU84" s="259">
        <f t="shared" si="143"/>
        <v>0</v>
      </c>
      <c r="BV84" s="259">
        <f t="shared" si="143"/>
        <v>0</v>
      </c>
      <c r="BW84" s="259">
        <f t="shared" si="143"/>
        <v>0</v>
      </c>
      <c r="BX84" s="259">
        <f t="shared" si="143"/>
        <v>0</v>
      </c>
      <c r="BY84" s="259">
        <f t="shared" si="143"/>
        <v>0</v>
      </c>
      <c r="BZ84" s="259">
        <f t="shared" si="143"/>
        <v>0</v>
      </c>
      <c r="CA84" s="259">
        <f t="shared" si="143"/>
        <v>0</v>
      </c>
      <c r="CB84" s="259">
        <f t="shared" si="143"/>
        <v>0</v>
      </c>
      <c r="CC84" s="259">
        <f t="shared" si="143"/>
        <v>0</v>
      </c>
      <c r="CD84" s="259">
        <f t="shared" si="143"/>
        <v>0</v>
      </c>
      <c r="CE84" s="259">
        <f t="shared" si="143"/>
        <v>0</v>
      </c>
      <c r="CF84" s="259">
        <f t="shared" si="143"/>
        <v>0</v>
      </c>
      <c r="CG84" s="259">
        <f t="shared" si="143"/>
        <v>0</v>
      </c>
      <c r="CH84" s="259">
        <f t="shared" si="143"/>
        <v>0</v>
      </c>
      <c r="CI84" s="259">
        <f t="shared" si="143"/>
        <v>0</v>
      </c>
      <c r="CJ84" s="259">
        <f t="shared" si="143"/>
        <v>0</v>
      </c>
      <c r="CK84" s="259">
        <f t="shared" si="143"/>
        <v>0</v>
      </c>
      <c r="CL84" s="259">
        <f t="shared" si="143"/>
        <v>0</v>
      </c>
      <c r="CM84" s="259">
        <f t="shared" si="143"/>
        <v>0</v>
      </c>
      <c r="CN84" s="259">
        <f t="shared" si="143"/>
        <v>0</v>
      </c>
      <c r="CO84" s="259">
        <f t="shared" si="143"/>
        <v>0</v>
      </c>
      <c r="CP84" s="259">
        <f t="shared" si="143"/>
        <v>0</v>
      </c>
      <c r="CQ84" s="259">
        <f t="shared" si="143"/>
        <v>0</v>
      </c>
      <c r="CR84" s="259">
        <f t="shared" si="143"/>
        <v>0</v>
      </c>
      <c r="CS84" s="259">
        <f t="shared" si="143"/>
        <v>0</v>
      </c>
      <c r="CT84" s="259">
        <f t="shared" si="143"/>
        <v>0</v>
      </c>
      <c r="CU84" s="259">
        <f t="shared" si="143"/>
        <v>0</v>
      </c>
      <c r="CV84" s="259">
        <f t="shared" si="143"/>
        <v>0</v>
      </c>
      <c r="CW84" s="259">
        <f t="shared" si="143"/>
        <v>0</v>
      </c>
    </row>
    <row r="85" spans="1:101" x14ac:dyDescent="0.3">
      <c r="A85" t="s">
        <v>223</v>
      </c>
      <c r="B85" s="259"/>
      <c r="C85" s="259"/>
      <c r="D85" s="259"/>
      <c r="E85" s="259"/>
      <c r="F85" s="259"/>
      <c r="G85" s="259"/>
      <c r="H85" s="259"/>
      <c r="I85" s="259"/>
      <c r="J85" s="259"/>
      <c r="K85" s="259"/>
      <c r="L85" s="259"/>
      <c r="M85" s="259"/>
      <c r="N85" s="259"/>
      <c r="O85" s="259"/>
      <c r="P85" s="259"/>
      <c r="Q85" s="259"/>
      <c r="R85" s="259"/>
      <c r="S85" s="259"/>
      <c r="T85" s="259"/>
      <c r="U85" s="259"/>
      <c r="V85" s="259"/>
      <c r="W85" s="259"/>
      <c r="X85" s="259"/>
      <c r="Y85" s="259"/>
      <c r="Z85" s="259"/>
      <c r="AA85" s="259"/>
      <c r="AB85" s="259"/>
      <c r="AC85" s="259"/>
      <c r="AD85" s="259"/>
      <c r="AE85" s="259"/>
      <c r="AF85" s="259"/>
      <c r="AG85" s="259"/>
      <c r="AH85" s="259"/>
      <c r="AI85" s="259"/>
      <c r="AJ85" s="259"/>
      <c r="AK85" s="259"/>
      <c r="AL85" s="259"/>
      <c r="AM85" s="259"/>
      <c r="AN85" s="259"/>
      <c r="AO85" s="259"/>
      <c r="AP85" s="259"/>
      <c r="AQ85" s="259"/>
      <c r="AR85" s="259"/>
      <c r="AS85" s="259"/>
      <c r="AT85" s="259"/>
      <c r="AU85" s="259"/>
      <c r="AV85" s="259"/>
      <c r="AW85" s="259"/>
      <c r="AX85" s="259"/>
      <c r="AY85" s="259"/>
      <c r="AZ85" s="259"/>
      <c r="BA85" s="259"/>
      <c r="BB85" s="259"/>
      <c r="BC85" s="259"/>
      <c r="BD85" s="259"/>
      <c r="BE85" s="259"/>
      <c r="BF85" s="259"/>
      <c r="BG85" s="259"/>
      <c r="BH85" s="259"/>
      <c r="BI85" s="259"/>
      <c r="BJ85" s="259"/>
      <c r="BK85" s="259"/>
      <c r="BL85" s="259"/>
      <c r="BM85" s="259"/>
      <c r="BN85" s="259">
        <f>BN$20-(BN$20*$A$2)</f>
        <v>0</v>
      </c>
      <c r="BO85" s="259">
        <f t="shared" ref="BO85:CW85" si="144">BN85-($BN$20*$A$2)</f>
        <v>0</v>
      </c>
      <c r="BP85" s="259">
        <f t="shared" si="144"/>
        <v>0</v>
      </c>
      <c r="BQ85" s="259">
        <f t="shared" si="144"/>
        <v>0</v>
      </c>
      <c r="BR85" s="259">
        <f t="shared" si="144"/>
        <v>0</v>
      </c>
      <c r="BS85" s="259">
        <f t="shared" si="144"/>
        <v>0</v>
      </c>
      <c r="BT85" s="259">
        <f t="shared" si="144"/>
        <v>0</v>
      </c>
      <c r="BU85" s="259">
        <f t="shared" si="144"/>
        <v>0</v>
      </c>
      <c r="BV85" s="259">
        <f t="shared" si="144"/>
        <v>0</v>
      </c>
      <c r="BW85" s="259">
        <f t="shared" si="144"/>
        <v>0</v>
      </c>
      <c r="BX85" s="259">
        <f t="shared" si="144"/>
        <v>0</v>
      </c>
      <c r="BY85" s="259">
        <f t="shared" si="144"/>
        <v>0</v>
      </c>
      <c r="BZ85" s="259">
        <f t="shared" si="144"/>
        <v>0</v>
      </c>
      <c r="CA85" s="259">
        <f t="shared" si="144"/>
        <v>0</v>
      </c>
      <c r="CB85" s="259">
        <f t="shared" si="144"/>
        <v>0</v>
      </c>
      <c r="CC85" s="259">
        <f t="shared" si="144"/>
        <v>0</v>
      </c>
      <c r="CD85" s="259">
        <f t="shared" si="144"/>
        <v>0</v>
      </c>
      <c r="CE85" s="259">
        <f t="shared" si="144"/>
        <v>0</v>
      </c>
      <c r="CF85" s="259">
        <f t="shared" si="144"/>
        <v>0</v>
      </c>
      <c r="CG85" s="259">
        <f t="shared" si="144"/>
        <v>0</v>
      </c>
      <c r="CH85" s="259">
        <f t="shared" si="144"/>
        <v>0</v>
      </c>
      <c r="CI85" s="259">
        <f t="shared" si="144"/>
        <v>0</v>
      </c>
      <c r="CJ85" s="259">
        <f t="shared" si="144"/>
        <v>0</v>
      </c>
      <c r="CK85" s="259">
        <f t="shared" si="144"/>
        <v>0</v>
      </c>
      <c r="CL85" s="259">
        <f t="shared" si="144"/>
        <v>0</v>
      </c>
      <c r="CM85" s="259">
        <f t="shared" si="144"/>
        <v>0</v>
      </c>
      <c r="CN85" s="259">
        <f t="shared" si="144"/>
        <v>0</v>
      </c>
      <c r="CO85" s="259">
        <f t="shared" si="144"/>
        <v>0</v>
      </c>
      <c r="CP85" s="259">
        <f t="shared" si="144"/>
        <v>0</v>
      </c>
      <c r="CQ85" s="259">
        <f t="shared" si="144"/>
        <v>0</v>
      </c>
      <c r="CR85" s="259">
        <f t="shared" si="144"/>
        <v>0</v>
      </c>
      <c r="CS85" s="259">
        <f t="shared" si="144"/>
        <v>0</v>
      </c>
      <c r="CT85" s="259">
        <f t="shared" si="144"/>
        <v>0</v>
      </c>
      <c r="CU85" s="259">
        <f t="shared" si="144"/>
        <v>0</v>
      </c>
      <c r="CV85" s="259">
        <f t="shared" si="144"/>
        <v>0</v>
      </c>
      <c r="CW85" s="259">
        <f t="shared" si="144"/>
        <v>0</v>
      </c>
    </row>
    <row r="86" spans="1:101" x14ac:dyDescent="0.3">
      <c r="A86" t="s">
        <v>224</v>
      </c>
      <c r="B86" s="259"/>
      <c r="C86" s="259"/>
      <c r="D86" s="259"/>
      <c r="E86" s="259"/>
      <c r="F86" s="259"/>
      <c r="G86" s="259"/>
      <c r="H86" s="259"/>
      <c r="I86" s="259"/>
      <c r="J86" s="259"/>
      <c r="K86" s="259"/>
      <c r="L86" s="259"/>
      <c r="M86" s="259"/>
      <c r="N86" s="259"/>
      <c r="O86" s="259"/>
      <c r="P86" s="259"/>
      <c r="Q86" s="259"/>
      <c r="R86" s="259"/>
      <c r="S86" s="259"/>
      <c r="T86" s="259"/>
      <c r="U86" s="259"/>
      <c r="V86" s="259"/>
      <c r="W86" s="259"/>
      <c r="X86" s="259"/>
      <c r="Y86" s="259"/>
      <c r="Z86" s="259"/>
      <c r="AA86" s="259"/>
      <c r="AB86" s="259"/>
      <c r="AC86" s="259"/>
      <c r="AD86" s="259"/>
      <c r="AE86" s="259"/>
      <c r="AF86" s="259"/>
      <c r="AG86" s="259"/>
      <c r="AH86" s="259"/>
      <c r="AI86" s="259"/>
      <c r="AJ86" s="259"/>
      <c r="AK86" s="259"/>
      <c r="AL86" s="259"/>
      <c r="AM86" s="259"/>
      <c r="AN86" s="259"/>
      <c r="AO86" s="259"/>
      <c r="AP86" s="259"/>
      <c r="AQ86" s="259"/>
      <c r="AR86" s="259"/>
      <c r="AS86" s="259"/>
      <c r="AT86" s="259"/>
      <c r="AU86" s="259"/>
      <c r="AV86" s="259"/>
      <c r="AW86" s="259"/>
      <c r="AX86" s="259"/>
      <c r="AY86" s="259"/>
      <c r="AZ86" s="259"/>
      <c r="BA86" s="259"/>
      <c r="BB86" s="259"/>
      <c r="BC86" s="259"/>
      <c r="BD86" s="259"/>
      <c r="BE86" s="259"/>
      <c r="BF86" s="259"/>
      <c r="BG86" s="259"/>
      <c r="BH86" s="259"/>
      <c r="BI86" s="259"/>
      <c r="BJ86" s="259"/>
      <c r="BK86" s="259"/>
      <c r="BL86" s="259"/>
      <c r="BM86" s="259"/>
      <c r="BN86" s="259"/>
      <c r="BO86" s="259">
        <f>BO$20-(BO$20*$A$2)</f>
        <v>0</v>
      </c>
      <c r="BP86" s="259">
        <f t="shared" ref="BP86:CW86" si="145">BO86-($BO$20*$A$2)</f>
        <v>0</v>
      </c>
      <c r="BQ86" s="259">
        <f t="shared" si="145"/>
        <v>0</v>
      </c>
      <c r="BR86" s="259">
        <f t="shared" si="145"/>
        <v>0</v>
      </c>
      <c r="BS86" s="259">
        <f t="shared" si="145"/>
        <v>0</v>
      </c>
      <c r="BT86" s="259">
        <f t="shared" si="145"/>
        <v>0</v>
      </c>
      <c r="BU86" s="259">
        <f t="shared" si="145"/>
        <v>0</v>
      </c>
      <c r="BV86" s="259">
        <f t="shared" si="145"/>
        <v>0</v>
      </c>
      <c r="BW86" s="259">
        <f t="shared" si="145"/>
        <v>0</v>
      </c>
      <c r="BX86" s="259">
        <f t="shared" si="145"/>
        <v>0</v>
      </c>
      <c r="BY86" s="259">
        <f t="shared" si="145"/>
        <v>0</v>
      </c>
      <c r="BZ86" s="259">
        <f t="shared" si="145"/>
        <v>0</v>
      </c>
      <c r="CA86" s="259">
        <f t="shared" si="145"/>
        <v>0</v>
      </c>
      <c r="CB86" s="259">
        <f t="shared" si="145"/>
        <v>0</v>
      </c>
      <c r="CC86" s="259">
        <f t="shared" si="145"/>
        <v>0</v>
      </c>
      <c r="CD86" s="259">
        <f t="shared" si="145"/>
        <v>0</v>
      </c>
      <c r="CE86" s="259">
        <f t="shared" si="145"/>
        <v>0</v>
      </c>
      <c r="CF86" s="259">
        <f t="shared" si="145"/>
        <v>0</v>
      </c>
      <c r="CG86" s="259">
        <f t="shared" si="145"/>
        <v>0</v>
      </c>
      <c r="CH86" s="259">
        <f t="shared" si="145"/>
        <v>0</v>
      </c>
      <c r="CI86" s="259">
        <f t="shared" si="145"/>
        <v>0</v>
      </c>
      <c r="CJ86" s="259">
        <f t="shared" si="145"/>
        <v>0</v>
      </c>
      <c r="CK86" s="259">
        <f t="shared" si="145"/>
        <v>0</v>
      </c>
      <c r="CL86" s="259">
        <f t="shared" si="145"/>
        <v>0</v>
      </c>
      <c r="CM86" s="259">
        <f t="shared" si="145"/>
        <v>0</v>
      </c>
      <c r="CN86" s="259">
        <f t="shared" si="145"/>
        <v>0</v>
      </c>
      <c r="CO86" s="259">
        <f t="shared" si="145"/>
        <v>0</v>
      </c>
      <c r="CP86" s="259">
        <f t="shared" si="145"/>
        <v>0</v>
      </c>
      <c r="CQ86" s="259">
        <f t="shared" si="145"/>
        <v>0</v>
      </c>
      <c r="CR86" s="259">
        <f t="shared" si="145"/>
        <v>0</v>
      </c>
      <c r="CS86" s="259">
        <f t="shared" si="145"/>
        <v>0</v>
      </c>
      <c r="CT86" s="259">
        <f t="shared" si="145"/>
        <v>0</v>
      </c>
      <c r="CU86" s="259">
        <f t="shared" si="145"/>
        <v>0</v>
      </c>
      <c r="CV86" s="259">
        <f t="shared" si="145"/>
        <v>0</v>
      </c>
      <c r="CW86" s="259">
        <f t="shared" si="145"/>
        <v>0</v>
      </c>
    </row>
    <row r="87" spans="1:101" x14ac:dyDescent="0.3">
      <c r="A87" t="s">
        <v>225</v>
      </c>
      <c r="B87" s="259"/>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259"/>
      <c r="AB87" s="259"/>
      <c r="AC87" s="259"/>
      <c r="AD87" s="259"/>
      <c r="AE87" s="259"/>
      <c r="AF87" s="259"/>
      <c r="AG87" s="259"/>
      <c r="AH87" s="259"/>
      <c r="AI87" s="259"/>
      <c r="AJ87" s="259"/>
      <c r="AK87" s="259"/>
      <c r="AL87" s="259"/>
      <c r="AM87" s="259"/>
      <c r="AN87" s="259"/>
      <c r="AO87" s="259"/>
      <c r="AP87" s="259"/>
      <c r="AQ87" s="259"/>
      <c r="AR87" s="259"/>
      <c r="AS87" s="259"/>
      <c r="AT87" s="259"/>
      <c r="AU87" s="259"/>
      <c r="AV87" s="259"/>
      <c r="AW87" s="259"/>
      <c r="AX87" s="259"/>
      <c r="AY87" s="259"/>
      <c r="AZ87" s="259"/>
      <c r="BA87" s="259"/>
      <c r="BB87" s="259"/>
      <c r="BC87" s="259"/>
      <c r="BD87" s="259"/>
      <c r="BE87" s="259"/>
      <c r="BF87" s="259"/>
      <c r="BG87" s="259"/>
      <c r="BH87" s="259"/>
      <c r="BI87" s="259"/>
      <c r="BJ87" s="259"/>
      <c r="BK87" s="259"/>
      <c r="BL87" s="259"/>
      <c r="BM87" s="259"/>
      <c r="BN87" s="259"/>
      <c r="BO87" s="259"/>
      <c r="BP87" s="259">
        <f>BP$20-(BP$20*$A$2)</f>
        <v>0</v>
      </c>
      <c r="BQ87" s="259">
        <f t="shared" ref="BQ87:CW87" si="146">BP87-($BP$20*$A$2)</f>
        <v>0</v>
      </c>
      <c r="BR87" s="259">
        <f t="shared" si="146"/>
        <v>0</v>
      </c>
      <c r="BS87" s="259">
        <f t="shared" si="146"/>
        <v>0</v>
      </c>
      <c r="BT87" s="259">
        <f t="shared" si="146"/>
        <v>0</v>
      </c>
      <c r="BU87" s="259">
        <f t="shared" si="146"/>
        <v>0</v>
      </c>
      <c r="BV87" s="259">
        <f t="shared" si="146"/>
        <v>0</v>
      </c>
      <c r="BW87" s="259">
        <f t="shared" si="146"/>
        <v>0</v>
      </c>
      <c r="BX87" s="259">
        <f t="shared" si="146"/>
        <v>0</v>
      </c>
      <c r="BY87" s="259">
        <f t="shared" si="146"/>
        <v>0</v>
      </c>
      <c r="BZ87" s="259">
        <f t="shared" si="146"/>
        <v>0</v>
      </c>
      <c r="CA87" s="259">
        <f t="shared" si="146"/>
        <v>0</v>
      </c>
      <c r="CB87" s="259">
        <f t="shared" si="146"/>
        <v>0</v>
      </c>
      <c r="CC87" s="259">
        <f t="shared" si="146"/>
        <v>0</v>
      </c>
      <c r="CD87" s="259">
        <f t="shared" si="146"/>
        <v>0</v>
      </c>
      <c r="CE87" s="259">
        <f t="shared" si="146"/>
        <v>0</v>
      </c>
      <c r="CF87" s="259">
        <f t="shared" si="146"/>
        <v>0</v>
      </c>
      <c r="CG87" s="259">
        <f t="shared" si="146"/>
        <v>0</v>
      </c>
      <c r="CH87" s="259">
        <f t="shared" si="146"/>
        <v>0</v>
      </c>
      <c r="CI87" s="259">
        <f t="shared" si="146"/>
        <v>0</v>
      </c>
      <c r="CJ87" s="259">
        <f t="shared" si="146"/>
        <v>0</v>
      </c>
      <c r="CK87" s="259">
        <f t="shared" si="146"/>
        <v>0</v>
      </c>
      <c r="CL87" s="259">
        <f t="shared" si="146"/>
        <v>0</v>
      </c>
      <c r="CM87" s="259">
        <f t="shared" si="146"/>
        <v>0</v>
      </c>
      <c r="CN87" s="259">
        <f t="shared" si="146"/>
        <v>0</v>
      </c>
      <c r="CO87" s="259">
        <f t="shared" si="146"/>
        <v>0</v>
      </c>
      <c r="CP87" s="259">
        <f t="shared" si="146"/>
        <v>0</v>
      </c>
      <c r="CQ87" s="259">
        <f t="shared" si="146"/>
        <v>0</v>
      </c>
      <c r="CR87" s="259">
        <f t="shared" si="146"/>
        <v>0</v>
      </c>
      <c r="CS87" s="259">
        <f t="shared" si="146"/>
        <v>0</v>
      </c>
      <c r="CT87" s="259">
        <f t="shared" si="146"/>
        <v>0</v>
      </c>
      <c r="CU87" s="259">
        <f t="shared" si="146"/>
        <v>0</v>
      </c>
      <c r="CV87" s="259">
        <f t="shared" si="146"/>
        <v>0</v>
      </c>
      <c r="CW87" s="259">
        <f t="shared" si="146"/>
        <v>0</v>
      </c>
    </row>
    <row r="88" spans="1:101" x14ac:dyDescent="0.3">
      <c r="A88" t="s">
        <v>226</v>
      </c>
      <c r="B88" s="259"/>
      <c r="C88" s="259"/>
      <c r="D88" s="259"/>
      <c r="E88" s="259"/>
      <c r="F88" s="259"/>
      <c r="G88" s="259"/>
      <c r="H88" s="259"/>
      <c r="I88" s="259"/>
      <c r="J88" s="259"/>
      <c r="K88" s="259"/>
      <c r="L88" s="259"/>
      <c r="M88" s="259"/>
      <c r="N88" s="259"/>
      <c r="O88" s="259"/>
      <c r="P88" s="259"/>
      <c r="Q88" s="259"/>
      <c r="R88" s="259"/>
      <c r="S88" s="259"/>
      <c r="T88" s="259"/>
      <c r="U88" s="259"/>
      <c r="V88" s="259"/>
      <c r="W88" s="259"/>
      <c r="X88" s="259"/>
      <c r="Y88" s="259"/>
      <c r="Z88" s="259"/>
      <c r="AA88" s="259"/>
      <c r="AB88" s="259"/>
      <c r="AC88" s="259"/>
      <c r="AD88" s="259"/>
      <c r="AE88" s="259"/>
      <c r="AF88" s="259"/>
      <c r="AG88" s="259"/>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259"/>
      <c r="BE88" s="259"/>
      <c r="BF88" s="259"/>
      <c r="BG88" s="259"/>
      <c r="BH88" s="259"/>
      <c r="BI88" s="259"/>
      <c r="BJ88" s="259"/>
      <c r="BK88" s="259"/>
      <c r="BL88" s="259"/>
      <c r="BM88" s="259"/>
      <c r="BN88" s="259"/>
      <c r="BO88" s="259"/>
      <c r="BP88" s="259"/>
      <c r="BQ88" s="259">
        <f>BQ$20-(BQ$20*$A$2)</f>
        <v>0</v>
      </c>
      <c r="BR88" s="259">
        <f t="shared" ref="BR88:CW88" si="147">BQ88-($BQ$20*$A$2)</f>
        <v>0</v>
      </c>
      <c r="BS88" s="259">
        <f t="shared" si="147"/>
        <v>0</v>
      </c>
      <c r="BT88" s="259">
        <f t="shared" si="147"/>
        <v>0</v>
      </c>
      <c r="BU88" s="259">
        <f t="shared" si="147"/>
        <v>0</v>
      </c>
      <c r="BV88" s="259">
        <f t="shared" si="147"/>
        <v>0</v>
      </c>
      <c r="BW88" s="259">
        <f t="shared" si="147"/>
        <v>0</v>
      </c>
      <c r="BX88" s="259">
        <f t="shared" si="147"/>
        <v>0</v>
      </c>
      <c r="BY88" s="259">
        <f t="shared" si="147"/>
        <v>0</v>
      </c>
      <c r="BZ88" s="259">
        <f t="shared" si="147"/>
        <v>0</v>
      </c>
      <c r="CA88" s="259">
        <f t="shared" si="147"/>
        <v>0</v>
      </c>
      <c r="CB88" s="259">
        <f t="shared" si="147"/>
        <v>0</v>
      </c>
      <c r="CC88" s="259">
        <f t="shared" si="147"/>
        <v>0</v>
      </c>
      <c r="CD88" s="259">
        <f t="shared" si="147"/>
        <v>0</v>
      </c>
      <c r="CE88" s="259">
        <f t="shared" si="147"/>
        <v>0</v>
      </c>
      <c r="CF88" s="259">
        <f t="shared" si="147"/>
        <v>0</v>
      </c>
      <c r="CG88" s="259">
        <f t="shared" si="147"/>
        <v>0</v>
      </c>
      <c r="CH88" s="259">
        <f t="shared" si="147"/>
        <v>0</v>
      </c>
      <c r="CI88" s="259">
        <f t="shared" si="147"/>
        <v>0</v>
      </c>
      <c r="CJ88" s="259">
        <f t="shared" si="147"/>
        <v>0</v>
      </c>
      <c r="CK88" s="259">
        <f t="shared" si="147"/>
        <v>0</v>
      </c>
      <c r="CL88" s="259">
        <f t="shared" si="147"/>
        <v>0</v>
      </c>
      <c r="CM88" s="259">
        <f t="shared" si="147"/>
        <v>0</v>
      </c>
      <c r="CN88" s="259">
        <f t="shared" si="147"/>
        <v>0</v>
      </c>
      <c r="CO88" s="259">
        <f t="shared" si="147"/>
        <v>0</v>
      </c>
      <c r="CP88" s="259">
        <f t="shared" si="147"/>
        <v>0</v>
      </c>
      <c r="CQ88" s="259">
        <f t="shared" si="147"/>
        <v>0</v>
      </c>
      <c r="CR88" s="259">
        <f t="shared" si="147"/>
        <v>0</v>
      </c>
      <c r="CS88" s="259">
        <f t="shared" si="147"/>
        <v>0</v>
      </c>
      <c r="CT88" s="259">
        <f t="shared" si="147"/>
        <v>0</v>
      </c>
      <c r="CU88" s="259">
        <f t="shared" si="147"/>
        <v>0</v>
      </c>
      <c r="CV88" s="259">
        <f t="shared" si="147"/>
        <v>0</v>
      </c>
      <c r="CW88" s="259">
        <f t="shared" si="147"/>
        <v>0</v>
      </c>
    </row>
    <row r="89" spans="1:101" x14ac:dyDescent="0.3">
      <c r="A89" t="s">
        <v>227</v>
      </c>
      <c r="B89" s="259"/>
      <c r="C89" s="259"/>
      <c r="D89" s="259"/>
      <c r="E89" s="259"/>
      <c r="F89" s="259"/>
      <c r="G89" s="259"/>
      <c r="H89" s="259"/>
      <c r="I89" s="259"/>
      <c r="J89" s="259"/>
      <c r="K89" s="259"/>
      <c r="L89" s="259"/>
      <c r="M89" s="259"/>
      <c r="N89" s="259"/>
      <c r="O89" s="259"/>
      <c r="P89" s="259"/>
      <c r="Q89" s="259"/>
      <c r="R89" s="259"/>
      <c r="S89" s="259"/>
      <c r="T89" s="259"/>
      <c r="U89" s="259"/>
      <c r="V89" s="259"/>
      <c r="W89" s="259"/>
      <c r="X89" s="259"/>
      <c r="Y89" s="259"/>
      <c r="Z89" s="259"/>
      <c r="AA89" s="259"/>
      <c r="AB89" s="259"/>
      <c r="AC89" s="259"/>
      <c r="AD89" s="259"/>
      <c r="AE89" s="259"/>
      <c r="AF89" s="259"/>
      <c r="AG89" s="259"/>
      <c r="AH89" s="259"/>
      <c r="AI89" s="259"/>
      <c r="AJ89" s="259"/>
      <c r="AK89" s="259"/>
      <c r="AL89" s="259"/>
      <c r="AM89" s="259"/>
      <c r="AN89" s="259"/>
      <c r="AO89" s="259"/>
      <c r="AP89" s="259"/>
      <c r="AQ89" s="259"/>
      <c r="AR89" s="259"/>
      <c r="AS89" s="259"/>
      <c r="AT89" s="259"/>
      <c r="AU89" s="259"/>
      <c r="AV89" s="259"/>
      <c r="AW89" s="259"/>
      <c r="AX89" s="259"/>
      <c r="AY89" s="259"/>
      <c r="AZ89" s="259"/>
      <c r="BA89" s="259"/>
      <c r="BB89" s="259"/>
      <c r="BC89" s="259"/>
      <c r="BD89" s="259"/>
      <c r="BE89" s="259"/>
      <c r="BF89" s="259"/>
      <c r="BG89" s="259"/>
      <c r="BH89" s="259"/>
      <c r="BI89" s="259"/>
      <c r="BJ89" s="259"/>
      <c r="BK89" s="259"/>
      <c r="BL89" s="259"/>
      <c r="BM89" s="259"/>
      <c r="BN89" s="259"/>
      <c r="BO89" s="259"/>
      <c r="BP89" s="259"/>
      <c r="BQ89" s="259"/>
      <c r="BR89" s="259">
        <f>BR$20-(BR$20*$A$2)</f>
        <v>0</v>
      </c>
      <c r="BS89" s="259">
        <f t="shared" ref="BS89:CW89" si="148">BR89-($BR$20*$A$2)</f>
        <v>0</v>
      </c>
      <c r="BT89" s="259">
        <f t="shared" si="148"/>
        <v>0</v>
      </c>
      <c r="BU89" s="259">
        <f t="shared" si="148"/>
        <v>0</v>
      </c>
      <c r="BV89" s="259">
        <f t="shared" si="148"/>
        <v>0</v>
      </c>
      <c r="BW89" s="259">
        <f t="shared" si="148"/>
        <v>0</v>
      </c>
      <c r="BX89" s="259">
        <f t="shared" si="148"/>
        <v>0</v>
      </c>
      <c r="BY89" s="259">
        <f t="shared" si="148"/>
        <v>0</v>
      </c>
      <c r="BZ89" s="259">
        <f t="shared" si="148"/>
        <v>0</v>
      </c>
      <c r="CA89" s="259">
        <f t="shared" si="148"/>
        <v>0</v>
      </c>
      <c r="CB89" s="259">
        <f t="shared" si="148"/>
        <v>0</v>
      </c>
      <c r="CC89" s="259">
        <f t="shared" si="148"/>
        <v>0</v>
      </c>
      <c r="CD89" s="259">
        <f t="shared" si="148"/>
        <v>0</v>
      </c>
      <c r="CE89" s="259">
        <f t="shared" si="148"/>
        <v>0</v>
      </c>
      <c r="CF89" s="259">
        <f t="shared" si="148"/>
        <v>0</v>
      </c>
      <c r="CG89" s="259">
        <f t="shared" si="148"/>
        <v>0</v>
      </c>
      <c r="CH89" s="259">
        <f t="shared" si="148"/>
        <v>0</v>
      </c>
      <c r="CI89" s="259">
        <f t="shared" si="148"/>
        <v>0</v>
      </c>
      <c r="CJ89" s="259">
        <f t="shared" si="148"/>
        <v>0</v>
      </c>
      <c r="CK89" s="259">
        <f t="shared" si="148"/>
        <v>0</v>
      </c>
      <c r="CL89" s="259">
        <f t="shared" si="148"/>
        <v>0</v>
      </c>
      <c r="CM89" s="259">
        <f t="shared" si="148"/>
        <v>0</v>
      </c>
      <c r="CN89" s="259">
        <f t="shared" si="148"/>
        <v>0</v>
      </c>
      <c r="CO89" s="259">
        <f t="shared" si="148"/>
        <v>0</v>
      </c>
      <c r="CP89" s="259">
        <f t="shared" si="148"/>
        <v>0</v>
      </c>
      <c r="CQ89" s="259">
        <f t="shared" si="148"/>
        <v>0</v>
      </c>
      <c r="CR89" s="259">
        <f t="shared" si="148"/>
        <v>0</v>
      </c>
      <c r="CS89" s="259">
        <f t="shared" si="148"/>
        <v>0</v>
      </c>
      <c r="CT89" s="259">
        <f t="shared" si="148"/>
        <v>0</v>
      </c>
      <c r="CU89" s="259">
        <f t="shared" si="148"/>
        <v>0</v>
      </c>
      <c r="CV89" s="259">
        <f t="shared" si="148"/>
        <v>0</v>
      </c>
      <c r="CW89" s="259">
        <f t="shared" si="148"/>
        <v>0</v>
      </c>
    </row>
    <row r="90" spans="1:101" x14ac:dyDescent="0.3">
      <c r="A90" t="s">
        <v>228</v>
      </c>
      <c r="B90" s="259"/>
      <c r="C90" s="259"/>
      <c r="D90" s="259"/>
      <c r="E90" s="259"/>
      <c r="F90" s="259"/>
      <c r="G90" s="259"/>
      <c r="H90" s="259"/>
      <c r="I90" s="259"/>
      <c r="J90" s="259"/>
      <c r="K90" s="259"/>
      <c r="L90" s="259"/>
      <c r="M90" s="259"/>
      <c r="N90" s="259"/>
      <c r="O90" s="259"/>
      <c r="P90" s="259"/>
      <c r="Q90" s="259"/>
      <c r="R90" s="259"/>
      <c r="S90" s="259"/>
      <c r="T90" s="259"/>
      <c r="U90" s="259"/>
      <c r="V90" s="259"/>
      <c r="W90" s="259"/>
      <c r="X90" s="259"/>
      <c r="Y90" s="259"/>
      <c r="Z90" s="259"/>
      <c r="AA90" s="259"/>
      <c r="AB90" s="259"/>
      <c r="AC90" s="259"/>
      <c r="AD90" s="259"/>
      <c r="AE90" s="259"/>
      <c r="AF90" s="259"/>
      <c r="AG90" s="259"/>
      <c r="AH90" s="259"/>
      <c r="AI90" s="259"/>
      <c r="AJ90" s="259"/>
      <c r="AK90" s="259"/>
      <c r="AL90" s="259"/>
      <c r="AM90" s="259"/>
      <c r="AN90" s="259"/>
      <c r="AO90" s="259"/>
      <c r="AP90" s="259"/>
      <c r="AQ90" s="259"/>
      <c r="AR90" s="259"/>
      <c r="AS90" s="259"/>
      <c r="AT90" s="259"/>
      <c r="AU90" s="259"/>
      <c r="AV90" s="259"/>
      <c r="AW90" s="259"/>
      <c r="AX90" s="259"/>
      <c r="AY90" s="259"/>
      <c r="AZ90" s="259"/>
      <c r="BA90" s="259"/>
      <c r="BB90" s="259"/>
      <c r="BC90" s="259"/>
      <c r="BD90" s="259"/>
      <c r="BE90" s="259"/>
      <c r="BF90" s="259"/>
      <c r="BG90" s="259"/>
      <c r="BH90" s="259"/>
      <c r="BI90" s="259"/>
      <c r="BJ90" s="259"/>
      <c r="BK90" s="259"/>
      <c r="BL90" s="259"/>
      <c r="BM90" s="259"/>
      <c r="BN90" s="259"/>
      <c r="BO90" s="259"/>
      <c r="BP90" s="259"/>
      <c r="BQ90" s="259"/>
      <c r="BR90" s="259"/>
      <c r="BS90" s="259">
        <f>BS$20-(BS$20*$A$2)</f>
        <v>0</v>
      </c>
      <c r="BT90" s="259">
        <f t="shared" ref="BT90:CW90" si="149">BS90-($BS$20*$A$2)</f>
        <v>0</v>
      </c>
      <c r="BU90" s="259">
        <f t="shared" si="149"/>
        <v>0</v>
      </c>
      <c r="BV90" s="259">
        <f t="shared" si="149"/>
        <v>0</v>
      </c>
      <c r="BW90" s="259">
        <f t="shared" si="149"/>
        <v>0</v>
      </c>
      <c r="BX90" s="259">
        <f t="shared" si="149"/>
        <v>0</v>
      </c>
      <c r="BY90" s="259">
        <f t="shared" si="149"/>
        <v>0</v>
      </c>
      <c r="BZ90" s="259">
        <f t="shared" si="149"/>
        <v>0</v>
      </c>
      <c r="CA90" s="259">
        <f t="shared" si="149"/>
        <v>0</v>
      </c>
      <c r="CB90" s="259">
        <f t="shared" si="149"/>
        <v>0</v>
      </c>
      <c r="CC90" s="259">
        <f t="shared" si="149"/>
        <v>0</v>
      </c>
      <c r="CD90" s="259">
        <f t="shared" si="149"/>
        <v>0</v>
      </c>
      <c r="CE90" s="259">
        <f t="shared" si="149"/>
        <v>0</v>
      </c>
      <c r="CF90" s="259">
        <f t="shared" si="149"/>
        <v>0</v>
      </c>
      <c r="CG90" s="259">
        <f t="shared" si="149"/>
        <v>0</v>
      </c>
      <c r="CH90" s="259">
        <f t="shared" si="149"/>
        <v>0</v>
      </c>
      <c r="CI90" s="259">
        <f t="shared" si="149"/>
        <v>0</v>
      </c>
      <c r="CJ90" s="259">
        <f t="shared" si="149"/>
        <v>0</v>
      </c>
      <c r="CK90" s="259">
        <f t="shared" si="149"/>
        <v>0</v>
      </c>
      <c r="CL90" s="259">
        <f t="shared" si="149"/>
        <v>0</v>
      </c>
      <c r="CM90" s="259">
        <f t="shared" si="149"/>
        <v>0</v>
      </c>
      <c r="CN90" s="259">
        <f t="shared" si="149"/>
        <v>0</v>
      </c>
      <c r="CO90" s="259">
        <f t="shared" si="149"/>
        <v>0</v>
      </c>
      <c r="CP90" s="259">
        <f t="shared" si="149"/>
        <v>0</v>
      </c>
      <c r="CQ90" s="259">
        <f t="shared" si="149"/>
        <v>0</v>
      </c>
      <c r="CR90" s="259">
        <f t="shared" si="149"/>
        <v>0</v>
      </c>
      <c r="CS90" s="259">
        <f t="shared" si="149"/>
        <v>0</v>
      </c>
      <c r="CT90" s="259">
        <f t="shared" si="149"/>
        <v>0</v>
      </c>
      <c r="CU90" s="259">
        <f t="shared" si="149"/>
        <v>0</v>
      </c>
      <c r="CV90" s="259">
        <f t="shared" si="149"/>
        <v>0</v>
      </c>
      <c r="CW90" s="259">
        <f t="shared" si="149"/>
        <v>0</v>
      </c>
    </row>
    <row r="91" spans="1:101" x14ac:dyDescent="0.3">
      <c r="A91" t="s">
        <v>229</v>
      </c>
      <c r="B91" s="259"/>
      <c r="C91" s="259"/>
      <c r="D91" s="259"/>
      <c r="E91" s="259"/>
      <c r="F91" s="259"/>
      <c r="G91" s="259"/>
      <c r="H91" s="259"/>
      <c r="I91" s="259"/>
      <c r="J91" s="259"/>
      <c r="K91" s="259"/>
      <c r="L91" s="259"/>
      <c r="M91" s="259"/>
      <c r="N91" s="259"/>
      <c r="O91" s="259"/>
      <c r="P91" s="259"/>
      <c r="Q91" s="259"/>
      <c r="R91" s="259"/>
      <c r="S91" s="259"/>
      <c r="T91" s="259"/>
      <c r="U91" s="259"/>
      <c r="V91" s="259"/>
      <c r="W91" s="259"/>
      <c r="X91" s="259"/>
      <c r="Y91" s="259"/>
      <c r="Z91" s="259"/>
      <c r="AA91" s="259"/>
      <c r="AB91" s="259"/>
      <c r="AC91" s="259"/>
      <c r="AD91" s="259"/>
      <c r="AE91" s="259"/>
      <c r="AF91" s="259"/>
      <c r="AG91" s="259"/>
      <c r="AH91" s="259"/>
      <c r="AI91" s="259"/>
      <c r="AJ91" s="259"/>
      <c r="AK91" s="259"/>
      <c r="AL91" s="259"/>
      <c r="AM91" s="259"/>
      <c r="AN91" s="259"/>
      <c r="AO91" s="259"/>
      <c r="AP91" s="259"/>
      <c r="AQ91" s="259"/>
      <c r="AR91" s="259"/>
      <c r="AS91" s="259"/>
      <c r="AT91" s="259"/>
      <c r="AU91" s="259"/>
      <c r="AV91" s="259"/>
      <c r="AW91" s="259"/>
      <c r="AX91" s="259"/>
      <c r="AY91" s="259"/>
      <c r="AZ91" s="259"/>
      <c r="BA91" s="259"/>
      <c r="BB91" s="259"/>
      <c r="BC91" s="259"/>
      <c r="BD91" s="259"/>
      <c r="BE91" s="259"/>
      <c r="BF91" s="259"/>
      <c r="BG91" s="259"/>
      <c r="BH91" s="259"/>
      <c r="BI91" s="259"/>
      <c r="BJ91" s="259"/>
      <c r="BK91" s="259"/>
      <c r="BL91" s="259"/>
      <c r="BM91" s="259"/>
      <c r="BN91" s="259"/>
      <c r="BO91" s="259"/>
      <c r="BP91" s="259"/>
      <c r="BQ91" s="259"/>
      <c r="BR91" s="259"/>
      <c r="BS91" s="259"/>
      <c r="BT91" s="259">
        <f>BT$20-(BT$20*$A$2)</f>
        <v>0</v>
      </c>
      <c r="BU91" s="259">
        <f t="shared" ref="BU91:CW91" si="150">BT91-($BT$20*$A$2)</f>
        <v>0</v>
      </c>
      <c r="BV91" s="259">
        <f t="shared" si="150"/>
        <v>0</v>
      </c>
      <c r="BW91" s="259">
        <f t="shared" si="150"/>
        <v>0</v>
      </c>
      <c r="BX91" s="259">
        <f t="shared" si="150"/>
        <v>0</v>
      </c>
      <c r="BY91" s="259">
        <f t="shared" si="150"/>
        <v>0</v>
      </c>
      <c r="BZ91" s="259">
        <f t="shared" si="150"/>
        <v>0</v>
      </c>
      <c r="CA91" s="259">
        <f t="shared" si="150"/>
        <v>0</v>
      </c>
      <c r="CB91" s="259">
        <f t="shared" si="150"/>
        <v>0</v>
      </c>
      <c r="CC91" s="259">
        <f t="shared" si="150"/>
        <v>0</v>
      </c>
      <c r="CD91" s="259">
        <f t="shared" si="150"/>
        <v>0</v>
      </c>
      <c r="CE91" s="259">
        <f t="shared" si="150"/>
        <v>0</v>
      </c>
      <c r="CF91" s="259">
        <f t="shared" si="150"/>
        <v>0</v>
      </c>
      <c r="CG91" s="259">
        <f t="shared" si="150"/>
        <v>0</v>
      </c>
      <c r="CH91" s="259">
        <f t="shared" si="150"/>
        <v>0</v>
      </c>
      <c r="CI91" s="259">
        <f t="shared" si="150"/>
        <v>0</v>
      </c>
      <c r="CJ91" s="259">
        <f t="shared" si="150"/>
        <v>0</v>
      </c>
      <c r="CK91" s="259">
        <f t="shared" si="150"/>
        <v>0</v>
      </c>
      <c r="CL91" s="259">
        <f t="shared" si="150"/>
        <v>0</v>
      </c>
      <c r="CM91" s="259">
        <f t="shared" si="150"/>
        <v>0</v>
      </c>
      <c r="CN91" s="259">
        <f t="shared" si="150"/>
        <v>0</v>
      </c>
      <c r="CO91" s="259">
        <f t="shared" si="150"/>
        <v>0</v>
      </c>
      <c r="CP91" s="259">
        <f t="shared" si="150"/>
        <v>0</v>
      </c>
      <c r="CQ91" s="259">
        <f t="shared" si="150"/>
        <v>0</v>
      </c>
      <c r="CR91" s="259">
        <f t="shared" si="150"/>
        <v>0</v>
      </c>
      <c r="CS91" s="259">
        <f t="shared" si="150"/>
        <v>0</v>
      </c>
      <c r="CT91" s="259">
        <f t="shared" si="150"/>
        <v>0</v>
      </c>
      <c r="CU91" s="259">
        <f t="shared" si="150"/>
        <v>0</v>
      </c>
      <c r="CV91" s="259">
        <f t="shared" si="150"/>
        <v>0</v>
      </c>
      <c r="CW91" s="259">
        <f t="shared" si="150"/>
        <v>0</v>
      </c>
    </row>
    <row r="92" spans="1:101" x14ac:dyDescent="0.3">
      <c r="A92" t="s">
        <v>230</v>
      </c>
      <c r="B92" s="259"/>
      <c r="C92" s="259"/>
      <c r="D92" s="259"/>
      <c r="E92" s="259"/>
      <c r="F92" s="259"/>
      <c r="G92" s="259"/>
      <c r="H92" s="259"/>
      <c r="I92" s="259"/>
      <c r="J92" s="259"/>
      <c r="K92" s="259"/>
      <c r="L92" s="259"/>
      <c r="M92" s="259"/>
      <c r="N92" s="259"/>
      <c r="O92" s="259"/>
      <c r="P92" s="259"/>
      <c r="Q92" s="259"/>
      <c r="R92" s="259"/>
      <c r="S92" s="259"/>
      <c r="T92" s="259"/>
      <c r="U92" s="259"/>
      <c r="V92" s="259"/>
      <c r="W92" s="259"/>
      <c r="X92" s="259"/>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59"/>
      <c r="BF92" s="259"/>
      <c r="BG92" s="259"/>
      <c r="BH92" s="259"/>
      <c r="BI92" s="259"/>
      <c r="BJ92" s="259"/>
      <c r="BK92" s="259"/>
      <c r="BL92" s="259"/>
      <c r="BM92" s="259"/>
      <c r="BN92" s="259"/>
      <c r="BO92" s="259"/>
      <c r="BP92" s="259"/>
      <c r="BQ92" s="259"/>
      <c r="BR92" s="259"/>
      <c r="BS92" s="259"/>
      <c r="BT92" s="259"/>
      <c r="BU92" s="259">
        <f>BU$20-(BU$20*$A$2)</f>
        <v>0</v>
      </c>
      <c r="BV92" s="259">
        <f t="shared" ref="BV92:CW92" si="151">BU92-($BU$20*$A$2)</f>
        <v>0</v>
      </c>
      <c r="BW92" s="259">
        <f t="shared" si="151"/>
        <v>0</v>
      </c>
      <c r="BX92" s="259">
        <f t="shared" si="151"/>
        <v>0</v>
      </c>
      <c r="BY92" s="259">
        <f t="shared" si="151"/>
        <v>0</v>
      </c>
      <c r="BZ92" s="259">
        <f t="shared" si="151"/>
        <v>0</v>
      </c>
      <c r="CA92" s="259">
        <f t="shared" si="151"/>
        <v>0</v>
      </c>
      <c r="CB92" s="259">
        <f t="shared" si="151"/>
        <v>0</v>
      </c>
      <c r="CC92" s="259">
        <f t="shared" si="151"/>
        <v>0</v>
      </c>
      <c r="CD92" s="259">
        <f t="shared" si="151"/>
        <v>0</v>
      </c>
      <c r="CE92" s="259">
        <f t="shared" si="151"/>
        <v>0</v>
      </c>
      <c r="CF92" s="259">
        <f t="shared" si="151"/>
        <v>0</v>
      </c>
      <c r="CG92" s="259">
        <f t="shared" si="151"/>
        <v>0</v>
      </c>
      <c r="CH92" s="259">
        <f t="shared" si="151"/>
        <v>0</v>
      </c>
      <c r="CI92" s="259">
        <f t="shared" si="151"/>
        <v>0</v>
      </c>
      <c r="CJ92" s="259">
        <f t="shared" si="151"/>
        <v>0</v>
      </c>
      <c r="CK92" s="259">
        <f t="shared" si="151"/>
        <v>0</v>
      </c>
      <c r="CL92" s="259">
        <f t="shared" si="151"/>
        <v>0</v>
      </c>
      <c r="CM92" s="259">
        <f t="shared" si="151"/>
        <v>0</v>
      </c>
      <c r="CN92" s="259">
        <f t="shared" si="151"/>
        <v>0</v>
      </c>
      <c r="CO92" s="259">
        <f t="shared" si="151"/>
        <v>0</v>
      </c>
      <c r="CP92" s="259">
        <f t="shared" si="151"/>
        <v>0</v>
      </c>
      <c r="CQ92" s="259">
        <f t="shared" si="151"/>
        <v>0</v>
      </c>
      <c r="CR92" s="259">
        <f t="shared" si="151"/>
        <v>0</v>
      </c>
      <c r="CS92" s="259">
        <f t="shared" si="151"/>
        <v>0</v>
      </c>
      <c r="CT92" s="259">
        <f t="shared" si="151"/>
        <v>0</v>
      </c>
      <c r="CU92" s="259">
        <f t="shared" si="151"/>
        <v>0</v>
      </c>
      <c r="CV92" s="259">
        <f t="shared" si="151"/>
        <v>0</v>
      </c>
      <c r="CW92" s="259">
        <f t="shared" si="151"/>
        <v>0</v>
      </c>
    </row>
    <row r="93" spans="1:101" x14ac:dyDescent="0.3">
      <c r="A93" t="s">
        <v>231</v>
      </c>
      <c r="B93" s="259"/>
      <c r="C93" s="259"/>
      <c r="D93" s="259"/>
      <c r="E93" s="259"/>
      <c r="F93" s="259"/>
      <c r="G93" s="259"/>
      <c r="H93" s="259"/>
      <c r="I93" s="259"/>
      <c r="J93" s="259"/>
      <c r="K93" s="259"/>
      <c r="L93" s="259"/>
      <c r="M93" s="259"/>
      <c r="N93" s="259"/>
      <c r="O93" s="259"/>
      <c r="P93" s="259"/>
      <c r="Q93" s="259"/>
      <c r="R93" s="259"/>
      <c r="S93" s="259"/>
      <c r="T93" s="259"/>
      <c r="U93" s="259"/>
      <c r="V93" s="259"/>
      <c r="W93" s="259"/>
      <c r="X93" s="259"/>
      <c r="Y93" s="259"/>
      <c r="Z93" s="259"/>
      <c r="AA93" s="259"/>
      <c r="AB93" s="259"/>
      <c r="AC93" s="259"/>
      <c r="AD93" s="259"/>
      <c r="AE93" s="259"/>
      <c r="AF93" s="259"/>
      <c r="AG93" s="259"/>
      <c r="AH93" s="259"/>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59"/>
      <c r="BM93" s="259"/>
      <c r="BN93" s="259"/>
      <c r="BO93" s="259"/>
      <c r="BP93" s="259"/>
      <c r="BQ93" s="259"/>
      <c r="BR93" s="259"/>
      <c r="BS93" s="259"/>
      <c r="BT93" s="259"/>
      <c r="BU93" s="259"/>
      <c r="BV93" s="259">
        <f>BV$20-(BV$20*$A$2)</f>
        <v>0</v>
      </c>
      <c r="BW93" s="259">
        <f t="shared" ref="BW93:CW93" si="152">BV93-($BV$20*$A$2)</f>
        <v>0</v>
      </c>
      <c r="BX93" s="259">
        <f t="shared" si="152"/>
        <v>0</v>
      </c>
      <c r="BY93" s="259">
        <f t="shared" si="152"/>
        <v>0</v>
      </c>
      <c r="BZ93" s="259">
        <f t="shared" si="152"/>
        <v>0</v>
      </c>
      <c r="CA93" s="259">
        <f t="shared" si="152"/>
        <v>0</v>
      </c>
      <c r="CB93" s="259">
        <f t="shared" si="152"/>
        <v>0</v>
      </c>
      <c r="CC93" s="259">
        <f t="shared" si="152"/>
        <v>0</v>
      </c>
      <c r="CD93" s="259">
        <f t="shared" si="152"/>
        <v>0</v>
      </c>
      <c r="CE93" s="259">
        <f t="shared" si="152"/>
        <v>0</v>
      </c>
      <c r="CF93" s="259">
        <f t="shared" si="152"/>
        <v>0</v>
      </c>
      <c r="CG93" s="259">
        <f t="shared" si="152"/>
        <v>0</v>
      </c>
      <c r="CH93" s="259">
        <f t="shared" si="152"/>
        <v>0</v>
      </c>
      <c r="CI93" s="259">
        <f t="shared" si="152"/>
        <v>0</v>
      </c>
      <c r="CJ93" s="259">
        <f t="shared" si="152"/>
        <v>0</v>
      </c>
      <c r="CK93" s="259">
        <f t="shared" si="152"/>
        <v>0</v>
      </c>
      <c r="CL93" s="259">
        <f t="shared" si="152"/>
        <v>0</v>
      </c>
      <c r="CM93" s="259">
        <f t="shared" si="152"/>
        <v>0</v>
      </c>
      <c r="CN93" s="259">
        <f t="shared" si="152"/>
        <v>0</v>
      </c>
      <c r="CO93" s="259">
        <f t="shared" si="152"/>
        <v>0</v>
      </c>
      <c r="CP93" s="259">
        <f t="shared" si="152"/>
        <v>0</v>
      </c>
      <c r="CQ93" s="259">
        <f t="shared" si="152"/>
        <v>0</v>
      </c>
      <c r="CR93" s="259">
        <f t="shared" si="152"/>
        <v>0</v>
      </c>
      <c r="CS93" s="259">
        <f t="shared" si="152"/>
        <v>0</v>
      </c>
      <c r="CT93" s="259">
        <f t="shared" si="152"/>
        <v>0</v>
      </c>
      <c r="CU93" s="259">
        <f t="shared" si="152"/>
        <v>0</v>
      </c>
      <c r="CV93" s="259">
        <f t="shared" si="152"/>
        <v>0</v>
      </c>
      <c r="CW93" s="259">
        <f t="shared" si="152"/>
        <v>0</v>
      </c>
    </row>
    <row r="94" spans="1:101" x14ac:dyDescent="0.3">
      <c r="A94" t="s">
        <v>232</v>
      </c>
      <c r="B94" s="259"/>
      <c r="C94" s="259"/>
      <c r="D94" s="259"/>
      <c r="E94" s="259"/>
      <c r="F94" s="259"/>
      <c r="G94" s="259"/>
      <c r="H94" s="259"/>
      <c r="I94" s="259"/>
      <c r="J94" s="259"/>
      <c r="K94" s="259"/>
      <c r="L94" s="259"/>
      <c r="M94" s="259"/>
      <c r="N94" s="259"/>
      <c r="O94" s="259"/>
      <c r="P94" s="259"/>
      <c r="Q94" s="259"/>
      <c r="R94" s="259"/>
      <c r="S94" s="259"/>
      <c r="T94" s="259"/>
      <c r="U94" s="259"/>
      <c r="V94" s="259"/>
      <c r="W94" s="259"/>
      <c r="X94" s="259"/>
      <c r="Y94" s="259"/>
      <c r="Z94" s="259"/>
      <c r="AA94" s="259"/>
      <c r="AB94" s="259"/>
      <c r="AC94" s="259"/>
      <c r="AD94" s="259"/>
      <c r="AE94" s="259"/>
      <c r="AF94" s="259"/>
      <c r="AG94" s="259"/>
      <c r="AH94" s="259"/>
      <c r="AI94" s="259"/>
      <c r="AJ94" s="259"/>
      <c r="AK94" s="259"/>
      <c r="AL94" s="259"/>
      <c r="AM94" s="259"/>
      <c r="AN94" s="259"/>
      <c r="AO94" s="259"/>
      <c r="AP94" s="259"/>
      <c r="AQ94" s="259"/>
      <c r="AR94" s="259"/>
      <c r="AS94" s="259"/>
      <c r="AT94" s="259"/>
      <c r="AU94" s="259"/>
      <c r="AV94" s="259"/>
      <c r="AW94" s="259"/>
      <c r="AX94" s="259"/>
      <c r="AY94" s="259"/>
      <c r="AZ94" s="259"/>
      <c r="BA94" s="259"/>
      <c r="BB94" s="259"/>
      <c r="BC94" s="259"/>
      <c r="BD94" s="259"/>
      <c r="BE94" s="259"/>
      <c r="BF94" s="259"/>
      <c r="BG94" s="259"/>
      <c r="BH94" s="259"/>
      <c r="BI94" s="259"/>
      <c r="BJ94" s="259"/>
      <c r="BK94" s="259"/>
      <c r="BL94" s="259"/>
      <c r="BM94" s="259"/>
      <c r="BN94" s="259"/>
      <c r="BO94" s="259"/>
      <c r="BP94" s="259"/>
      <c r="BQ94" s="259"/>
      <c r="BR94" s="259"/>
      <c r="BS94" s="259"/>
      <c r="BT94" s="259"/>
      <c r="BU94" s="259"/>
      <c r="BV94" s="259"/>
      <c r="BW94" s="259">
        <f>BW$20-(BW$20*$A$2)</f>
        <v>0</v>
      </c>
      <c r="BX94" s="259">
        <f t="shared" ref="BX94:CW94" si="153">BW94-($BW$20*$A$2)</f>
        <v>0</v>
      </c>
      <c r="BY94" s="259">
        <f t="shared" si="153"/>
        <v>0</v>
      </c>
      <c r="BZ94" s="259">
        <f t="shared" si="153"/>
        <v>0</v>
      </c>
      <c r="CA94" s="259">
        <f t="shared" si="153"/>
        <v>0</v>
      </c>
      <c r="CB94" s="259">
        <f t="shared" si="153"/>
        <v>0</v>
      </c>
      <c r="CC94" s="259">
        <f t="shared" si="153"/>
        <v>0</v>
      </c>
      <c r="CD94" s="259">
        <f t="shared" si="153"/>
        <v>0</v>
      </c>
      <c r="CE94" s="259">
        <f t="shared" si="153"/>
        <v>0</v>
      </c>
      <c r="CF94" s="259">
        <f t="shared" si="153"/>
        <v>0</v>
      </c>
      <c r="CG94" s="259">
        <f t="shared" si="153"/>
        <v>0</v>
      </c>
      <c r="CH94" s="259">
        <f t="shared" si="153"/>
        <v>0</v>
      </c>
      <c r="CI94" s="259">
        <f t="shared" si="153"/>
        <v>0</v>
      </c>
      <c r="CJ94" s="259">
        <f t="shared" si="153"/>
        <v>0</v>
      </c>
      <c r="CK94" s="259">
        <f t="shared" si="153"/>
        <v>0</v>
      </c>
      <c r="CL94" s="259">
        <f t="shared" si="153"/>
        <v>0</v>
      </c>
      <c r="CM94" s="259">
        <f t="shared" si="153"/>
        <v>0</v>
      </c>
      <c r="CN94" s="259">
        <f t="shared" si="153"/>
        <v>0</v>
      </c>
      <c r="CO94" s="259">
        <f t="shared" si="153"/>
        <v>0</v>
      </c>
      <c r="CP94" s="259">
        <f t="shared" si="153"/>
        <v>0</v>
      </c>
      <c r="CQ94" s="259">
        <f t="shared" si="153"/>
        <v>0</v>
      </c>
      <c r="CR94" s="259">
        <f t="shared" si="153"/>
        <v>0</v>
      </c>
      <c r="CS94" s="259">
        <f t="shared" si="153"/>
        <v>0</v>
      </c>
      <c r="CT94" s="259">
        <f t="shared" si="153"/>
        <v>0</v>
      </c>
      <c r="CU94" s="259">
        <f t="shared" si="153"/>
        <v>0</v>
      </c>
      <c r="CV94" s="259">
        <f t="shared" si="153"/>
        <v>0</v>
      </c>
      <c r="CW94" s="259">
        <f t="shared" si="153"/>
        <v>0</v>
      </c>
    </row>
    <row r="95" spans="1:101" x14ac:dyDescent="0.3">
      <c r="A95" t="s">
        <v>233</v>
      </c>
      <c r="B95" s="259"/>
      <c r="C95" s="259"/>
      <c r="D95" s="259"/>
      <c r="E95" s="259"/>
      <c r="F95" s="259"/>
      <c r="G95" s="259"/>
      <c r="H95" s="259"/>
      <c r="I95" s="259"/>
      <c r="J95" s="259"/>
      <c r="K95" s="259"/>
      <c r="L95" s="259"/>
      <c r="M95" s="259"/>
      <c r="N95" s="259"/>
      <c r="O95" s="259"/>
      <c r="P95" s="259"/>
      <c r="Q95" s="259"/>
      <c r="R95" s="259"/>
      <c r="S95" s="259"/>
      <c r="T95" s="259"/>
      <c r="U95" s="259"/>
      <c r="V95" s="259"/>
      <c r="W95" s="259"/>
      <c r="X95" s="259"/>
      <c r="Y95" s="259"/>
      <c r="Z95" s="259"/>
      <c r="AA95" s="259"/>
      <c r="AB95" s="259"/>
      <c r="AC95" s="259"/>
      <c r="AD95" s="259"/>
      <c r="AE95" s="259"/>
      <c r="AF95" s="259"/>
      <c r="AG95" s="259"/>
      <c r="AH95" s="259"/>
      <c r="AI95" s="259"/>
      <c r="AJ95" s="259"/>
      <c r="AK95" s="259"/>
      <c r="AL95" s="259"/>
      <c r="AM95" s="259"/>
      <c r="AN95" s="259"/>
      <c r="AO95" s="259"/>
      <c r="AP95" s="259"/>
      <c r="AQ95" s="259"/>
      <c r="AR95" s="259"/>
      <c r="AS95" s="259"/>
      <c r="AT95" s="259"/>
      <c r="AU95" s="259"/>
      <c r="AV95" s="259"/>
      <c r="AW95" s="259"/>
      <c r="AX95" s="259"/>
      <c r="AY95" s="259"/>
      <c r="AZ95" s="259"/>
      <c r="BA95" s="259"/>
      <c r="BB95" s="259"/>
      <c r="BC95" s="259"/>
      <c r="BD95" s="259"/>
      <c r="BE95" s="259"/>
      <c r="BF95" s="259"/>
      <c r="BG95" s="259"/>
      <c r="BH95" s="259"/>
      <c r="BI95" s="259"/>
      <c r="BJ95" s="259"/>
      <c r="BK95" s="259"/>
      <c r="BL95" s="259"/>
      <c r="BM95" s="259"/>
      <c r="BN95" s="259"/>
      <c r="BO95" s="259"/>
      <c r="BP95" s="259"/>
      <c r="BQ95" s="259"/>
      <c r="BR95" s="259"/>
      <c r="BS95" s="259"/>
      <c r="BT95" s="259"/>
      <c r="BU95" s="259"/>
      <c r="BV95" s="259"/>
      <c r="BW95" s="259"/>
      <c r="BX95" s="259">
        <f>BX$20-(BX$20*$A$2)</f>
        <v>0</v>
      </c>
      <c r="BY95" s="259">
        <f t="shared" ref="BY95:CW95" si="154">BX95-($BX$20*$A$2)</f>
        <v>0</v>
      </c>
      <c r="BZ95" s="259">
        <f t="shared" si="154"/>
        <v>0</v>
      </c>
      <c r="CA95" s="259">
        <f t="shared" si="154"/>
        <v>0</v>
      </c>
      <c r="CB95" s="259">
        <f t="shared" si="154"/>
        <v>0</v>
      </c>
      <c r="CC95" s="259">
        <f t="shared" si="154"/>
        <v>0</v>
      </c>
      <c r="CD95" s="259">
        <f t="shared" si="154"/>
        <v>0</v>
      </c>
      <c r="CE95" s="259">
        <f t="shared" si="154"/>
        <v>0</v>
      </c>
      <c r="CF95" s="259">
        <f t="shared" si="154"/>
        <v>0</v>
      </c>
      <c r="CG95" s="259">
        <f t="shared" si="154"/>
        <v>0</v>
      </c>
      <c r="CH95" s="259">
        <f t="shared" si="154"/>
        <v>0</v>
      </c>
      <c r="CI95" s="259">
        <f t="shared" si="154"/>
        <v>0</v>
      </c>
      <c r="CJ95" s="259">
        <f t="shared" si="154"/>
        <v>0</v>
      </c>
      <c r="CK95" s="259">
        <f t="shared" si="154"/>
        <v>0</v>
      </c>
      <c r="CL95" s="259">
        <f t="shared" si="154"/>
        <v>0</v>
      </c>
      <c r="CM95" s="259">
        <f t="shared" si="154"/>
        <v>0</v>
      </c>
      <c r="CN95" s="259">
        <f t="shared" si="154"/>
        <v>0</v>
      </c>
      <c r="CO95" s="259">
        <f t="shared" si="154"/>
        <v>0</v>
      </c>
      <c r="CP95" s="259">
        <f t="shared" si="154"/>
        <v>0</v>
      </c>
      <c r="CQ95" s="259">
        <f t="shared" si="154"/>
        <v>0</v>
      </c>
      <c r="CR95" s="259">
        <f t="shared" si="154"/>
        <v>0</v>
      </c>
      <c r="CS95" s="259">
        <f t="shared" si="154"/>
        <v>0</v>
      </c>
      <c r="CT95" s="259">
        <f t="shared" si="154"/>
        <v>0</v>
      </c>
      <c r="CU95" s="259">
        <f t="shared" si="154"/>
        <v>0</v>
      </c>
      <c r="CV95" s="259">
        <f t="shared" si="154"/>
        <v>0</v>
      </c>
      <c r="CW95" s="259">
        <f t="shared" si="154"/>
        <v>0</v>
      </c>
    </row>
    <row r="96" spans="1:101" x14ac:dyDescent="0.3">
      <c r="A96" t="s">
        <v>234</v>
      </c>
      <c r="B96" s="259"/>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c r="AF96" s="259"/>
      <c r="AG96" s="259"/>
      <c r="AH96" s="259"/>
      <c r="AI96" s="259"/>
      <c r="AJ96" s="259"/>
      <c r="AK96" s="259"/>
      <c r="AL96" s="259"/>
      <c r="AM96" s="259"/>
      <c r="AN96" s="259"/>
      <c r="AO96" s="259"/>
      <c r="AP96" s="259"/>
      <c r="AQ96" s="259"/>
      <c r="AR96" s="259"/>
      <c r="AS96" s="259"/>
      <c r="AT96" s="259"/>
      <c r="AU96" s="259"/>
      <c r="AV96" s="259"/>
      <c r="AW96" s="259"/>
      <c r="AX96" s="259"/>
      <c r="AY96" s="259"/>
      <c r="AZ96" s="259"/>
      <c r="BA96" s="259"/>
      <c r="BB96" s="259"/>
      <c r="BC96" s="259"/>
      <c r="BD96" s="259"/>
      <c r="BE96" s="259"/>
      <c r="BF96" s="259"/>
      <c r="BG96" s="259"/>
      <c r="BH96" s="259"/>
      <c r="BI96" s="259"/>
      <c r="BJ96" s="259"/>
      <c r="BK96" s="259"/>
      <c r="BL96" s="259"/>
      <c r="BM96" s="259"/>
      <c r="BN96" s="259"/>
      <c r="BO96" s="259"/>
      <c r="BP96" s="259"/>
      <c r="BQ96" s="259"/>
      <c r="BR96" s="259"/>
      <c r="BS96" s="259"/>
      <c r="BT96" s="259"/>
      <c r="BU96" s="259"/>
      <c r="BV96" s="259"/>
      <c r="BW96" s="259"/>
      <c r="BX96" s="259"/>
      <c r="BY96" s="259">
        <f>BY$20-(BY$20*$A$2)</f>
        <v>0</v>
      </c>
      <c r="BZ96" s="259">
        <f t="shared" ref="BZ96:CW96" si="155">BY96-($BY$20*$A$2)</f>
        <v>0</v>
      </c>
      <c r="CA96" s="259">
        <f t="shared" si="155"/>
        <v>0</v>
      </c>
      <c r="CB96" s="259">
        <f t="shared" si="155"/>
        <v>0</v>
      </c>
      <c r="CC96" s="259">
        <f t="shared" si="155"/>
        <v>0</v>
      </c>
      <c r="CD96" s="259">
        <f t="shared" si="155"/>
        <v>0</v>
      </c>
      <c r="CE96" s="259">
        <f t="shared" si="155"/>
        <v>0</v>
      </c>
      <c r="CF96" s="259">
        <f t="shared" si="155"/>
        <v>0</v>
      </c>
      <c r="CG96" s="259">
        <f t="shared" si="155"/>
        <v>0</v>
      </c>
      <c r="CH96" s="259">
        <f t="shared" si="155"/>
        <v>0</v>
      </c>
      <c r="CI96" s="259">
        <f t="shared" si="155"/>
        <v>0</v>
      </c>
      <c r="CJ96" s="259">
        <f t="shared" si="155"/>
        <v>0</v>
      </c>
      <c r="CK96" s="259">
        <f t="shared" si="155"/>
        <v>0</v>
      </c>
      <c r="CL96" s="259">
        <f t="shared" si="155"/>
        <v>0</v>
      </c>
      <c r="CM96" s="259">
        <f t="shared" si="155"/>
        <v>0</v>
      </c>
      <c r="CN96" s="259">
        <f t="shared" si="155"/>
        <v>0</v>
      </c>
      <c r="CO96" s="259">
        <f t="shared" si="155"/>
        <v>0</v>
      </c>
      <c r="CP96" s="259">
        <f t="shared" si="155"/>
        <v>0</v>
      </c>
      <c r="CQ96" s="259">
        <f t="shared" si="155"/>
        <v>0</v>
      </c>
      <c r="CR96" s="259">
        <f t="shared" si="155"/>
        <v>0</v>
      </c>
      <c r="CS96" s="259">
        <f t="shared" si="155"/>
        <v>0</v>
      </c>
      <c r="CT96" s="259">
        <f t="shared" si="155"/>
        <v>0</v>
      </c>
      <c r="CU96" s="259">
        <f t="shared" si="155"/>
        <v>0</v>
      </c>
      <c r="CV96" s="259">
        <f t="shared" si="155"/>
        <v>0</v>
      </c>
      <c r="CW96" s="259">
        <f t="shared" si="155"/>
        <v>0</v>
      </c>
    </row>
    <row r="97" spans="1:101" x14ac:dyDescent="0.3">
      <c r="A97" t="s">
        <v>235</v>
      </c>
      <c r="B97" s="259"/>
      <c r="C97" s="259"/>
      <c r="D97" s="259"/>
      <c r="E97" s="259"/>
      <c r="F97" s="259"/>
      <c r="G97" s="259"/>
      <c r="H97" s="259"/>
      <c r="I97" s="259"/>
      <c r="J97" s="259"/>
      <c r="K97" s="259"/>
      <c r="L97" s="259"/>
      <c r="M97" s="259"/>
      <c r="N97" s="259"/>
      <c r="O97" s="259"/>
      <c r="P97" s="259"/>
      <c r="Q97" s="259"/>
      <c r="R97" s="259"/>
      <c r="S97" s="259"/>
      <c r="T97" s="259"/>
      <c r="U97" s="259"/>
      <c r="V97" s="259"/>
      <c r="W97" s="259"/>
      <c r="X97" s="259"/>
      <c r="Y97" s="259"/>
      <c r="Z97" s="259"/>
      <c r="AA97" s="259"/>
      <c r="AB97" s="259"/>
      <c r="AC97" s="259"/>
      <c r="AD97" s="259"/>
      <c r="AE97" s="259"/>
      <c r="AF97" s="259"/>
      <c r="AG97" s="259"/>
      <c r="AH97" s="259"/>
      <c r="AI97" s="259"/>
      <c r="AJ97" s="259"/>
      <c r="AK97" s="259"/>
      <c r="AL97" s="259"/>
      <c r="AM97" s="259"/>
      <c r="AN97" s="259"/>
      <c r="AO97" s="259"/>
      <c r="AP97" s="259"/>
      <c r="AQ97" s="259"/>
      <c r="AR97" s="259"/>
      <c r="AS97" s="259"/>
      <c r="AT97" s="259"/>
      <c r="AU97" s="259"/>
      <c r="AV97" s="259"/>
      <c r="AW97" s="259"/>
      <c r="AX97" s="259"/>
      <c r="AY97" s="259"/>
      <c r="AZ97" s="259"/>
      <c r="BA97" s="259"/>
      <c r="BB97" s="259"/>
      <c r="BC97" s="259"/>
      <c r="BD97" s="259"/>
      <c r="BE97" s="259"/>
      <c r="BF97" s="259"/>
      <c r="BG97" s="259"/>
      <c r="BH97" s="259"/>
      <c r="BI97" s="259"/>
      <c r="BJ97" s="259"/>
      <c r="BK97" s="259"/>
      <c r="BL97" s="259"/>
      <c r="BM97" s="259"/>
      <c r="BN97" s="259"/>
      <c r="BO97" s="259"/>
      <c r="BP97" s="259"/>
      <c r="BQ97" s="259"/>
      <c r="BR97" s="259"/>
      <c r="BS97" s="259"/>
      <c r="BT97" s="259"/>
      <c r="BU97" s="259"/>
      <c r="BV97" s="259"/>
      <c r="BW97" s="259"/>
      <c r="BX97" s="259"/>
      <c r="BY97" s="259"/>
      <c r="BZ97" s="259">
        <f>BZ$20-(BZ$20*$A$2)</f>
        <v>0</v>
      </c>
      <c r="CA97" s="259">
        <f t="shared" ref="CA97:CW97" si="156">BZ97-($BZ$20*$A$2)</f>
        <v>0</v>
      </c>
      <c r="CB97" s="259">
        <f t="shared" si="156"/>
        <v>0</v>
      </c>
      <c r="CC97" s="259">
        <f t="shared" si="156"/>
        <v>0</v>
      </c>
      <c r="CD97" s="259">
        <f t="shared" si="156"/>
        <v>0</v>
      </c>
      <c r="CE97" s="259">
        <f t="shared" si="156"/>
        <v>0</v>
      </c>
      <c r="CF97" s="259">
        <f t="shared" si="156"/>
        <v>0</v>
      </c>
      <c r="CG97" s="259">
        <f t="shared" si="156"/>
        <v>0</v>
      </c>
      <c r="CH97" s="259">
        <f t="shared" si="156"/>
        <v>0</v>
      </c>
      <c r="CI97" s="259">
        <f t="shared" si="156"/>
        <v>0</v>
      </c>
      <c r="CJ97" s="259">
        <f t="shared" si="156"/>
        <v>0</v>
      </c>
      <c r="CK97" s="259">
        <f t="shared" si="156"/>
        <v>0</v>
      </c>
      <c r="CL97" s="259">
        <f t="shared" si="156"/>
        <v>0</v>
      </c>
      <c r="CM97" s="259">
        <f t="shared" si="156"/>
        <v>0</v>
      </c>
      <c r="CN97" s="259">
        <f t="shared" si="156"/>
        <v>0</v>
      </c>
      <c r="CO97" s="259">
        <f t="shared" si="156"/>
        <v>0</v>
      </c>
      <c r="CP97" s="259">
        <f t="shared" si="156"/>
        <v>0</v>
      </c>
      <c r="CQ97" s="259">
        <f t="shared" si="156"/>
        <v>0</v>
      </c>
      <c r="CR97" s="259">
        <f t="shared" si="156"/>
        <v>0</v>
      </c>
      <c r="CS97" s="259">
        <f t="shared" si="156"/>
        <v>0</v>
      </c>
      <c r="CT97" s="259">
        <f t="shared" si="156"/>
        <v>0</v>
      </c>
      <c r="CU97" s="259">
        <f t="shared" si="156"/>
        <v>0</v>
      </c>
      <c r="CV97" s="259">
        <f t="shared" si="156"/>
        <v>0</v>
      </c>
      <c r="CW97" s="259">
        <f t="shared" si="156"/>
        <v>0</v>
      </c>
    </row>
    <row r="98" spans="1:101" x14ac:dyDescent="0.3">
      <c r="A98" t="s">
        <v>236</v>
      </c>
      <c r="B98" s="259"/>
      <c r="C98" s="259"/>
      <c r="D98" s="259"/>
      <c r="E98" s="259"/>
      <c r="F98" s="259"/>
      <c r="G98" s="259"/>
      <c r="H98" s="259"/>
      <c r="I98" s="259"/>
      <c r="J98" s="259"/>
      <c r="K98" s="259"/>
      <c r="L98" s="259"/>
      <c r="M98" s="259"/>
      <c r="N98" s="259"/>
      <c r="O98" s="259"/>
      <c r="P98" s="259"/>
      <c r="Q98" s="259"/>
      <c r="R98" s="259"/>
      <c r="S98" s="259"/>
      <c r="T98" s="259"/>
      <c r="U98" s="259"/>
      <c r="V98" s="259"/>
      <c r="W98" s="259"/>
      <c r="X98" s="259"/>
      <c r="Y98" s="259"/>
      <c r="Z98" s="259"/>
      <c r="AA98" s="259"/>
      <c r="AB98" s="259"/>
      <c r="AC98" s="259"/>
      <c r="AD98" s="259"/>
      <c r="AE98" s="259"/>
      <c r="AF98" s="259"/>
      <c r="AG98" s="259"/>
      <c r="AH98" s="259"/>
      <c r="AI98" s="259"/>
      <c r="AJ98" s="259"/>
      <c r="AK98" s="259"/>
      <c r="AL98" s="259"/>
      <c r="AM98" s="259"/>
      <c r="AN98" s="259"/>
      <c r="AO98" s="259"/>
      <c r="AP98" s="259"/>
      <c r="AQ98" s="259"/>
      <c r="AR98" s="259"/>
      <c r="AS98" s="259"/>
      <c r="AT98" s="259"/>
      <c r="AU98" s="259"/>
      <c r="AV98" s="259"/>
      <c r="AW98" s="259"/>
      <c r="AX98" s="259"/>
      <c r="AY98" s="259"/>
      <c r="AZ98" s="259"/>
      <c r="BA98" s="259"/>
      <c r="BB98" s="259"/>
      <c r="BC98" s="259"/>
      <c r="BD98" s="259"/>
      <c r="BE98" s="259"/>
      <c r="BF98" s="259"/>
      <c r="BG98" s="259"/>
      <c r="BH98" s="259"/>
      <c r="BI98" s="259"/>
      <c r="BJ98" s="259"/>
      <c r="BK98" s="259"/>
      <c r="BL98" s="259"/>
      <c r="BM98" s="259"/>
      <c r="BN98" s="259"/>
      <c r="BO98" s="259"/>
      <c r="BP98" s="259"/>
      <c r="BQ98" s="259"/>
      <c r="BR98" s="259"/>
      <c r="BS98" s="259"/>
      <c r="BT98" s="259"/>
      <c r="BU98" s="259"/>
      <c r="BV98" s="259"/>
      <c r="BW98" s="259"/>
      <c r="BX98" s="259"/>
      <c r="BY98" s="259"/>
      <c r="BZ98" s="259"/>
      <c r="CA98" s="259">
        <f>CA$20-(CA$20*$A$2)</f>
        <v>0</v>
      </c>
      <c r="CB98" s="259">
        <f t="shared" ref="CB98:CW98" si="157">CA98-($CA$20*$A$2)</f>
        <v>0</v>
      </c>
      <c r="CC98" s="259">
        <f t="shared" si="157"/>
        <v>0</v>
      </c>
      <c r="CD98" s="259">
        <f t="shared" si="157"/>
        <v>0</v>
      </c>
      <c r="CE98" s="259">
        <f t="shared" si="157"/>
        <v>0</v>
      </c>
      <c r="CF98" s="259">
        <f t="shared" si="157"/>
        <v>0</v>
      </c>
      <c r="CG98" s="259">
        <f t="shared" si="157"/>
        <v>0</v>
      </c>
      <c r="CH98" s="259">
        <f t="shared" si="157"/>
        <v>0</v>
      </c>
      <c r="CI98" s="259">
        <f t="shared" si="157"/>
        <v>0</v>
      </c>
      <c r="CJ98" s="259">
        <f t="shared" si="157"/>
        <v>0</v>
      </c>
      <c r="CK98" s="259">
        <f t="shared" si="157"/>
        <v>0</v>
      </c>
      <c r="CL98" s="259">
        <f t="shared" si="157"/>
        <v>0</v>
      </c>
      <c r="CM98" s="259">
        <f t="shared" si="157"/>
        <v>0</v>
      </c>
      <c r="CN98" s="259">
        <f t="shared" si="157"/>
        <v>0</v>
      </c>
      <c r="CO98" s="259">
        <f t="shared" si="157"/>
        <v>0</v>
      </c>
      <c r="CP98" s="259">
        <f t="shared" si="157"/>
        <v>0</v>
      </c>
      <c r="CQ98" s="259">
        <f t="shared" si="157"/>
        <v>0</v>
      </c>
      <c r="CR98" s="259">
        <f t="shared" si="157"/>
        <v>0</v>
      </c>
      <c r="CS98" s="259">
        <f t="shared" si="157"/>
        <v>0</v>
      </c>
      <c r="CT98" s="259">
        <f t="shared" si="157"/>
        <v>0</v>
      </c>
      <c r="CU98" s="259">
        <f t="shared" si="157"/>
        <v>0</v>
      </c>
      <c r="CV98" s="259">
        <f t="shared" si="157"/>
        <v>0</v>
      </c>
      <c r="CW98" s="259">
        <f t="shared" si="157"/>
        <v>0</v>
      </c>
    </row>
    <row r="99" spans="1:101" x14ac:dyDescent="0.3">
      <c r="A99" t="s">
        <v>237</v>
      </c>
      <c r="B99" s="259"/>
      <c r="C99" s="259"/>
      <c r="D99" s="259"/>
      <c r="E99" s="259"/>
      <c r="F99" s="259"/>
      <c r="G99" s="259"/>
      <c r="H99" s="259"/>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259"/>
      <c r="BG99" s="259"/>
      <c r="BH99" s="259"/>
      <c r="BI99" s="259"/>
      <c r="BJ99" s="259"/>
      <c r="BK99" s="259"/>
      <c r="BL99" s="259"/>
      <c r="BM99" s="259"/>
      <c r="BN99" s="259"/>
      <c r="BO99" s="259"/>
      <c r="BP99" s="259"/>
      <c r="BQ99" s="259"/>
      <c r="BR99" s="259"/>
      <c r="BS99" s="259"/>
      <c r="BT99" s="259"/>
      <c r="BU99" s="259"/>
      <c r="BV99" s="259"/>
      <c r="BW99" s="259"/>
      <c r="BX99" s="259"/>
      <c r="BY99" s="259"/>
      <c r="BZ99" s="259"/>
      <c r="CA99" s="259"/>
      <c r="CB99" s="259">
        <f>CB$20-(CB$20*$A$2)</f>
        <v>0</v>
      </c>
      <c r="CC99" s="259">
        <f t="shared" ref="CC99:CW99" si="158">CB99-($CB$20*$A$2)</f>
        <v>0</v>
      </c>
      <c r="CD99" s="259">
        <f t="shared" si="158"/>
        <v>0</v>
      </c>
      <c r="CE99" s="259">
        <f t="shared" si="158"/>
        <v>0</v>
      </c>
      <c r="CF99" s="259">
        <f t="shared" si="158"/>
        <v>0</v>
      </c>
      <c r="CG99" s="259">
        <f t="shared" si="158"/>
        <v>0</v>
      </c>
      <c r="CH99" s="259">
        <f t="shared" si="158"/>
        <v>0</v>
      </c>
      <c r="CI99" s="259">
        <f t="shared" si="158"/>
        <v>0</v>
      </c>
      <c r="CJ99" s="259">
        <f t="shared" si="158"/>
        <v>0</v>
      </c>
      <c r="CK99" s="259">
        <f t="shared" si="158"/>
        <v>0</v>
      </c>
      <c r="CL99" s="259">
        <f t="shared" si="158"/>
        <v>0</v>
      </c>
      <c r="CM99" s="259">
        <f t="shared" si="158"/>
        <v>0</v>
      </c>
      <c r="CN99" s="259">
        <f t="shared" si="158"/>
        <v>0</v>
      </c>
      <c r="CO99" s="259">
        <f t="shared" si="158"/>
        <v>0</v>
      </c>
      <c r="CP99" s="259">
        <f t="shared" si="158"/>
        <v>0</v>
      </c>
      <c r="CQ99" s="259">
        <f t="shared" si="158"/>
        <v>0</v>
      </c>
      <c r="CR99" s="259">
        <f t="shared" si="158"/>
        <v>0</v>
      </c>
      <c r="CS99" s="259">
        <f t="shared" si="158"/>
        <v>0</v>
      </c>
      <c r="CT99" s="259">
        <f t="shared" si="158"/>
        <v>0</v>
      </c>
      <c r="CU99" s="259">
        <f t="shared" si="158"/>
        <v>0</v>
      </c>
      <c r="CV99" s="259">
        <f t="shared" si="158"/>
        <v>0</v>
      </c>
      <c r="CW99" s="259">
        <f t="shared" si="158"/>
        <v>0</v>
      </c>
    </row>
    <row r="100" spans="1:101" x14ac:dyDescent="0.3">
      <c r="A100" t="s">
        <v>238</v>
      </c>
      <c r="B100" s="259"/>
      <c r="C100" s="259"/>
      <c r="D100" s="259"/>
      <c r="E100" s="259"/>
      <c r="F100" s="259"/>
      <c r="G100" s="259"/>
      <c r="H100" s="259"/>
      <c r="I100" s="259"/>
      <c r="J100" s="259"/>
      <c r="K100" s="259"/>
      <c r="L100" s="259"/>
      <c r="M100" s="259"/>
      <c r="N100" s="259"/>
      <c r="O100" s="259"/>
      <c r="P100" s="259"/>
      <c r="Q100" s="259"/>
      <c r="R100" s="259"/>
      <c r="S100" s="259"/>
      <c r="T100" s="259"/>
      <c r="U100" s="259"/>
      <c r="V100" s="259"/>
      <c r="W100" s="259"/>
      <c r="X100" s="259"/>
      <c r="Y100" s="259"/>
      <c r="Z100" s="259"/>
      <c r="AA100" s="259"/>
      <c r="AB100" s="259"/>
      <c r="AC100" s="259"/>
      <c r="AD100" s="259"/>
      <c r="AE100" s="259"/>
      <c r="AF100" s="259"/>
      <c r="AG100" s="259"/>
      <c r="AH100" s="259"/>
      <c r="AI100" s="259"/>
      <c r="AJ100" s="259"/>
      <c r="AK100" s="259"/>
      <c r="AL100" s="259"/>
      <c r="AM100" s="259"/>
      <c r="AN100" s="259"/>
      <c r="AO100" s="259"/>
      <c r="AP100" s="259"/>
      <c r="AQ100" s="259"/>
      <c r="AR100" s="259"/>
      <c r="AS100" s="259"/>
      <c r="AT100" s="259"/>
      <c r="AU100" s="259"/>
      <c r="AV100" s="259"/>
      <c r="AW100" s="259"/>
      <c r="AX100" s="259"/>
      <c r="AY100" s="259"/>
      <c r="AZ100" s="259"/>
      <c r="BA100" s="259"/>
      <c r="BB100" s="259"/>
      <c r="BC100" s="259"/>
      <c r="BD100" s="259"/>
      <c r="BE100" s="259"/>
      <c r="BF100" s="259"/>
      <c r="BG100" s="259"/>
      <c r="BH100" s="259"/>
      <c r="BI100" s="259"/>
      <c r="BJ100" s="259"/>
      <c r="BK100" s="259"/>
      <c r="BL100" s="259"/>
      <c r="BM100" s="259"/>
      <c r="BN100" s="259"/>
      <c r="BO100" s="259"/>
      <c r="BP100" s="259"/>
      <c r="BQ100" s="259"/>
      <c r="BR100" s="259"/>
      <c r="BS100" s="259"/>
      <c r="BT100" s="259"/>
      <c r="BU100" s="259"/>
      <c r="BV100" s="259"/>
      <c r="BW100" s="259"/>
      <c r="BX100" s="259"/>
      <c r="BY100" s="259"/>
      <c r="BZ100" s="259"/>
      <c r="CA100" s="259"/>
      <c r="CB100" s="259"/>
      <c r="CC100" s="259">
        <f>CC$20-(CC$20*$A$2)</f>
        <v>0</v>
      </c>
      <c r="CD100" s="259">
        <f t="shared" ref="CD100:CW100" si="159">CC100-($CC$20*$A$2)</f>
        <v>0</v>
      </c>
      <c r="CE100" s="259">
        <f t="shared" si="159"/>
        <v>0</v>
      </c>
      <c r="CF100" s="259">
        <f t="shared" si="159"/>
        <v>0</v>
      </c>
      <c r="CG100" s="259">
        <f t="shared" si="159"/>
        <v>0</v>
      </c>
      <c r="CH100" s="259">
        <f t="shared" si="159"/>
        <v>0</v>
      </c>
      <c r="CI100" s="259">
        <f t="shared" si="159"/>
        <v>0</v>
      </c>
      <c r="CJ100" s="259">
        <f t="shared" si="159"/>
        <v>0</v>
      </c>
      <c r="CK100" s="259">
        <f t="shared" si="159"/>
        <v>0</v>
      </c>
      <c r="CL100" s="259">
        <f t="shared" si="159"/>
        <v>0</v>
      </c>
      <c r="CM100" s="259">
        <f t="shared" si="159"/>
        <v>0</v>
      </c>
      <c r="CN100" s="259">
        <f t="shared" si="159"/>
        <v>0</v>
      </c>
      <c r="CO100" s="259">
        <f t="shared" si="159"/>
        <v>0</v>
      </c>
      <c r="CP100" s="259">
        <f t="shared" si="159"/>
        <v>0</v>
      </c>
      <c r="CQ100" s="259">
        <f t="shared" si="159"/>
        <v>0</v>
      </c>
      <c r="CR100" s="259">
        <f t="shared" si="159"/>
        <v>0</v>
      </c>
      <c r="CS100" s="259">
        <f t="shared" si="159"/>
        <v>0</v>
      </c>
      <c r="CT100" s="259">
        <f t="shared" si="159"/>
        <v>0</v>
      </c>
      <c r="CU100" s="259">
        <f t="shared" si="159"/>
        <v>0</v>
      </c>
      <c r="CV100" s="259">
        <f t="shared" si="159"/>
        <v>0</v>
      </c>
      <c r="CW100" s="259">
        <f t="shared" si="159"/>
        <v>0</v>
      </c>
    </row>
    <row r="101" spans="1:101" x14ac:dyDescent="0.3">
      <c r="A101" t="s">
        <v>239</v>
      </c>
      <c r="B101" s="259"/>
      <c r="C101" s="259"/>
      <c r="D101" s="259"/>
      <c r="E101" s="259"/>
      <c r="F101" s="259"/>
      <c r="G101" s="259"/>
      <c r="H101" s="259"/>
      <c r="I101" s="259"/>
      <c r="J101" s="259"/>
      <c r="K101" s="259"/>
      <c r="L101" s="259"/>
      <c r="M101" s="259"/>
      <c r="N101" s="259"/>
      <c r="O101" s="259"/>
      <c r="P101" s="259"/>
      <c r="Q101" s="259"/>
      <c r="R101" s="259"/>
      <c r="S101" s="259"/>
      <c r="T101" s="259"/>
      <c r="U101" s="259"/>
      <c r="V101" s="259"/>
      <c r="W101" s="259"/>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f>CD$20-(CD$20*$A$2)</f>
        <v>0</v>
      </c>
      <c r="CE101" s="259">
        <f t="shared" ref="CE101:CW101" si="160">CD101-($CD$20*$A$2)</f>
        <v>0</v>
      </c>
      <c r="CF101" s="259">
        <f t="shared" si="160"/>
        <v>0</v>
      </c>
      <c r="CG101" s="259">
        <f t="shared" si="160"/>
        <v>0</v>
      </c>
      <c r="CH101" s="259">
        <f t="shared" si="160"/>
        <v>0</v>
      </c>
      <c r="CI101" s="259">
        <f t="shared" si="160"/>
        <v>0</v>
      </c>
      <c r="CJ101" s="259">
        <f t="shared" si="160"/>
        <v>0</v>
      </c>
      <c r="CK101" s="259">
        <f t="shared" si="160"/>
        <v>0</v>
      </c>
      <c r="CL101" s="259">
        <f t="shared" si="160"/>
        <v>0</v>
      </c>
      <c r="CM101" s="259">
        <f t="shared" si="160"/>
        <v>0</v>
      </c>
      <c r="CN101" s="259">
        <f t="shared" si="160"/>
        <v>0</v>
      </c>
      <c r="CO101" s="259">
        <f t="shared" si="160"/>
        <v>0</v>
      </c>
      <c r="CP101" s="259">
        <f t="shared" si="160"/>
        <v>0</v>
      </c>
      <c r="CQ101" s="259">
        <f t="shared" si="160"/>
        <v>0</v>
      </c>
      <c r="CR101" s="259">
        <f t="shared" si="160"/>
        <v>0</v>
      </c>
      <c r="CS101" s="259">
        <f t="shared" si="160"/>
        <v>0</v>
      </c>
      <c r="CT101" s="259">
        <f t="shared" si="160"/>
        <v>0</v>
      </c>
      <c r="CU101" s="259">
        <f t="shared" si="160"/>
        <v>0</v>
      </c>
      <c r="CV101" s="259">
        <f t="shared" si="160"/>
        <v>0</v>
      </c>
      <c r="CW101" s="259">
        <f t="shared" si="160"/>
        <v>0</v>
      </c>
    </row>
    <row r="102" spans="1:101" x14ac:dyDescent="0.3">
      <c r="A102" t="s">
        <v>240</v>
      </c>
      <c r="B102" s="259"/>
      <c r="C102" s="259"/>
      <c r="D102" s="259"/>
      <c r="E102" s="259"/>
      <c r="F102" s="259"/>
      <c r="G102" s="259"/>
      <c r="H102" s="259"/>
      <c r="I102" s="259"/>
      <c r="J102" s="259"/>
      <c r="K102" s="259"/>
      <c r="L102" s="259"/>
      <c r="M102" s="259"/>
      <c r="N102" s="259"/>
      <c r="O102" s="259"/>
      <c r="P102" s="259"/>
      <c r="Q102" s="259"/>
      <c r="R102" s="259"/>
      <c r="S102" s="259"/>
      <c r="T102" s="259"/>
      <c r="U102" s="259"/>
      <c r="V102" s="259"/>
      <c r="W102" s="259"/>
      <c r="X102" s="259"/>
      <c r="Y102" s="259"/>
      <c r="Z102" s="259"/>
      <c r="AA102" s="259"/>
      <c r="AB102" s="259"/>
      <c r="AC102" s="259"/>
      <c r="AD102" s="259"/>
      <c r="AE102" s="259"/>
      <c r="AF102" s="259"/>
      <c r="AG102" s="259"/>
      <c r="AH102" s="259"/>
      <c r="AI102" s="259"/>
      <c r="AJ102" s="259"/>
      <c r="AK102" s="259"/>
      <c r="AL102" s="259"/>
      <c r="AM102" s="259"/>
      <c r="AN102" s="259"/>
      <c r="AO102" s="259"/>
      <c r="AP102" s="259"/>
      <c r="AQ102" s="259"/>
      <c r="AR102" s="259"/>
      <c r="AS102" s="259"/>
      <c r="AT102" s="259"/>
      <c r="AU102" s="259"/>
      <c r="AV102" s="259"/>
      <c r="AW102" s="259"/>
      <c r="AX102" s="259"/>
      <c r="AY102" s="259"/>
      <c r="AZ102" s="259"/>
      <c r="BA102" s="259"/>
      <c r="BB102" s="259"/>
      <c r="BC102" s="259"/>
      <c r="BD102" s="259"/>
      <c r="BE102" s="259"/>
      <c r="BF102" s="259"/>
      <c r="BG102" s="259"/>
      <c r="BH102" s="259"/>
      <c r="BI102" s="259"/>
      <c r="BJ102" s="259"/>
      <c r="BK102" s="259"/>
      <c r="BL102" s="259"/>
      <c r="BM102" s="259"/>
      <c r="BN102" s="259"/>
      <c r="BO102" s="259"/>
      <c r="BP102" s="259"/>
      <c r="BQ102" s="259"/>
      <c r="BR102" s="259"/>
      <c r="BS102" s="259"/>
      <c r="BT102" s="259"/>
      <c r="BU102" s="259"/>
      <c r="BV102" s="259"/>
      <c r="BW102" s="259"/>
      <c r="BX102" s="259"/>
      <c r="BY102" s="259"/>
      <c r="BZ102" s="259"/>
      <c r="CA102" s="259"/>
      <c r="CB102" s="259"/>
      <c r="CC102" s="259"/>
      <c r="CD102" s="259"/>
      <c r="CE102" s="259">
        <f>CE$20-(CE$20*$A$2)</f>
        <v>0</v>
      </c>
      <c r="CF102" s="259">
        <f t="shared" ref="CF102:CW102" si="161">CE102-($CE$20*$A$2)</f>
        <v>0</v>
      </c>
      <c r="CG102" s="259">
        <f t="shared" si="161"/>
        <v>0</v>
      </c>
      <c r="CH102" s="259">
        <f t="shared" si="161"/>
        <v>0</v>
      </c>
      <c r="CI102" s="259">
        <f t="shared" si="161"/>
        <v>0</v>
      </c>
      <c r="CJ102" s="259">
        <f t="shared" si="161"/>
        <v>0</v>
      </c>
      <c r="CK102" s="259">
        <f t="shared" si="161"/>
        <v>0</v>
      </c>
      <c r="CL102" s="259">
        <f t="shared" si="161"/>
        <v>0</v>
      </c>
      <c r="CM102" s="259">
        <f t="shared" si="161"/>
        <v>0</v>
      </c>
      <c r="CN102" s="259">
        <f t="shared" si="161"/>
        <v>0</v>
      </c>
      <c r="CO102" s="259">
        <f t="shared" si="161"/>
        <v>0</v>
      </c>
      <c r="CP102" s="259">
        <f t="shared" si="161"/>
        <v>0</v>
      </c>
      <c r="CQ102" s="259">
        <f t="shared" si="161"/>
        <v>0</v>
      </c>
      <c r="CR102" s="259">
        <f t="shared" si="161"/>
        <v>0</v>
      </c>
      <c r="CS102" s="259">
        <f t="shared" si="161"/>
        <v>0</v>
      </c>
      <c r="CT102" s="259">
        <f t="shared" si="161"/>
        <v>0</v>
      </c>
      <c r="CU102" s="259">
        <f t="shared" si="161"/>
        <v>0</v>
      </c>
      <c r="CV102" s="259">
        <f t="shared" si="161"/>
        <v>0</v>
      </c>
      <c r="CW102" s="259">
        <f t="shared" si="161"/>
        <v>0</v>
      </c>
    </row>
    <row r="103" spans="1:101" x14ac:dyDescent="0.3">
      <c r="A103" t="s">
        <v>241</v>
      </c>
      <c r="B103" s="259"/>
      <c r="C103" s="259"/>
      <c r="D103" s="259"/>
      <c r="E103" s="259"/>
      <c r="F103" s="259"/>
      <c r="G103" s="259"/>
      <c r="H103" s="259"/>
      <c r="I103" s="259"/>
      <c r="J103" s="259"/>
      <c r="K103" s="259"/>
      <c r="L103" s="259"/>
      <c r="M103" s="259"/>
      <c r="N103" s="259"/>
      <c r="O103" s="259"/>
      <c r="P103" s="259"/>
      <c r="Q103" s="259"/>
      <c r="R103" s="259"/>
      <c r="S103" s="259"/>
      <c r="T103" s="259"/>
      <c r="U103" s="259"/>
      <c r="V103" s="259"/>
      <c r="W103" s="259"/>
      <c r="X103" s="259"/>
      <c r="Y103" s="259"/>
      <c r="Z103" s="259"/>
      <c r="AA103" s="259"/>
      <c r="AB103" s="259"/>
      <c r="AC103" s="259"/>
      <c r="AD103" s="259"/>
      <c r="AE103" s="259"/>
      <c r="AF103" s="259"/>
      <c r="AG103" s="259"/>
      <c r="AH103" s="259"/>
      <c r="AI103" s="259"/>
      <c r="AJ103" s="259"/>
      <c r="AK103" s="259"/>
      <c r="AL103" s="259"/>
      <c r="AM103" s="259"/>
      <c r="AN103" s="259"/>
      <c r="AO103" s="259"/>
      <c r="AP103" s="259"/>
      <c r="AQ103" s="259"/>
      <c r="AR103" s="259"/>
      <c r="AS103" s="259"/>
      <c r="AT103" s="259"/>
      <c r="AU103" s="259"/>
      <c r="AV103" s="259"/>
      <c r="AW103" s="259"/>
      <c r="AX103" s="259"/>
      <c r="AY103" s="259"/>
      <c r="AZ103" s="259"/>
      <c r="BA103" s="259"/>
      <c r="BB103" s="259"/>
      <c r="BC103" s="259"/>
      <c r="BD103" s="259"/>
      <c r="BE103" s="259"/>
      <c r="BF103" s="259"/>
      <c r="BG103" s="259"/>
      <c r="BH103" s="259"/>
      <c r="BI103" s="259"/>
      <c r="BJ103" s="259"/>
      <c r="BK103" s="259"/>
      <c r="BL103" s="259"/>
      <c r="BM103" s="259"/>
      <c r="BN103" s="259"/>
      <c r="BO103" s="259"/>
      <c r="BP103" s="259"/>
      <c r="BQ103" s="259"/>
      <c r="BR103" s="259"/>
      <c r="BS103" s="259"/>
      <c r="BT103" s="259"/>
      <c r="BU103" s="259"/>
      <c r="BV103" s="259"/>
      <c r="BW103" s="259"/>
      <c r="BX103" s="259"/>
      <c r="BY103" s="259"/>
      <c r="BZ103" s="259"/>
      <c r="CA103" s="259"/>
      <c r="CB103" s="259"/>
      <c r="CC103" s="259"/>
      <c r="CD103" s="259"/>
      <c r="CE103" s="259"/>
      <c r="CF103" s="259">
        <f>CF$20-(CF$20*$A$2)</f>
        <v>0</v>
      </c>
      <c r="CG103" s="259">
        <f t="shared" ref="CG103:CW103" si="162">CF103-($CF$20*$A$2)</f>
        <v>0</v>
      </c>
      <c r="CH103" s="259">
        <f t="shared" si="162"/>
        <v>0</v>
      </c>
      <c r="CI103" s="259">
        <f t="shared" si="162"/>
        <v>0</v>
      </c>
      <c r="CJ103" s="259">
        <f t="shared" si="162"/>
        <v>0</v>
      </c>
      <c r="CK103" s="259">
        <f t="shared" si="162"/>
        <v>0</v>
      </c>
      <c r="CL103" s="259">
        <f t="shared" si="162"/>
        <v>0</v>
      </c>
      <c r="CM103" s="259">
        <f t="shared" si="162"/>
        <v>0</v>
      </c>
      <c r="CN103" s="259">
        <f t="shared" si="162"/>
        <v>0</v>
      </c>
      <c r="CO103" s="259">
        <f t="shared" si="162"/>
        <v>0</v>
      </c>
      <c r="CP103" s="259">
        <f t="shared" si="162"/>
        <v>0</v>
      </c>
      <c r="CQ103" s="259">
        <f t="shared" si="162"/>
        <v>0</v>
      </c>
      <c r="CR103" s="259">
        <f t="shared" si="162"/>
        <v>0</v>
      </c>
      <c r="CS103" s="259">
        <f t="shared" si="162"/>
        <v>0</v>
      </c>
      <c r="CT103" s="259">
        <f t="shared" si="162"/>
        <v>0</v>
      </c>
      <c r="CU103" s="259">
        <f t="shared" si="162"/>
        <v>0</v>
      </c>
      <c r="CV103" s="259">
        <f t="shared" si="162"/>
        <v>0</v>
      </c>
      <c r="CW103" s="259">
        <f t="shared" si="162"/>
        <v>0</v>
      </c>
    </row>
    <row r="104" spans="1:101" x14ac:dyDescent="0.3">
      <c r="A104" t="s">
        <v>242</v>
      </c>
      <c r="B104" s="259"/>
      <c r="C104" s="259"/>
      <c r="D104" s="259"/>
      <c r="E104" s="259"/>
      <c r="F104" s="259"/>
      <c r="G104" s="259"/>
      <c r="H104" s="259"/>
      <c r="I104" s="259"/>
      <c r="J104" s="259"/>
      <c r="K104" s="259"/>
      <c r="L104" s="259"/>
      <c r="M104" s="259"/>
      <c r="N104" s="259"/>
      <c r="O104" s="259"/>
      <c r="P104" s="259"/>
      <c r="Q104" s="259"/>
      <c r="R104" s="259"/>
      <c r="S104" s="259"/>
      <c r="T104" s="259"/>
      <c r="U104" s="259"/>
      <c r="V104" s="259"/>
      <c r="W104" s="259"/>
      <c r="X104" s="259"/>
      <c r="Y104" s="259"/>
      <c r="Z104" s="259"/>
      <c r="AA104" s="259"/>
      <c r="AB104" s="259"/>
      <c r="AC104" s="259"/>
      <c r="AD104" s="259"/>
      <c r="AE104" s="259"/>
      <c r="AF104" s="259"/>
      <c r="AG104" s="259"/>
      <c r="AH104" s="259"/>
      <c r="AI104" s="259"/>
      <c r="AJ104" s="259"/>
      <c r="AK104" s="259"/>
      <c r="AL104" s="259"/>
      <c r="AM104" s="259"/>
      <c r="AN104" s="259"/>
      <c r="AO104" s="259"/>
      <c r="AP104" s="259"/>
      <c r="AQ104" s="259"/>
      <c r="AR104" s="259"/>
      <c r="AS104" s="259"/>
      <c r="AT104" s="259"/>
      <c r="AU104" s="259"/>
      <c r="AV104" s="259"/>
      <c r="AW104" s="259"/>
      <c r="AX104" s="259"/>
      <c r="AY104" s="259"/>
      <c r="AZ104" s="259"/>
      <c r="BA104" s="259"/>
      <c r="BB104" s="259"/>
      <c r="BC104" s="259"/>
      <c r="BD104" s="259"/>
      <c r="BE104" s="259"/>
      <c r="BF104" s="259"/>
      <c r="BG104" s="259"/>
      <c r="BH104" s="259"/>
      <c r="BI104" s="259"/>
      <c r="BJ104" s="259"/>
      <c r="BK104" s="259"/>
      <c r="BL104" s="259"/>
      <c r="BM104" s="259"/>
      <c r="BN104" s="259"/>
      <c r="BO104" s="259"/>
      <c r="BP104" s="259"/>
      <c r="BQ104" s="259"/>
      <c r="BR104" s="259"/>
      <c r="BS104" s="259"/>
      <c r="BT104" s="259"/>
      <c r="BU104" s="259"/>
      <c r="BV104" s="259"/>
      <c r="BW104" s="259"/>
      <c r="BX104" s="259"/>
      <c r="BY104" s="259"/>
      <c r="BZ104" s="259"/>
      <c r="CA104" s="259"/>
      <c r="CB104" s="259"/>
      <c r="CC104" s="259"/>
      <c r="CD104" s="259"/>
      <c r="CE104" s="259"/>
      <c r="CF104" s="259"/>
      <c r="CG104" s="259">
        <f>CG$20-(CG$20*$A$2)</f>
        <v>0</v>
      </c>
      <c r="CH104" s="259">
        <f t="shared" ref="CH104:CW104" si="163">CG104-($CG$20*$A$2)</f>
        <v>0</v>
      </c>
      <c r="CI104" s="259">
        <f t="shared" si="163"/>
        <v>0</v>
      </c>
      <c r="CJ104" s="259">
        <f t="shared" si="163"/>
        <v>0</v>
      </c>
      <c r="CK104" s="259">
        <f t="shared" si="163"/>
        <v>0</v>
      </c>
      <c r="CL104" s="259">
        <f t="shared" si="163"/>
        <v>0</v>
      </c>
      <c r="CM104" s="259">
        <f t="shared" si="163"/>
        <v>0</v>
      </c>
      <c r="CN104" s="259">
        <f t="shared" si="163"/>
        <v>0</v>
      </c>
      <c r="CO104" s="259">
        <f t="shared" si="163"/>
        <v>0</v>
      </c>
      <c r="CP104" s="259">
        <f t="shared" si="163"/>
        <v>0</v>
      </c>
      <c r="CQ104" s="259">
        <f t="shared" si="163"/>
        <v>0</v>
      </c>
      <c r="CR104" s="259">
        <f t="shared" si="163"/>
        <v>0</v>
      </c>
      <c r="CS104" s="259">
        <f t="shared" si="163"/>
        <v>0</v>
      </c>
      <c r="CT104" s="259">
        <f t="shared" si="163"/>
        <v>0</v>
      </c>
      <c r="CU104" s="259">
        <f t="shared" si="163"/>
        <v>0</v>
      </c>
      <c r="CV104" s="259">
        <f t="shared" si="163"/>
        <v>0</v>
      </c>
      <c r="CW104" s="259">
        <f t="shared" si="163"/>
        <v>0</v>
      </c>
    </row>
    <row r="105" spans="1:101" x14ac:dyDescent="0.3">
      <c r="A105" t="s">
        <v>243</v>
      </c>
      <c r="B105" s="259"/>
      <c r="C105" s="259"/>
      <c r="D105" s="259"/>
      <c r="E105" s="259"/>
      <c r="F105" s="259"/>
      <c r="G105" s="259"/>
      <c r="H105" s="259"/>
      <c r="I105" s="259"/>
      <c r="J105" s="259"/>
      <c r="K105" s="259"/>
      <c r="L105" s="259"/>
      <c r="M105" s="259"/>
      <c r="N105" s="259"/>
      <c r="O105" s="259"/>
      <c r="P105" s="259"/>
      <c r="Q105" s="259"/>
      <c r="R105" s="259"/>
      <c r="S105" s="259"/>
      <c r="T105" s="259"/>
      <c r="U105" s="259"/>
      <c r="V105" s="259"/>
      <c r="W105" s="259"/>
      <c r="X105" s="259"/>
      <c r="Y105" s="259"/>
      <c r="Z105" s="259"/>
      <c r="AA105" s="259"/>
      <c r="AB105" s="259"/>
      <c r="AC105" s="259"/>
      <c r="AD105" s="259"/>
      <c r="AE105" s="259"/>
      <c r="AF105" s="259"/>
      <c r="AG105" s="259"/>
      <c r="AH105" s="259"/>
      <c r="AI105" s="259"/>
      <c r="AJ105" s="259"/>
      <c r="AK105" s="259"/>
      <c r="AL105" s="259"/>
      <c r="AM105" s="259"/>
      <c r="AN105" s="259"/>
      <c r="AO105" s="259"/>
      <c r="AP105" s="259"/>
      <c r="AQ105" s="259"/>
      <c r="AR105" s="259"/>
      <c r="AS105" s="259"/>
      <c r="AT105" s="259"/>
      <c r="AU105" s="259"/>
      <c r="AV105" s="259"/>
      <c r="AW105" s="259"/>
      <c r="AX105" s="259"/>
      <c r="AY105" s="259"/>
      <c r="AZ105" s="259"/>
      <c r="BA105" s="259"/>
      <c r="BB105" s="259"/>
      <c r="BC105" s="259"/>
      <c r="BD105" s="259"/>
      <c r="BE105" s="259"/>
      <c r="BF105" s="259"/>
      <c r="BG105" s="259"/>
      <c r="BH105" s="259"/>
      <c r="BI105" s="259"/>
      <c r="BJ105" s="259"/>
      <c r="BK105" s="259"/>
      <c r="BL105" s="259"/>
      <c r="BM105" s="259"/>
      <c r="BN105" s="259"/>
      <c r="BO105" s="259"/>
      <c r="BP105" s="259"/>
      <c r="BQ105" s="259"/>
      <c r="BR105" s="259"/>
      <c r="BS105" s="259"/>
      <c r="BT105" s="259"/>
      <c r="BU105" s="259"/>
      <c r="BV105" s="259"/>
      <c r="BW105" s="259"/>
      <c r="BX105" s="259"/>
      <c r="BY105" s="259"/>
      <c r="BZ105" s="259"/>
      <c r="CA105" s="259"/>
      <c r="CB105" s="259"/>
      <c r="CC105" s="259"/>
      <c r="CD105" s="259"/>
      <c r="CE105" s="259"/>
      <c r="CF105" s="259"/>
      <c r="CG105" s="259"/>
      <c r="CH105" s="259">
        <f>CH$20-(CH$20*$A$2)</f>
        <v>0</v>
      </c>
      <c r="CI105" s="259">
        <f t="shared" ref="CI105:CW105" si="164">CH105-($CH$20*$A$2)</f>
        <v>0</v>
      </c>
      <c r="CJ105" s="259">
        <f t="shared" si="164"/>
        <v>0</v>
      </c>
      <c r="CK105" s="259">
        <f t="shared" si="164"/>
        <v>0</v>
      </c>
      <c r="CL105" s="259">
        <f t="shared" si="164"/>
        <v>0</v>
      </c>
      <c r="CM105" s="259">
        <f t="shared" si="164"/>
        <v>0</v>
      </c>
      <c r="CN105" s="259">
        <f t="shared" si="164"/>
        <v>0</v>
      </c>
      <c r="CO105" s="259">
        <f t="shared" si="164"/>
        <v>0</v>
      </c>
      <c r="CP105" s="259">
        <f t="shared" si="164"/>
        <v>0</v>
      </c>
      <c r="CQ105" s="259">
        <f t="shared" si="164"/>
        <v>0</v>
      </c>
      <c r="CR105" s="259">
        <f t="shared" si="164"/>
        <v>0</v>
      </c>
      <c r="CS105" s="259">
        <f t="shared" si="164"/>
        <v>0</v>
      </c>
      <c r="CT105" s="259">
        <f t="shared" si="164"/>
        <v>0</v>
      </c>
      <c r="CU105" s="259">
        <f t="shared" si="164"/>
        <v>0</v>
      </c>
      <c r="CV105" s="259">
        <f t="shared" si="164"/>
        <v>0</v>
      </c>
      <c r="CW105" s="259">
        <f t="shared" si="164"/>
        <v>0</v>
      </c>
    </row>
    <row r="106" spans="1:101" x14ac:dyDescent="0.3">
      <c r="A106" t="s">
        <v>244</v>
      </c>
      <c r="B106" s="259"/>
      <c r="C106" s="259"/>
      <c r="D106" s="259"/>
      <c r="E106" s="259"/>
      <c r="F106" s="259"/>
      <c r="G106" s="259"/>
      <c r="H106" s="259"/>
      <c r="I106" s="259"/>
      <c r="J106" s="259"/>
      <c r="K106" s="259"/>
      <c r="L106" s="259"/>
      <c r="M106" s="259"/>
      <c r="N106" s="259"/>
      <c r="O106" s="259"/>
      <c r="P106" s="259"/>
      <c r="Q106" s="259"/>
      <c r="R106" s="259"/>
      <c r="S106" s="259"/>
      <c r="T106" s="259"/>
      <c r="U106" s="259"/>
      <c r="V106" s="259"/>
      <c r="W106" s="259"/>
      <c r="X106" s="259"/>
      <c r="Y106" s="259"/>
      <c r="Z106" s="259"/>
      <c r="AA106" s="259"/>
      <c r="AB106" s="259"/>
      <c r="AC106" s="259"/>
      <c r="AD106" s="259"/>
      <c r="AE106" s="259"/>
      <c r="AF106" s="259"/>
      <c r="AG106" s="259"/>
      <c r="AH106" s="259"/>
      <c r="AI106" s="259"/>
      <c r="AJ106" s="259"/>
      <c r="AK106" s="259"/>
      <c r="AL106" s="259"/>
      <c r="AM106" s="259"/>
      <c r="AN106" s="259"/>
      <c r="AO106" s="259"/>
      <c r="AP106" s="259"/>
      <c r="AQ106" s="259"/>
      <c r="AR106" s="259"/>
      <c r="AS106" s="259"/>
      <c r="AT106" s="259"/>
      <c r="AU106" s="259"/>
      <c r="AV106" s="259"/>
      <c r="AW106" s="259"/>
      <c r="AX106" s="259"/>
      <c r="AY106" s="259"/>
      <c r="AZ106" s="259"/>
      <c r="BA106" s="259"/>
      <c r="BB106" s="259"/>
      <c r="BC106" s="259"/>
      <c r="BD106" s="259"/>
      <c r="BE106" s="259"/>
      <c r="BF106" s="259"/>
      <c r="BG106" s="259"/>
      <c r="BH106" s="259"/>
      <c r="BI106" s="259"/>
      <c r="BJ106" s="259"/>
      <c r="BK106" s="259"/>
      <c r="BL106" s="259"/>
      <c r="BM106" s="259"/>
      <c r="BN106" s="259"/>
      <c r="BO106" s="259"/>
      <c r="BP106" s="259"/>
      <c r="BQ106" s="259"/>
      <c r="BR106" s="259"/>
      <c r="BS106" s="259"/>
      <c r="BT106" s="259"/>
      <c r="BU106" s="259"/>
      <c r="BV106" s="259"/>
      <c r="BW106" s="259"/>
      <c r="BX106" s="259"/>
      <c r="BY106" s="259"/>
      <c r="BZ106" s="259"/>
      <c r="CA106" s="259"/>
      <c r="CB106" s="259"/>
      <c r="CC106" s="259"/>
      <c r="CD106" s="259"/>
      <c r="CE106" s="259"/>
      <c r="CF106" s="259"/>
      <c r="CG106" s="259"/>
      <c r="CH106" s="259"/>
      <c r="CI106" s="259">
        <f>CI$20-(CI$20*$A$2)</f>
        <v>0</v>
      </c>
      <c r="CJ106" s="259">
        <f t="shared" ref="CJ106:CW106" si="165">CI106-($CI$20*$A$2)</f>
        <v>0</v>
      </c>
      <c r="CK106" s="259">
        <f t="shared" si="165"/>
        <v>0</v>
      </c>
      <c r="CL106" s="259">
        <f t="shared" si="165"/>
        <v>0</v>
      </c>
      <c r="CM106" s="259">
        <f t="shared" si="165"/>
        <v>0</v>
      </c>
      <c r="CN106" s="259">
        <f t="shared" si="165"/>
        <v>0</v>
      </c>
      <c r="CO106" s="259">
        <f t="shared" si="165"/>
        <v>0</v>
      </c>
      <c r="CP106" s="259">
        <f t="shared" si="165"/>
        <v>0</v>
      </c>
      <c r="CQ106" s="259">
        <f t="shared" si="165"/>
        <v>0</v>
      </c>
      <c r="CR106" s="259">
        <f t="shared" si="165"/>
        <v>0</v>
      </c>
      <c r="CS106" s="259">
        <f t="shared" si="165"/>
        <v>0</v>
      </c>
      <c r="CT106" s="259">
        <f t="shared" si="165"/>
        <v>0</v>
      </c>
      <c r="CU106" s="259">
        <f t="shared" si="165"/>
        <v>0</v>
      </c>
      <c r="CV106" s="259">
        <f t="shared" si="165"/>
        <v>0</v>
      </c>
      <c r="CW106" s="259">
        <f t="shared" si="165"/>
        <v>0</v>
      </c>
    </row>
    <row r="107" spans="1:101" x14ac:dyDescent="0.3">
      <c r="A107" t="s">
        <v>245</v>
      </c>
      <c r="B107" s="259"/>
      <c r="C107" s="259"/>
      <c r="D107" s="259"/>
      <c r="E107" s="259"/>
      <c r="F107" s="259"/>
      <c r="G107" s="259"/>
      <c r="H107" s="259"/>
      <c r="I107" s="259"/>
      <c r="J107" s="259"/>
      <c r="K107" s="259"/>
      <c r="L107" s="259"/>
      <c r="M107" s="259"/>
      <c r="N107" s="259"/>
      <c r="O107" s="259"/>
      <c r="P107" s="259"/>
      <c r="Q107" s="259"/>
      <c r="R107" s="259"/>
      <c r="S107" s="259"/>
      <c r="T107" s="259"/>
      <c r="U107" s="259"/>
      <c r="V107" s="259"/>
      <c r="W107" s="259"/>
      <c r="X107" s="259"/>
      <c r="Y107" s="259"/>
      <c r="Z107" s="259"/>
      <c r="AA107" s="259"/>
      <c r="AB107" s="259"/>
      <c r="AC107" s="259"/>
      <c r="AD107" s="259"/>
      <c r="AE107" s="259"/>
      <c r="AF107" s="259"/>
      <c r="AG107" s="259"/>
      <c r="AH107" s="259"/>
      <c r="AI107" s="259"/>
      <c r="AJ107" s="259"/>
      <c r="AK107" s="259"/>
      <c r="AL107" s="259"/>
      <c r="AM107" s="259"/>
      <c r="AN107" s="259"/>
      <c r="AO107" s="259"/>
      <c r="AP107" s="259"/>
      <c r="AQ107" s="259"/>
      <c r="AR107" s="259"/>
      <c r="AS107" s="259"/>
      <c r="AT107" s="259"/>
      <c r="AU107" s="259"/>
      <c r="AV107" s="259"/>
      <c r="AW107" s="259"/>
      <c r="AX107" s="259"/>
      <c r="AY107" s="259"/>
      <c r="AZ107" s="259"/>
      <c r="BA107" s="259"/>
      <c r="BB107" s="259"/>
      <c r="BC107" s="259"/>
      <c r="BD107" s="259"/>
      <c r="BE107" s="259"/>
      <c r="BF107" s="259"/>
      <c r="BG107" s="259"/>
      <c r="BH107" s="259"/>
      <c r="BI107" s="259"/>
      <c r="BJ107" s="259"/>
      <c r="BK107" s="259"/>
      <c r="BL107" s="259"/>
      <c r="BM107" s="259"/>
      <c r="BN107" s="259"/>
      <c r="BO107" s="259"/>
      <c r="BP107" s="259"/>
      <c r="BQ107" s="259"/>
      <c r="BR107" s="259"/>
      <c r="BS107" s="259"/>
      <c r="BT107" s="259"/>
      <c r="BU107" s="259"/>
      <c r="BV107" s="259"/>
      <c r="BW107" s="259"/>
      <c r="BX107" s="259"/>
      <c r="BY107" s="259"/>
      <c r="BZ107" s="259"/>
      <c r="CA107" s="259"/>
      <c r="CB107" s="259"/>
      <c r="CC107" s="259"/>
      <c r="CD107" s="259"/>
      <c r="CE107" s="259"/>
      <c r="CF107" s="259"/>
      <c r="CG107" s="259"/>
      <c r="CH107" s="259"/>
      <c r="CI107" s="259"/>
      <c r="CJ107" s="259">
        <f>CJ$20-(CJ$20*$A$2)</f>
        <v>0</v>
      </c>
      <c r="CK107" s="259">
        <f t="shared" ref="CK107:CW107" si="166">CJ107-($CJ$20*$A$2)</f>
        <v>0</v>
      </c>
      <c r="CL107" s="259">
        <f t="shared" si="166"/>
        <v>0</v>
      </c>
      <c r="CM107" s="259">
        <f t="shared" si="166"/>
        <v>0</v>
      </c>
      <c r="CN107" s="259">
        <f t="shared" si="166"/>
        <v>0</v>
      </c>
      <c r="CO107" s="259">
        <f t="shared" si="166"/>
        <v>0</v>
      </c>
      <c r="CP107" s="259">
        <f t="shared" si="166"/>
        <v>0</v>
      </c>
      <c r="CQ107" s="259">
        <f t="shared" si="166"/>
        <v>0</v>
      </c>
      <c r="CR107" s="259">
        <f t="shared" si="166"/>
        <v>0</v>
      </c>
      <c r="CS107" s="259">
        <f t="shared" si="166"/>
        <v>0</v>
      </c>
      <c r="CT107" s="259">
        <f t="shared" si="166"/>
        <v>0</v>
      </c>
      <c r="CU107" s="259">
        <f t="shared" si="166"/>
        <v>0</v>
      </c>
      <c r="CV107" s="259">
        <f t="shared" si="166"/>
        <v>0</v>
      </c>
      <c r="CW107" s="259">
        <f t="shared" si="166"/>
        <v>0</v>
      </c>
    </row>
    <row r="108" spans="1:101" x14ac:dyDescent="0.3">
      <c r="A108" t="s">
        <v>246</v>
      </c>
      <c r="B108" s="259"/>
      <c r="C108" s="259"/>
      <c r="D108" s="259"/>
      <c r="E108" s="259"/>
      <c r="F108" s="259"/>
      <c r="G108" s="259"/>
      <c r="H108" s="259"/>
      <c r="I108" s="259"/>
      <c r="J108" s="259"/>
      <c r="K108" s="259"/>
      <c r="L108" s="259"/>
      <c r="M108" s="259"/>
      <c r="N108" s="259"/>
      <c r="O108" s="259"/>
      <c r="P108" s="259"/>
      <c r="Q108" s="259"/>
      <c r="R108" s="259"/>
      <c r="S108" s="259"/>
      <c r="T108" s="259"/>
      <c r="U108" s="259"/>
      <c r="V108" s="259"/>
      <c r="W108" s="259"/>
      <c r="X108" s="259"/>
      <c r="Y108" s="259"/>
      <c r="Z108" s="259"/>
      <c r="AA108" s="259"/>
      <c r="AB108" s="259"/>
      <c r="AC108" s="259"/>
      <c r="AD108" s="259"/>
      <c r="AE108" s="259"/>
      <c r="AF108" s="259"/>
      <c r="AG108" s="259"/>
      <c r="AH108" s="259"/>
      <c r="AI108" s="259"/>
      <c r="AJ108" s="259"/>
      <c r="AK108" s="259"/>
      <c r="AL108" s="259"/>
      <c r="AM108" s="259"/>
      <c r="AN108" s="259"/>
      <c r="AO108" s="259"/>
      <c r="AP108" s="259"/>
      <c r="AQ108" s="259"/>
      <c r="AR108" s="259"/>
      <c r="AS108" s="259"/>
      <c r="AT108" s="259"/>
      <c r="AU108" s="259"/>
      <c r="AV108" s="259"/>
      <c r="AW108" s="259"/>
      <c r="AX108" s="259"/>
      <c r="AY108" s="259"/>
      <c r="AZ108" s="259"/>
      <c r="BA108" s="259"/>
      <c r="BB108" s="259"/>
      <c r="BC108" s="259"/>
      <c r="BD108" s="259"/>
      <c r="BE108" s="259"/>
      <c r="BF108" s="259"/>
      <c r="BG108" s="259"/>
      <c r="BH108" s="259"/>
      <c r="BI108" s="259"/>
      <c r="BJ108" s="259"/>
      <c r="BK108" s="259"/>
      <c r="BL108" s="259"/>
      <c r="BM108" s="259"/>
      <c r="BN108" s="259"/>
      <c r="BO108" s="259"/>
      <c r="BP108" s="259"/>
      <c r="BQ108" s="259"/>
      <c r="BR108" s="259"/>
      <c r="BS108" s="259"/>
      <c r="BT108" s="259"/>
      <c r="BU108" s="259"/>
      <c r="BV108" s="259"/>
      <c r="BW108" s="259"/>
      <c r="BX108" s="259"/>
      <c r="BY108" s="259"/>
      <c r="BZ108" s="259"/>
      <c r="CA108" s="259"/>
      <c r="CB108" s="259"/>
      <c r="CC108" s="259"/>
      <c r="CD108" s="259"/>
      <c r="CE108" s="259"/>
      <c r="CF108" s="259"/>
      <c r="CG108" s="259"/>
      <c r="CH108" s="259"/>
      <c r="CI108" s="259"/>
      <c r="CJ108" s="259"/>
      <c r="CK108" s="259">
        <f>CK$20-(CK$20*$A$2)</f>
        <v>0</v>
      </c>
      <c r="CL108" s="259">
        <f t="shared" ref="CL108:CW108" si="167">CK108-($CK$20*$A$2)</f>
        <v>0</v>
      </c>
      <c r="CM108" s="259">
        <f t="shared" si="167"/>
        <v>0</v>
      </c>
      <c r="CN108" s="259">
        <f t="shared" si="167"/>
        <v>0</v>
      </c>
      <c r="CO108" s="259">
        <f t="shared" si="167"/>
        <v>0</v>
      </c>
      <c r="CP108" s="259">
        <f t="shared" si="167"/>
        <v>0</v>
      </c>
      <c r="CQ108" s="259">
        <f t="shared" si="167"/>
        <v>0</v>
      </c>
      <c r="CR108" s="259">
        <f t="shared" si="167"/>
        <v>0</v>
      </c>
      <c r="CS108" s="259">
        <f t="shared" si="167"/>
        <v>0</v>
      </c>
      <c r="CT108" s="259">
        <f t="shared" si="167"/>
        <v>0</v>
      </c>
      <c r="CU108" s="259">
        <f t="shared" si="167"/>
        <v>0</v>
      </c>
      <c r="CV108" s="259">
        <f t="shared" si="167"/>
        <v>0</v>
      </c>
      <c r="CW108" s="259">
        <f t="shared" si="167"/>
        <v>0</v>
      </c>
    </row>
    <row r="109" spans="1:101" x14ac:dyDescent="0.3">
      <c r="A109" t="s">
        <v>247</v>
      </c>
      <c r="B109" s="259"/>
      <c r="C109" s="259"/>
      <c r="D109" s="259"/>
      <c r="E109" s="259"/>
      <c r="F109" s="259"/>
      <c r="G109" s="259"/>
      <c r="H109" s="259"/>
      <c r="I109" s="259"/>
      <c r="J109" s="259"/>
      <c r="K109" s="259"/>
      <c r="L109" s="259"/>
      <c r="M109" s="259"/>
      <c r="N109" s="259"/>
      <c r="O109" s="259"/>
      <c r="P109" s="259"/>
      <c r="Q109" s="259"/>
      <c r="R109" s="259"/>
      <c r="S109" s="259"/>
      <c r="T109" s="259"/>
      <c r="U109" s="259"/>
      <c r="V109" s="259"/>
      <c r="W109" s="259"/>
      <c r="X109" s="259"/>
      <c r="Y109" s="259"/>
      <c r="Z109" s="259"/>
      <c r="AA109" s="259"/>
      <c r="AB109" s="259"/>
      <c r="AC109" s="259"/>
      <c r="AD109" s="259"/>
      <c r="AE109" s="259"/>
      <c r="AF109" s="259"/>
      <c r="AG109" s="259"/>
      <c r="AH109" s="259"/>
      <c r="AI109" s="259"/>
      <c r="AJ109" s="259"/>
      <c r="AK109" s="259"/>
      <c r="AL109" s="259"/>
      <c r="AM109" s="259"/>
      <c r="AN109" s="259"/>
      <c r="AO109" s="259"/>
      <c r="AP109" s="259"/>
      <c r="AQ109" s="259"/>
      <c r="AR109" s="259"/>
      <c r="AS109" s="259"/>
      <c r="AT109" s="259"/>
      <c r="AU109" s="259"/>
      <c r="AV109" s="259"/>
      <c r="AW109" s="259"/>
      <c r="AX109" s="259"/>
      <c r="AY109" s="259"/>
      <c r="AZ109" s="259"/>
      <c r="BA109" s="259"/>
      <c r="BB109" s="259"/>
      <c r="BC109" s="259"/>
      <c r="BD109" s="259"/>
      <c r="BE109" s="259"/>
      <c r="BF109" s="259"/>
      <c r="BG109" s="259"/>
      <c r="BH109" s="259"/>
      <c r="BI109" s="259"/>
      <c r="BJ109" s="259"/>
      <c r="BK109" s="259"/>
      <c r="BL109" s="259"/>
      <c r="BM109" s="259"/>
      <c r="BN109" s="259"/>
      <c r="BO109" s="259"/>
      <c r="BP109" s="259"/>
      <c r="BQ109" s="259"/>
      <c r="BR109" s="259"/>
      <c r="BS109" s="259"/>
      <c r="BT109" s="259"/>
      <c r="BU109" s="259"/>
      <c r="BV109" s="259"/>
      <c r="BW109" s="259"/>
      <c r="BX109" s="259"/>
      <c r="BY109" s="259"/>
      <c r="BZ109" s="259"/>
      <c r="CA109" s="259"/>
      <c r="CB109" s="259"/>
      <c r="CC109" s="259"/>
      <c r="CD109" s="259"/>
      <c r="CE109" s="259"/>
      <c r="CF109" s="259"/>
      <c r="CG109" s="259"/>
      <c r="CH109" s="259"/>
      <c r="CI109" s="259"/>
      <c r="CJ109" s="259"/>
      <c r="CK109" s="259"/>
      <c r="CL109" s="259">
        <f>CL$20-(CL$20*$A$2)</f>
        <v>0</v>
      </c>
      <c r="CM109" s="259">
        <f t="shared" ref="CM109:CW109" si="168">CL109-($CL$20*$A$2)</f>
        <v>0</v>
      </c>
      <c r="CN109" s="259">
        <f t="shared" si="168"/>
        <v>0</v>
      </c>
      <c r="CO109" s="259">
        <f t="shared" si="168"/>
        <v>0</v>
      </c>
      <c r="CP109" s="259">
        <f t="shared" si="168"/>
        <v>0</v>
      </c>
      <c r="CQ109" s="259">
        <f t="shared" si="168"/>
        <v>0</v>
      </c>
      <c r="CR109" s="259">
        <f t="shared" si="168"/>
        <v>0</v>
      </c>
      <c r="CS109" s="259">
        <f t="shared" si="168"/>
        <v>0</v>
      </c>
      <c r="CT109" s="259">
        <f t="shared" si="168"/>
        <v>0</v>
      </c>
      <c r="CU109" s="259">
        <f t="shared" si="168"/>
        <v>0</v>
      </c>
      <c r="CV109" s="259">
        <f t="shared" si="168"/>
        <v>0</v>
      </c>
      <c r="CW109" s="259">
        <f t="shared" si="168"/>
        <v>0</v>
      </c>
    </row>
    <row r="110" spans="1:101" x14ac:dyDescent="0.3">
      <c r="A110" t="s">
        <v>248</v>
      </c>
      <c r="B110" s="259"/>
      <c r="C110" s="259"/>
      <c r="D110" s="259"/>
      <c r="E110" s="259"/>
      <c r="F110" s="259"/>
      <c r="G110" s="259"/>
      <c r="H110" s="259"/>
      <c r="I110" s="259"/>
      <c r="J110" s="259"/>
      <c r="K110" s="259"/>
      <c r="L110" s="259"/>
      <c r="M110" s="259"/>
      <c r="N110" s="259"/>
      <c r="O110" s="259"/>
      <c r="P110" s="259"/>
      <c r="Q110" s="259"/>
      <c r="R110" s="259"/>
      <c r="S110" s="259"/>
      <c r="T110" s="259"/>
      <c r="U110" s="259"/>
      <c r="V110" s="259"/>
      <c r="W110" s="259"/>
      <c r="X110" s="259"/>
      <c r="Y110" s="259"/>
      <c r="Z110" s="259"/>
      <c r="AA110" s="259"/>
      <c r="AB110" s="259"/>
      <c r="AC110" s="259"/>
      <c r="AD110" s="259"/>
      <c r="AE110" s="259"/>
      <c r="AF110" s="259"/>
      <c r="AG110" s="259"/>
      <c r="AH110" s="259"/>
      <c r="AI110" s="259"/>
      <c r="AJ110" s="259"/>
      <c r="AK110" s="259"/>
      <c r="AL110" s="259"/>
      <c r="AM110" s="259"/>
      <c r="AN110" s="259"/>
      <c r="AO110" s="259"/>
      <c r="AP110" s="259"/>
      <c r="AQ110" s="259"/>
      <c r="AR110" s="259"/>
      <c r="AS110" s="259"/>
      <c r="AT110" s="259"/>
      <c r="AU110" s="259"/>
      <c r="AV110" s="259"/>
      <c r="AW110" s="259"/>
      <c r="AX110" s="259"/>
      <c r="AY110" s="259"/>
      <c r="AZ110" s="259"/>
      <c r="BA110" s="259"/>
      <c r="BB110" s="259"/>
      <c r="BC110" s="259"/>
      <c r="BD110" s="259"/>
      <c r="BE110" s="259"/>
      <c r="BF110" s="259"/>
      <c r="BG110" s="259"/>
      <c r="BH110" s="259"/>
      <c r="BI110" s="259"/>
      <c r="BJ110" s="259"/>
      <c r="BK110" s="259"/>
      <c r="BL110" s="259"/>
      <c r="BM110" s="259"/>
      <c r="BN110" s="259"/>
      <c r="BO110" s="259"/>
      <c r="BP110" s="259"/>
      <c r="BQ110" s="259"/>
      <c r="BR110" s="259"/>
      <c r="BS110" s="259"/>
      <c r="BT110" s="259"/>
      <c r="BU110" s="259"/>
      <c r="BV110" s="259"/>
      <c r="BW110" s="259"/>
      <c r="BX110" s="259"/>
      <c r="BY110" s="259"/>
      <c r="BZ110" s="259"/>
      <c r="CA110" s="259"/>
      <c r="CB110" s="259"/>
      <c r="CC110" s="259"/>
      <c r="CD110" s="259"/>
      <c r="CE110" s="259"/>
      <c r="CF110" s="259"/>
      <c r="CG110" s="259"/>
      <c r="CH110" s="259"/>
      <c r="CI110" s="259"/>
      <c r="CJ110" s="259"/>
      <c r="CK110" s="259"/>
      <c r="CL110" s="259"/>
      <c r="CM110" s="259">
        <f>CM$20-(CM$20*$A$2)</f>
        <v>0</v>
      </c>
      <c r="CN110" s="259">
        <f t="shared" ref="CN110:CW110" si="169">CM110-($CM$20*$A$2)</f>
        <v>0</v>
      </c>
      <c r="CO110" s="259">
        <f t="shared" si="169"/>
        <v>0</v>
      </c>
      <c r="CP110" s="259">
        <f t="shared" si="169"/>
        <v>0</v>
      </c>
      <c r="CQ110" s="259">
        <f t="shared" si="169"/>
        <v>0</v>
      </c>
      <c r="CR110" s="259">
        <f t="shared" si="169"/>
        <v>0</v>
      </c>
      <c r="CS110" s="259">
        <f t="shared" si="169"/>
        <v>0</v>
      </c>
      <c r="CT110" s="259">
        <f t="shared" si="169"/>
        <v>0</v>
      </c>
      <c r="CU110" s="259">
        <f t="shared" si="169"/>
        <v>0</v>
      </c>
      <c r="CV110" s="259">
        <f t="shared" si="169"/>
        <v>0</v>
      </c>
      <c r="CW110" s="259">
        <f t="shared" si="169"/>
        <v>0</v>
      </c>
    </row>
    <row r="111" spans="1:101" x14ac:dyDescent="0.3">
      <c r="A111" t="s">
        <v>249</v>
      </c>
      <c r="B111" s="259"/>
      <c r="C111" s="259"/>
      <c r="D111" s="259"/>
      <c r="E111" s="259"/>
      <c r="F111" s="259"/>
      <c r="G111" s="259"/>
      <c r="H111" s="259"/>
      <c r="I111" s="259"/>
      <c r="J111" s="259"/>
      <c r="K111" s="259"/>
      <c r="L111" s="259"/>
      <c r="M111" s="259"/>
      <c r="N111" s="259"/>
      <c r="O111" s="259"/>
      <c r="P111" s="259"/>
      <c r="Q111" s="259"/>
      <c r="R111" s="259"/>
      <c r="S111" s="259"/>
      <c r="T111" s="259"/>
      <c r="U111" s="259"/>
      <c r="V111" s="259"/>
      <c r="W111" s="259"/>
      <c r="X111" s="259"/>
      <c r="Y111" s="259"/>
      <c r="Z111" s="259"/>
      <c r="AA111" s="259"/>
      <c r="AB111" s="259"/>
      <c r="AC111" s="259"/>
      <c r="AD111" s="259"/>
      <c r="AE111" s="259"/>
      <c r="AF111" s="259"/>
      <c r="AG111" s="259"/>
      <c r="AH111" s="259"/>
      <c r="AI111" s="259"/>
      <c r="AJ111" s="259"/>
      <c r="AK111" s="259"/>
      <c r="AL111" s="259"/>
      <c r="AM111" s="259"/>
      <c r="AN111" s="259"/>
      <c r="AO111" s="259"/>
      <c r="AP111" s="259"/>
      <c r="AQ111" s="259"/>
      <c r="AR111" s="259"/>
      <c r="AS111" s="259"/>
      <c r="AT111" s="259"/>
      <c r="AU111" s="259"/>
      <c r="AV111" s="259"/>
      <c r="AW111" s="259"/>
      <c r="AX111" s="259"/>
      <c r="AY111" s="259"/>
      <c r="AZ111" s="259"/>
      <c r="BA111" s="259"/>
      <c r="BB111" s="259"/>
      <c r="BC111" s="259"/>
      <c r="BD111" s="259"/>
      <c r="BE111" s="259"/>
      <c r="BF111" s="259"/>
      <c r="BG111" s="259"/>
      <c r="BH111" s="259"/>
      <c r="BI111" s="259"/>
      <c r="BJ111" s="259"/>
      <c r="BK111" s="259"/>
      <c r="BL111" s="259"/>
      <c r="BM111" s="259"/>
      <c r="BN111" s="259"/>
      <c r="BO111" s="259"/>
      <c r="BP111" s="259"/>
      <c r="BQ111" s="259"/>
      <c r="BR111" s="259"/>
      <c r="BS111" s="259"/>
      <c r="BT111" s="259"/>
      <c r="BU111" s="259"/>
      <c r="BV111" s="259"/>
      <c r="BW111" s="259"/>
      <c r="BX111" s="259"/>
      <c r="BY111" s="259"/>
      <c r="BZ111" s="259"/>
      <c r="CA111" s="259"/>
      <c r="CB111" s="259"/>
      <c r="CC111" s="259"/>
      <c r="CD111" s="259"/>
      <c r="CE111" s="259"/>
      <c r="CF111" s="259"/>
      <c r="CG111" s="259"/>
      <c r="CH111" s="259"/>
      <c r="CI111" s="259"/>
      <c r="CJ111" s="259"/>
      <c r="CK111" s="259"/>
      <c r="CL111" s="259"/>
      <c r="CM111" s="259"/>
      <c r="CN111" s="259">
        <f>CN$20-(CN$20*$A$2)</f>
        <v>0</v>
      </c>
      <c r="CO111" s="259">
        <f t="shared" ref="CO111:CW111" si="170">CN111-($CN$20*$A$2)</f>
        <v>0</v>
      </c>
      <c r="CP111" s="259">
        <f t="shared" si="170"/>
        <v>0</v>
      </c>
      <c r="CQ111" s="259">
        <f t="shared" si="170"/>
        <v>0</v>
      </c>
      <c r="CR111" s="259">
        <f t="shared" si="170"/>
        <v>0</v>
      </c>
      <c r="CS111" s="259">
        <f t="shared" si="170"/>
        <v>0</v>
      </c>
      <c r="CT111" s="259">
        <f t="shared" si="170"/>
        <v>0</v>
      </c>
      <c r="CU111" s="259">
        <f t="shared" si="170"/>
        <v>0</v>
      </c>
      <c r="CV111" s="259">
        <f t="shared" si="170"/>
        <v>0</v>
      </c>
      <c r="CW111" s="259">
        <f t="shared" si="170"/>
        <v>0</v>
      </c>
    </row>
    <row r="112" spans="1:101" x14ac:dyDescent="0.3">
      <c r="A112" t="s">
        <v>250</v>
      </c>
      <c r="B112" s="259"/>
      <c r="C112" s="259"/>
      <c r="D112" s="259"/>
      <c r="E112" s="259"/>
      <c r="F112" s="259"/>
      <c r="G112" s="259"/>
      <c r="H112" s="259"/>
      <c r="I112" s="259"/>
      <c r="J112" s="259"/>
      <c r="K112" s="259"/>
      <c r="L112" s="259"/>
      <c r="M112" s="259"/>
      <c r="N112" s="259"/>
      <c r="O112" s="259"/>
      <c r="P112" s="259"/>
      <c r="Q112" s="259"/>
      <c r="R112" s="259"/>
      <c r="S112" s="259"/>
      <c r="T112" s="259"/>
      <c r="U112" s="259"/>
      <c r="V112" s="259"/>
      <c r="W112" s="259"/>
      <c r="X112" s="259"/>
      <c r="Y112" s="259"/>
      <c r="Z112" s="259"/>
      <c r="AA112" s="259"/>
      <c r="AB112" s="259"/>
      <c r="AC112" s="259"/>
      <c r="AD112" s="259"/>
      <c r="AE112" s="259"/>
      <c r="AF112" s="259"/>
      <c r="AG112" s="259"/>
      <c r="AH112" s="259"/>
      <c r="AI112" s="259"/>
      <c r="AJ112" s="259"/>
      <c r="AK112" s="259"/>
      <c r="AL112" s="259"/>
      <c r="AM112" s="259"/>
      <c r="AN112" s="259"/>
      <c r="AO112" s="259"/>
      <c r="AP112" s="259"/>
      <c r="AQ112" s="259"/>
      <c r="AR112" s="259"/>
      <c r="AS112" s="259"/>
      <c r="AT112" s="259"/>
      <c r="AU112" s="259"/>
      <c r="AV112" s="259"/>
      <c r="AW112" s="259"/>
      <c r="AX112" s="259"/>
      <c r="AY112" s="259"/>
      <c r="AZ112" s="259"/>
      <c r="BA112" s="259"/>
      <c r="BB112" s="259"/>
      <c r="BC112" s="259"/>
      <c r="BD112" s="259"/>
      <c r="BE112" s="259"/>
      <c r="BF112" s="259"/>
      <c r="BG112" s="259"/>
      <c r="BH112" s="259"/>
      <c r="BI112" s="259"/>
      <c r="BJ112" s="259"/>
      <c r="BK112" s="259"/>
      <c r="BL112" s="259"/>
      <c r="BM112" s="259"/>
      <c r="BN112" s="259"/>
      <c r="BO112" s="259"/>
      <c r="BP112" s="259"/>
      <c r="BQ112" s="259"/>
      <c r="BR112" s="259"/>
      <c r="BS112" s="259"/>
      <c r="BT112" s="259"/>
      <c r="BU112" s="259"/>
      <c r="BV112" s="259"/>
      <c r="BW112" s="259"/>
      <c r="BX112" s="259"/>
      <c r="BY112" s="259"/>
      <c r="BZ112" s="259"/>
      <c r="CA112" s="259"/>
      <c r="CB112" s="259"/>
      <c r="CC112" s="259"/>
      <c r="CD112" s="259"/>
      <c r="CE112" s="259"/>
      <c r="CF112" s="259"/>
      <c r="CG112" s="259"/>
      <c r="CH112" s="259"/>
      <c r="CI112" s="259"/>
      <c r="CJ112" s="259"/>
      <c r="CK112" s="259"/>
      <c r="CL112" s="259"/>
      <c r="CM112" s="259"/>
      <c r="CN112" s="259"/>
      <c r="CO112" s="259">
        <f>CO$20-(CO$20*$A$2)</f>
        <v>0</v>
      </c>
      <c r="CP112" s="259">
        <f t="shared" ref="CP112:CW112" si="171">CO112-($CO$20*$A$2)</f>
        <v>0</v>
      </c>
      <c r="CQ112" s="259">
        <f t="shared" si="171"/>
        <v>0</v>
      </c>
      <c r="CR112" s="259">
        <f t="shared" si="171"/>
        <v>0</v>
      </c>
      <c r="CS112" s="259">
        <f t="shared" si="171"/>
        <v>0</v>
      </c>
      <c r="CT112" s="259">
        <f t="shared" si="171"/>
        <v>0</v>
      </c>
      <c r="CU112" s="259">
        <f t="shared" si="171"/>
        <v>0</v>
      </c>
      <c r="CV112" s="259">
        <f t="shared" si="171"/>
        <v>0</v>
      </c>
      <c r="CW112" s="259">
        <f t="shared" si="171"/>
        <v>0</v>
      </c>
    </row>
    <row r="113" spans="1:101" x14ac:dyDescent="0.3">
      <c r="A113" t="s">
        <v>251</v>
      </c>
      <c r="B113" s="259"/>
      <c r="C113" s="259"/>
      <c r="D113" s="259"/>
      <c r="E113" s="259"/>
      <c r="F113" s="259"/>
      <c r="G113" s="259"/>
      <c r="H113" s="259"/>
      <c r="I113" s="259"/>
      <c r="J113" s="259"/>
      <c r="K113" s="259"/>
      <c r="L113" s="259"/>
      <c r="M113" s="259"/>
      <c r="N113" s="259"/>
      <c r="O113" s="259"/>
      <c r="P113" s="259"/>
      <c r="Q113" s="259"/>
      <c r="R113" s="259"/>
      <c r="S113" s="259"/>
      <c r="T113" s="259"/>
      <c r="U113" s="259"/>
      <c r="V113" s="259"/>
      <c r="W113" s="259"/>
      <c r="X113" s="259"/>
      <c r="Y113" s="259"/>
      <c r="Z113" s="259"/>
      <c r="AA113" s="259"/>
      <c r="AB113" s="259"/>
      <c r="AC113" s="259"/>
      <c r="AD113" s="259"/>
      <c r="AE113" s="259"/>
      <c r="AF113" s="259"/>
      <c r="AG113" s="259"/>
      <c r="AH113" s="259"/>
      <c r="AI113" s="259"/>
      <c r="AJ113" s="259"/>
      <c r="AK113" s="259"/>
      <c r="AL113" s="259"/>
      <c r="AM113" s="259"/>
      <c r="AN113" s="259"/>
      <c r="AO113" s="259"/>
      <c r="AP113" s="259"/>
      <c r="AQ113" s="259"/>
      <c r="AR113" s="259"/>
      <c r="AS113" s="259"/>
      <c r="AT113" s="259"/>
      <c r="AU113" s="259"/>
      <c r="AV113" s="259"/>
      <c r="AW113" s="259"/>
      <c r="AX113" s="259"/>
      <c r="AY113" s="259"/>
      <c r="AZ113" s="259"/>
      <c r="BA113" s="259"/>
      <c r="BB113" s="259"/>
      <c r="BC113" s="259"/>
      <c r="BD113" s="259"/>
      <c r="BE113" s="259"/>
      <c r="BF113" s="259"/>
      <c r="BG113" s="259"/>
      <c r="BH113" s="259"/>
      <c r="BI113" s="259"/>
      <c r="BJ113" s="259"/>
      <c r="BK113" s="259"/>
      <c r="BL113" s="259"/>
      <c r="BM113" s="259"/>
      <c r="BN113" s="259"/>
      <c r="BO113" s="259"/>
      <c r="BP113" s="259"/>
      <c r="BQ113" s="259"/>
      <c r="BR113" s="259"/>
      <c r="BS113" s="259"/>
      <c r="BT113" s="259"/>
      <c r="BU113" s="259"/>
      <c r="BV113" s="259"/>
      <c r="BW113" s="259"/>
      <c r="BX113" s="259"/>
      <c r="BY113" s="259"/>
      <c r="BZ113" s="259"/>
      <c r="CA113" s="259"/>
      <c r="CB113" s="259"/>
      <c r="CC113" s="259"/>
      <c r="CD113" s="259"/>
      <c r="CE113" s="259"/>
      <c r="CF113" s="259"/>
      <c r="CG113" s="259"/>
      <c r="CH113" s="259"/>
      <c r="CI113" s="259"/>
      <c r="CJ113" s="259"/>
      <c r="CK113" s="259"/>
      <c r="CL113" s="259"/>
      <c r="CM113" s="259"/>
      <c r="CN113" s="259"/>
      <c r="CO113" s="259"/>
      <c r="CP113" s="259">
        <f>CP$20-(CP$20*$A$2)</f>
        <v>0</v>
      </c>
      <c r="CQ113" s="259">
        <f t="shared" ref="CQ113:CW113" si="172">CP113-($CP$20*$A$2)</f>
        <v>0</v>
      </c>
      <c r="CR113" s="259">
        <f t="shared" si="172"/>
        <v>0</v>
      </c>
      <c r="CS113" s="259">
        <f t="shared" si="172"/>
        <v>0</v>
      </c>
      <c r="CT113" s="259">
        <f t="shared" si="172"/>
        <v>0</v>
      </c>
      <c r="CU113" s="259">
        <f t="shared" si="172"/>
        <v>0</v>
      </c>
      <c r="CV113" s="259">
        <f t="shared" si="172"/>
        <v>0</v>
      </c>
      <c r="CW113" s="259">
        <f t="shared" si="172"/>
        <v>0</v>
      </c>
    </row>
    <row r="114" spans="1:101" x14ac:dyDescent="0.3">
      <c r="A114" t="s">
        <v>252</v>
      </c>
      <c r="B114" s="259"/>
      <c r="C114" s="259"/>
      <c r="D114" s="259"/>
      <c r="E114" s="259"/>
      <c r="F114" s="259"/>
      <c r="G114" s="259"/>
      <c r="H114" s="259"/>
      <c r="I114" s="259"/>
      <c r="J114" s="259"/>
      <c r="K114" s="259"/>
      <c r="L114" s="259"/>
      <c r="M114" s="259"/>
      <c r="N114" s="259"/>
      <c r="O114" s="259"/>
      <c r="P114" s="259"/>
      <c r="Q114" s="259"/>
      <c r="R114" s="259"/>
      <c r="S114" s="259"/>
      <c r="T114" s="259"/>
      <c r="U114" s="259"/>
      <c r="V114" s="259"/>
      <c r="W114" s="259"/>
      <c r="X114" s="259"/>
      <c r="Y114" s="259"/>
      <c r="Z114" s="259"/>
      <c r="AA114" s="259"/>
      <c r="AB114" s="259"/>
      <c r="AC114" s="259"/>
      <c r="AD114" s="259"/>
      <c r="AE114" s="259"/>
      <c r="AF114" s="259"/>
      <c r="AG114" s="259"/>
      <c r="AH114" s="259"/>
      <c r="AI114" s="259"/>
      <c r="AJ114" s="259"/>
      <c r="AK114" s="259"/>
      <c r="AL114" s="259"/>
      <c r="AM114" s="259"/>
      <c r="AN114" s="259"/>
      <c r="AO114" s="259"/>
      <c r="AP114" s="259"/>
      <c r="AQ114" s="259"/>
      <c r="AR114" s="259"/>
      <c r="AS114" s="259"/>
      <c r="AT114" s="259"/>
      <c r="AU114" s="259"/>
      <c r="AV114" s="259"/>
      <c r="AW114" s="259"/>
      <c r="AX114" s="259"/>
      <c r="AY114" s="259"/>
      <c r="AZ114" s="259"/>
      <c r="BA114" s="259"/>
      <c r="BB114" s="259"/>
      <c r="BC114" s="259"/>
      <c r="BD114" s="259"/>
      <c r="BE114" s="259"/>
      <c r="BF114" s="259"/>
      <c r="BG114" s="259"/>
      <c r="BH114" s="259"/>
      <c r="BI114" s="259"/>
      <c r="BJ114" s="259"/>
      <c r="BK114" s="259"/>
      <c r="BL114" s="259"/>
      <c r="BM114" s="259"/>
      <c r="BN114" s="259"/>
      <c r="BO114" s="259"/>
      <c r="BP114" s="259"/>
      <c r="BQ114" s="259"/>
      <c r="BR114" s="259"/>
      <c r="BS114" s="259"/>
      <c r="BT114" s="259"/>
      <c r="BU114" s="259"/>
      <c r="BV114" s="259"/>
      <c r="BW114" s="259"/>
      <c r="BX114" s="259"/>
      <c r="BY114" s="259"/>
      <c r="BZ114" s="259"/>
      <c r="CA114" s="259"/>
      <c r="CB114" s="259"/>
      <c r="CC114" s="259"/>
      <c r="CD114" s="259"/>
      <c r="CE114" s="259"/>
      <c r="CF114" s="259"/>
      <c r="CG114" s="259"/>
      <c r="CH114" s="259"/>
      <c r="CI114" s="259"/>
      <c r="CJ114" s="259"/>
      <c r="CK114" s="259"/>
      <c r="CL114" s="259"/>
      <c r="CM114" s="259"/>
      <c r="CN114" s="259"/>
      <c r="CO114" s="259"/>
      <c r="CP114" s="259"/>
      <c r="CQ114" s="259">
        <f>CQ$20-(CQ$20*$A$2)</f>
        <v>0</v>
      </c>
      <c r="CR114" s="259">
        <f t="shared" ref="CR114:CW114" si="173">CQ114-($CQ$20*$A$2)</f>
        <v>0</v>
      </c>
      <c r="CS114" s="259">
        <f t="shared" si="173"/>
        <v>0</v>
      </c>
      <c r="CT114" s="259">
        <f t="shared" si="173"/>
        <v>0</v>
      </c>
      <c r="CU114" s="259">
        <f t="shared" si="173"/>
        <v>0</v>
      </c>
      <c r="CV114" s="259">
        <f t="shared" si="173"/>
        <v>0</v>
      </c>
      <c r="CW114" s="259">
        <f t="shared" si="173"/>
        <v>0</v>
      </c>
    </row>
    <row r="115" spans="1:101" x14ac:dyDescent="0.3">
      <c r="A115" t="s">
        <v>253</v>
      </c>
      <c r="B115" s="259"/>
      <c r="C115" s="259"/>
      <c r="D115" s="259"/>
      <c r="E115" s="259"/>
      <c r="F115" s="259"/>
      <c r="G115" s="259"/>
      <c r="H115" s="259"/>
      <c r="I115" s="259"/>
      <c r="J115" s="259"/>
      <c r="K115" s="259"/>
      <c r="L115" s="259"/>
      <c r="M115" s="259"/>
      <c r="N115" s="259"/>
      <c r="O115" s="259"/>
      <c r="P115" s="259"/>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259"/>
      <c r="AW115" s="259"/>
      <c r="AX115" s="259"/>
      <c r="AY115" s="259"/>
      <c r="AZ115" s="259"/>
      <c r="BA115" s="259"/>
      <c r="BB115" s="259"/>
      <c r="BC115" s="259"/>
      <c r="BD115" s="259"/>
      <c r="BE115" s="259"/>
      <c r="BF115" s="259"/>
      <c r="BG115" s="259"/>
      <c r="BH115" s="259"/>
      <c r="BI115" s="259"/>
      <c r="BJ115" s="259"/>
      <c r="BK115" s="259"/>
      <c r="BL115" s="259"/>
      <c r="BM115" s="259"/>
      <c r="BN115" s="259"/>
      <c r="BO115" s="259"/>
      <c r="BP115" s="259"/>
      <c r="BQ115" s="259"/>
      <c r="BR115" s="259"/>
      <c r="BS115" s="259"/>
      <c r="BT115" s="259"/>
      <c r="BU115" s="259"/>
      <c r="BV115" s="259"/>
      <c r="BW115" s="259"/>
      <c r="BX115" s="259"/>
      <c r="BY115" s="259"/>
      <c r="BZ115" s="259"/>
      <c r="CA115" s="259"/>
      <c r="CB115" s="259"/>
      <c r="CC115" s="259"/>
      <c r="CD115" s="259"/>
      <c r="CE115" s="259"/>
      <c r="CF115" s="259"/>
      <c r="CG115" s="259"/>
      <c r="CH115" s="259"/>
      <c r="CI115" s="259"/>
      <c r="CJ115" s="259"/>
      <c r="CK115" s="259"/>
      <c r="CL115" s="259"/>
      <c r="CM115" s="259"/>
      <c r="CN115" s="259"/>
      <c r="CO115" s="259"/>
      <c r="CP115" s="259"/>
      <c r="CQ115" s="259"/>
      <c r="CR115" s="259">
        <f>CR$20-(CR$20*$A$2)</f>
        <v>0</v>
      </c>
      <c r="CS115" s="259">
        <f>CR115-($CR$20*$A$2)</f>
        <v>0</v>
      </c>
      <c r="CT115" s="259">
        <f>CS115-($CR$20*$A$2)</f>
        <v>0</v>
      </c>
      <c r="CU115" s="259">
        <f>CT115-($CR$20*$A$2)</f>
        <v>0</v>
      </c>
      <c r="CV115" s="259">
        <f>CU115-($CR$20*$A$2)</f>
        <v>0</v>
      </c>
      <c r="CW115" s="259">
        <f>CV115-($CR$20*$A$2)</f>
        <v>0</v>
      </c>
    </row>
    <row r="116" spans="1:101" x14ac:dyDescent="0.3">
      <c r="A116" t="s">
        <v>254</v>
      </c>
      <c r="B116" s="259"/>
      <c r="C116" s="259"/>
      <c r="D116" s="259"/>
      <c r="E116" s="259"/>
      <c r="F116" s="259"/>
      <c r="G116" s="259"/>
      <c r="H116" s="259"/>
      <c r="I116" s="259"/>
      <c r="J116" s="259"/>
      <c r="K116" s="259"/>
      <c r="L116" s="259"/>
      <c r="M116" s="259"/>
      <c r="N116" s="259"/>
      <c r="O116" s="259"/>
      <c r="P116" s="259"/>
      <c r="Q116" s="259"/>
      <c r="R116" s="259"/>
      <c r="S116" s="259"/>
      <c r="T116" s="259"/>
      <c r="U116" s="259"/>
      <c r="V116" s="259"/>
      <c r="W116" s="259"/>
      <c r="X116" s="259"/>
      <c r="Y116" s="259"/>
      <c r="Z116" s="259"/>
      <c r="AA116" s="259"/>
      <c r="AB116" s="259"/>
      <c r="AC116" s="259"/>
      <c r="AD116" s="259"/>
      <c r="AE116" s="259"/>
      <c r="AF116" s="259"/>
      <c r="AG116" s="259"/>
      <c r="AH116" s="259"/>
      <c r="AI116" s="259"/>
      <c r="AJ116" s="259"/>
      <c r="AK116" s="259"/>
      <c r="AL116" s="259"/>
      <c r="AM116" s="259"/>
      <c r="AN116" s="259"/>
      <c r="AO116" s="259"/>
      <c r="AP116" s="259"/>
      <c r="AQ116" s="259"/>
      <c r="AR116" s="259"/>
      <c r="AS116" s="259"/>
      <c r="AT116" s="259"/>
      <c r="AU116" s="259"/>
      <c r="AV116" s="259"/>
      <c r="AW116" s="259"/>
      <c r="AX116" s="259"/>
      <c r="AY116" s="259"/>
      <c r="AZ116" s="259"/>
      <c r="BA116" s="259"/>
      <c r="BB116" s="259"/>
      <c r="BC116" s="259"/>
      <c r="BD116" s="259"/>
      <c r="BE116" s="259"/>
      <c r="BF116" s="259"/>
      <c r="BG116" s="259"/>
      <c r="BH116" s="259"/>
      <c r="BI116" s="259"/>
      <c r="BJ116" s="259"/>
      <c r="BK116" s="259"/>
      <c r="BL116" s="259"/>
      <c r="BM116" s="259"/>
      <c r="BN116" s="259"/>
      <c r="BO116" s="259"/>
      <c r="BP116" s="259"/>
      <c r="BQ116" s="259"/>
      <c r="BR116" s="259"/>
      <c r="BS116" s="259"/>
      <c r="BT116" s="259"/>
      <c r="BU116" s="259"/>
      <c r="BV116" s="259"/>
      <c r="BW116" s="259"/>
      <c r="BX116" s="259"/>
      <c r="BY116" s="259"/>
      <c r="BZ116" s="259"/>
      <c r="CA116" s="259"/>
      <c r="CB116" s="259"/>
      <c r="CC116" s="259"/>
      <c r="CD116" s="259"/>
      <c r="CE116" s="259"/>
      <c r="CF116" s="259"/>
      <c r="CG116" s="259"/>
      <c r="CH116" s="259"/>
      <c r="CI116" s="259"/>
      <c r="CJ116" s="259"/>
      <c r="CK116" s="259"/>
      <c r="CL116" s="259"/>
      <c r="CM116" s="259"/>
      <c r="CN116" s="259"/>
      <c r="CO116" s="259"/>
      <c r="CP116" s="259"/>
      <c r="CQ116" s="259"/>
      <c r="CR116" s="259"/>
      <c r="CS116" s="259">
        <f>CS$20-(CS$20*$A$2)</f>
        <v>0</v>
      </c>
      <c r="CT116" s="259">
        <f>CS116-($CS$20*$A$2)</f>
        <v>0</v>
      </c>
      <c r="CU116" s="259">
        <f>CT116-($CS$20*$A$2)</f>
        <v>0</v>
      </c>
      <c r="CV116" s="259">
        <f>CU116-($CS$20*$A$2)</f>
        <v>0</v>
      </c>
      <c r="CW116" s="259">
        <f>CV116-($CS$20*$A$2)</f>
        <v>0</v>
      </c>
    </row>
    <row r="117" spans="1:101" x14ac:dyDescent="0.3">
      <c r="A117" t="s">
        <v>255</v>
      </c>
      <c r="B117" s="259"/>
      <c r="C117" s="259"/>
      <c r="D117" s="259"/>
      <c r="E117" s="259"/>
      <c r="F117" s="259"/>
      <c r="G117" s="259"/>
      <c r="H117" s="259"/>
      <c r="I117" s="259"/>
      <c r="J117" s="259"/>
      <c r="K117" s="259"/>
      <c r="L117" s="259"/>
      <c r="M117" s="259"/>
      <c r="N117" s="259"/>
      <c r="O117" s="259"/>
      <c r="P117" s="259"/>
      <c r="Q117" s="259"/>
      <c r="R117" s="259"/>
      <c r="S117" s="259"/>
      <c r="T117" s="259"/>
      <c r="U117" s="259"/>
      <c r="V117" s="259"/>
      <c r="W117" s="259"/>
      <c r="X117" s="259"/>
      <c r="Y117" s="259"/>
      <c r="Z117" s="259"/>
      <c r="AA117" s="259"/>
      <c r="AB117" s="259"/>
      <c r="AC117" s="259"/>
      <c r="AD117" s="259"/>
      <c r="AE117" s="259"/>
      <c r="AF117" s="259"/>
      <c r="AG117" s="259"/>
      <c r="AH117" s="259"/>
      <c r="AI117" s="259"/>
      <c r="AJ117" s="259"/>
      <c r="AK117" s="259"/>
      <c r="AL117" s="259"/>
      <c r="AM117" s="259"/>
      <c r="AN117" s="259"/>
      <c r="AO117" s="259"/>
      <c r="AP117" s="259"/>
      <c r="AQ117" s="259"/>
      <c r="AR117" s="259"/>
      <c r="AS117" s="259"/>
      <c r="AT117" s="259"/>
      <c r="AU117" s="259"/>
      <c r="AV117" s="259"/>
      <c r="AW117" s="259"/>
      <c r="AX117" s="259"/>
      <c r="AY117" s="259"/>
      <c r="AZ117" s="259"/>
      <c r="BA117" s="259"/>
      <c r="BB117" s="259"/>
      <c r="BC117" s="259"/>
      <c r="BD117" s="259"/>
      <c r="BE117" s="259"/>
      <c r="BF117" s="259"/>
      <c r="BG117" s="259"/>
      <c r="BH117" s="259"/>
      <c r="BI117" s="259"/>
      <c r="BJ117" s="259"/>
      <c r="BK117" s="259"/>
      <c r="BL117" s="259"/>
      <c r="BM117" s="259"/>
      <c r="BN117" s="259"/>
      <c r="BO117" s="259"/>
      <c r="BP117" s="259"/>
      <c r="BQ117" s="259"/>
      <c r="BR117" s="259"/>
      <c r="BS117" s="259"/>
      <c r="BT117" s="259"/>
      <c r="BU117" s="259"/>
      <c r="BV117" s="259"/>
      <c r="BW117" s="259"/>
      <c r="BX117" s="259"/>
      <c r="BY117" s="259"/>
      <c r="BZ117" s="259"/>
      <c r="CA117" s="259"/>
      <c r="CB117" s="259"/>
      <c r="CC117" s="259"/>
      <c r="CD117" s="259"/>
      <c r="CE117" s="259"/>
      <c r="CF117" s="259"/>
      <c r="CG117" s="259"/>
      <c r="CH117" s="259"/>
      <c r="CI117" s="259"/>
      <c r="CJ117" s="259"/>
      <c r="CK117" s="259"/>
      <c r="CL117" s="259"/>
      <c r="CM117" s="259"/>
      <c r="CN117" s="259"/>
      <c r="CO117" s="259"/>
      <c r="CP117" s="259"/>
      <c r="CQ117" s="259"/>
      <c r="CR117" s="259"/>
      <c r="CS117" s="259"/>
      <c r="CT117" s="259">
        <f>CT$20-(CT$20*$A$2)</f>
        <v>0</v>
      </c>
      <c r="CU117" s="259">
        <f>CT117-($CT$20*$A$2)</f>
        <v>0</v>
      </c>
      <c r="CV117" s="259">
        <f>CU117-($CT$20*$A$2)</f>
        <v>0</v>
      </c>
      <c r="CW117" s="259">
        <f>CV117-($CT$20*$A$2)</f>
        <v>0</v>
      </c>
    </row>
    <row r="118" spans="1:101" x14ac:dyDescent="0.3">
      <c r="A118" t="s">
        <v>256</v>
      </c>
      <c r="B118" s="259"/>
      <c r="C118" s="259"/>
      <c r="D118" s="259"/>
      <c r="E118" s="259"/>
      <c r="F118" s="259"/>
      <c r="G118" s="259"/>
      <c r="H118" s="259"/>
      <c r="I118" s="259"/>
      <c r="J118" s="259"/>
      <c r="K118" s="259"/>
      <c r="L118" s="259"/>
      <c r="M118" s="259"/>
      <c r="N118" s="259"/>
      <c r="O118" s="259"/>
      <c r="P118" s="259"/>
      <c r="Q118" s="259"/>
      <c r="R118" s="259"/>
      <c r="S118" s="259"/>
      <c r="T118" s="259"/>
      <c r="U118" s="259"/>
      <c r="V118" s="259"/>
      <c r="W118" s="259"/>
      <c r="X118" s="259"/>
      <c r="Y118" s="259"/>
      <c r="Z118" s="259"/>
      <c r="AA118" s="259"/>
      <c r="AB118" s="259"/>
      <c r="AC118" s="259"/>
      <c r="AD118" s="259"/>
      <c r="AE118" s="259"/>
      <c r="AF118" s="259"/>
      <c r="AG118" s="259"/>
      <c r="AH118" s="259"/>
      <c r="AI118" s="259"/>
      <c r="AJ118" s="259"/>
      <c r="AK118" s="259"/>
      <c r="AL118" s="259"/>
      <c r="AM118" s="259"/>
      <c r="AN118" s="259"/>
      <c r="AO118" s="259"/>
      <c r="AP118" s="259"/>
      <c r="AQ118" s="259"/>
      <c r="AR118" s="259"/>
      <c r="AS118" s="259"/>
      <c r="AT118" s="259"/>
      <c r="AU118" s="259"/>
      <c r="AV118" s="259"/>
      <c r="AW118" s="259"/>
      <c r="AX118" s="259"/>
      <c r="AY118" s="259"/>
      <c r="AZ118" s="259"/>
      <c r="BA118" s="259"/>
      <c r="BB118" s="259"/>
      <c r="BC118" s="259"/>
      <c r="BD118" s="259"/>
      <c r="BE118" s="259"/>
      <c r="BF118" s="259"/>
      <c r="BG118" s="259"/>
      <c r="BH118" s="259"/>
      <c r="BI118" s="259"/>
      <c r="BJ118" s="259"/>
      <c r="BK118" s="259"/>
      <c r="BL118" s="259"/>
      <c r="BM118" s="259"/>
      <c r="BN118" s="259"/>
      <c r="BO118" s="259"/>
      <c r="BP118" s="259"/>
      <c r="BQ118" s="259"/>
      <c r="BR118" s="259"/>
      <c r="BS118" s="259"/>
      <c r="BT118" s="259"/>
      <c r="BU118" s="259"/>
      <c r="BV118" s="259"/>
      <c r="BW118" s="259"/>
      <c r="BX118" s="259"/>
      <c r="BY118" s="259"/>
      <c r="BZ118" s="259"/>
      <c r="CA118" s="259"/>
      <c r="CB118" s="259"/>
      <c r="CC118" s="259"/>
      <c r="CD118" s="259"/>
      <c r="CE118" s="259"/>
      <c r="CF118" s="259"/>
      <c r="CG118" s="259"/>
      <c r="CH118" s="259"/>
      <c r="CI118" s="259"/>
      <c r="CJ118" s="259"/>
      <c r="CK118" s="259"/>
      <c r="CL118" s="259"/>
      <c r="CM118" s="259"/>
      <c r="CN118" s="259"/>
      <c r="CO118" s="259"/>
      <c r="CP118" s="259"/>
      <c r="CQ118" s="259"/>
      <c r="CR118" s="259"/>
      <c r="CS118" s="259"/>
      <c r="CT118" s="259"/>
      <c r="CU118" s="259">
        <f>CU$20-(CU$20*$A$2)</f>
        <v>0</v>
      </c>
      <c r="CV118" s="259">
        <f>CU118-($CU$20*$A$2)</f>
        <v>0</v>
      </c>
      <c r="CW118" s="259">
        <f>CV118-($CU$20*$A$2)</f>
        <v>0</v>
      </c>
    </row>
    <row r="119" spans="1:101" x14ac:dyDescent="0.3">
      <c r="A119" t="s">
        <v>257</v>
      </c>
      <c r="B119" s="259"/>
      <c r="C119" s="259"/>
      <c r="D119" s="259"/>
      <c r="E119" s="259"/>
      <c r="F119" s="259"/>
      <c r="G119" s="259"/>
      <c r="H119" s="259"/>
      <c r="I119" s="259"/>
      <c r="J119" s="259"/>
      <c r="K119" s="259"/>
      <c r="L119" s="259"/>
      <c r="M119" s="259"/>
      <c r="N119" s="259"/>
      <c r="O119" s="259"/>
      <c r="P119" s="259"/>
      <c r="Q119" s="259"/>
      <c r="R119" s="259"/>
      <c r="S119" s="259"/>
      <c r="T119" s="259"/>
      <c r="U119" s="259"/>
      <c r="V119" s="259"/>
      <c r="W119" s="259"/>
      <c r="X119" s="259"/>
      <c r="Y119" s="259"/>
      <c r="Z119" s="259"/>
      <c r="AA119" s="259"/>
      <c r="AB119" s="259"/>
      <c r="AC119" s="259"/>
      <c r="AD119" s="259"/>
      <c r="AE119" s="259"/>
      <c r="AF119" s="259"/>
      <c r="AG119" s="259"/>
      <c r="AH119" s="259"/>
      <c r="AI119" s="259"/>
      <c r="AJ119" s="259"/>
      <c r="AK119" s="259"/>
      <c r="AL119" s="259"/>
      <c r="AM119" s="259"/>
      <c r="AN119" s="259"/>
      <c r="AO119" s="259"/>
      <c r="AP119" s="259"/>
      <c r="AQ119" s="259"/>
      <c r="AR119" s="259"/>
      <c r="AS119" s="259"/>
      <c r="AT119" s="259"/>
      <c r="AU119" s="259"/>
      <c r="AV119" s="259"/>
      <c r="AW119" s="259"/>
      <c r="AX119" s="259"/>
      <c r="AY119" s="259"/>
      <c r="AZ119" s="259"/>
      <c r="BA119" s="259"/>
      <c r="BB119" s="259"/>
      <c r="BC119" s="259"/>
      <c r="BD119" s="259"/>
      <c r="BE119" s="259"/>
      <c r="BF119" s="259"/>
      <c r="BG119" s="259"/>
      <c r="BH119" s="259"/>
      <c r="BI119" s="259"/>
      <c r="BJ119" s="259"/>
      <c r="BK119" s="259"/>
      <c r="BL119" s="259"/>
      <c r="BM119" s="259"/>
      <c r="BN119" s="259"/>
      <c r="BO119" s="259"/>
      <c r="BP119" s="259"/>
      <c r="BQ119" s="259"/>
      <c r="BR119" s="259"/>
      <c r="BS119" s="259"/>
      <c r="BT119" s="259"/>
      <c r="BU119" s="259"/>
      <c r="BV119" s="259"/>
      <c r="BW119" s="259"/>
      <c r="BX119" s="259"/>
      <c r="BY119" s="259"/>
      <c r="BZ119" s="259"/>
      <c r="CA119" s="259"/>
      <c r="CB119" s="259"/>
      <c r="CC119" s="259"/>
      <c r="CD119" s="259"/>
      <c r="CE119" s="259"/>
      <c r="CF119" s="259"/>
      <c r="CG119" s="259"/>
      <c r="CH119" s="259"/>
      <c r="CI119" s="259"/>
      <c r="CJ119" s="259"/>
      <c r="CK119" s="259"/>
      <c r="CL119" s="259"/>
      <c r="CM119" s="259"/>
      <c r="CN119" s="259"/>
      <c r="CO119" s="259"/>
      <c r="CP119" s="259"/>
      <c r="CQ119" s="259"/>
      <c r="CR119" s="259"/>
      <c r="CS119" s="259"/>
      <c r="CT119" s="259"/>
      <c r="CU119" s="259"/>
      <c r="CV119" s="259">
        <f>CV$20-(CV$20*$A$2)</f>
        <v>0</v>
      </c>
      <c r="CW119" s="259">
        <f>CV119-(CV$20*$A$2)</f>
        <v>0</v>
      </c>
    </row>
    <row r="120" spans="1:101" x14ac:dyDescent="0.3">
      <c r="A120" t="s">
        <v>258</v>
      </c>
      <c r="B120" s="259"/>
      <c r="C120" s="259"/>
      <c r="D120" s="259"/>
      <c r="E120" s="259"/>
      <c r="F120" s="259"/>
      <c r="G120" s="259"/>
      <c r="H120" s="259"/>
      <c r="I120" s="259"/>
      <c r="J120" s="259"/>
      <c r="K120" s="259"/>
      <c r="L120" s="259"/>
      <c r="M120" s="259"/>
      <c r="N120" s="259"/>
      <c r="O120" s="259"/>
      <c r="P120" s="259"/>
      <c r="Q120" s="259"/>
      <c r="R120" s="259"/>
      <c r="S120" s="259"/>
      <c r="T120" s="259"/>
      <c r="U120" s="259"/>
      <c r="V120" s="259"/>
      <c r="W120" s="259"/>
      <c r="X120" s="259"/>
      <c r="Y120" s="259"/>
      <c r="Z120" s="259"/>
      <c r="AA120" s="259"/>
      <c r="AB120" s="259"/>
      <c r="AC120" s="259"/>
      <c r="AD120" s="259"/>
      <c r="AE120" s="259"/>
      <c r="AF120" s="259"/>
      <c r="AG120" s="259"/>
      <c r="AH120" s="259"/>
      <c r="AI120" s="259"/>
      <c r="AJ120" s="259"/>
      <c r="AK120" s="259"/>
      <c r="AL120" s="259"/>
      <c r="AM120" s="259"/>
      <c r="AN120" s="259"/>
      <c r="AO120" s="259"/>
      <c r="AP120" s="259"/>
      <c r="AQ120" s="259"/>
      <c r="AR120" s="259"/>
      <c r="AS120" s="259"/>
      <c r="AT120" s="259"/>
      <c r="AU120" s="259"/>
      <c r="AV120" s="259"/>
      <c r="AW120" s="259"/>
      <c r="AX120" s="259"/>
      <c r="AY120" s="259"/>
      <c r="AZ120" s="259"/>
      <c r="BA120" s="259"/>
      <c r="BB120" s="259"/>
      <c r="BC120" s="259"/>
      <c r="BD120" s="259"/>
      <c r="BE120" s="259"/>
      <c r="BF120" s="259"/>
      <c r="BG120" s="259"/>
      <c r="BH120" s="259"/>
      <c r="BI120" s="259"/>
      <c r="BJ120" s="259"/>
      <c r="BK120" s="259"/>
      <c r="BL120" s="259"/>
      <c r="BM120" s="259"/>
      <c r="BN120" s="259"/>
      <c r="BO120" s="259"/>
      <c r="BP120" s="259"/>
      <c r="BQ120" s="259"/>
      <c r="BR120" s="259"/>
      <c r="BS120" s="259"/>
      <c r="BT120" s="259"/>
      <c r="BU120" s="259"/>
      <c r="BV120" s="259"/>
      <c r="BW120" s="259"/>
      <c r="BX120" s="259"/>
      <c r="BY120" s="259"/>
      <c r="BZ120" s="259"/>
      <c r="CA120" s="259"/>
      <c r="CB120" s="259"/>
      <c r="CC120" s="259"/>
      <c r="CD120" s="259"/>
      <c r="CE120" s="259"/>
      <c r="CF120" s="259"/>
      <c r="CG120" s="259"/>
      <c r="CH120" s="259"/>
      <c r="CI120" s="259"/>
      <c r="CJ120" s="259"/>
      <c r="CK120" s="259"/>
      <c r="CL120" s="259"/>
      <c r="CM120" s="259"/>
      <c r="CN120" s="259"/>
      <c r="CO120" s="259"/>
      <c r="CP120" s="259"/>
      <c r="CQ120" s="259"/>
      <c r="CR120" s="259"/>
      <c r="CS120" s="259"/>
      <c r="CT120" s="259"/>
      <c r="CU120" s="259"/>
      <c r="CV120" s="259"/>
      <c r="CW120" s="259">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11"/>
  <sheetViews>
    <sheetView zoomScaleNormal="100" workbookViewId="0">
      <selection activeCell="A9" sqref="A9:F9"/>
    </sheetView>
  </sheetViews>
  <sheetFormatPr baseColWidth="10" defaultColWidth="9.33203125" defaultRowHeight="13.2" x14ac:dyDescent="0.25"/>
  <cols>
    <col min="1" max="5" width="9.33203125" style="162"/>
    <col min="6" max="6" width="32" style="162" customWidth="1"/>
    <col min="7" max="14" width="9.33203125" style="162"/>
    <col min="15" max="15" width="9.33203125" style="162" customWidth="1"/>
    <col min="16" max="16" width="9.44140625" style="162" customWidth="1"/>
    <col min="17" max="16384" width="9.33203125" style="162"/>
  </cols>
  <sheetData>
    <row r="1" spans="1:16" ht="22.8" x14ac:dyDescent="0.4">
      <c r="A1" s="161" t="s">
        <v>299</v>
      </c>
      <c r="B1" s="161"/>
      <c r="C1" s="161"/>
      <c r="D1" s="161"/>
      <c r="E1" s="161"/>
      <c r="F1" s="161"/>
      <c r="G1" s="161"/>
      <c r="H1" s="161"/>
      <c r="I1" s="161"/>
      <c r="J1" s="161"/>
      <c r="K1" s="161"/>
      <c r="L1" s="161"/>
      <c r="M1" s="161"/>
      <c r="N1" s="161"/>
      <c r="O1" s="161"/>
      <c r="P1" s="161"/>
    </row>
    <row r="2" spans="1:16" ht="169.5" customHeight="1" x14ac:dyDescent="0.25">
      <c r="A2" s="359" t="s">
        <v>300</v>
      </c>
      <c r="B2" s="359"/>
      <c r="C2" s="359"/>
      <c r="D2" s="359"/>
      <c r="E2" s="359"/>
      <c r="F2" s="359"/>
      <c r="G2" s="359"/>
      <c r="H2" s="359"/>
      <c r="I2" s="359"/>
      <c r="J2" s="359"/>
      <c r="K2" s="359"/>
      <c r="L2" s="359"/>
      <c r="M2" s="359"/>
      <c r="N2" s="163"/>
      <c r="O2" s="163"/>
      <c r="P2" s="163"/>
    </row>
    <row r="3" spans="1:16" ht="15" customHeight="1" thickBot="1" x14ac:dyDescent="0.3">
      <c r="A3" s="164"/>
      <c r="B3" s="165"/>
      <c r="C3" s="165"/>
      <c r="D3" s="165"/>
      <c r="E3" s="165"/>
      <c r="F3" s="165"/>
      <c r="G3" s="165"/>
      <c r="H3" s="165"/>
      <c r="I3" s="165"/>
      <c r="J3" s="165"/>
      <c r="K3" s="165"/>
      <c r="L3" s="165"/>
      <c r="M3" s="165"/>
      <c r="N3" s="163"/>
      <c r="O3" s="163"/>
      <c r="P3" s="163"/>
    </row>
    <row r="4" spans="1:16" ht="13.8" x14ac:dyDescent="0.25">
      <c r="A4" s="360" t="s">
        <v>301</v>
      </c>
      <c r="B4" s="361"/>
      <c r="C4" s="361"/>
      <c r="D4" s="361"/>
      <c r="E4" s="361"/>
      <c r="F4" s="362"/>
      <c r="G4" s="166"/>
      <c r="H4" s="166"/>
    </row>
    <row r="5" spans="1:16" x14ac:dyDescent="0.25">
      <c r="A5" s="363" t="s">
        <v>302</v>
      </c>
      <c r="B5" s="364"/>
      <c r="C5" s="364"/>
      <c r="D5" s="364"/>
      <c r="E5" s="364"/>
      <c r="F5" s="365"/>
      <c r="G5" s="167"/>
      <c r="H5" s="167"/>
    </row>
    <row r="6" spans="1:16" x14ac:dyDescent="0.25">
      <c r="A6" s="366" t="s">
        <v>303</v>
      </c>
      <c r="B6" s="367"/>
      <c r="C6" s="367"/>
      <c r="D6" s="367"/>
      <c r="E6" s="367"/>
      <c r="F6" s="368"/>
      <c r="G6" s="168"/>
      <c r="H6" s="168"/>
    </row>
    <row r="7" spans="1:16" ht="12.75" customHeight="1" x14ac:dyDescent="0.25">
      <c r="A7" s="369" t="s">
        <v>304</v>
      </c>
      <c r="B7" s="370"/>
      <c r="C7" s="370"/>
      <c r="D7" s="370"/>
      <c r="E7" s="370"/>
      <c r="F7" s="371"/>
      <c r="G7" s="169"/>
      <c r="H7" s="169"/>
    </row>
    <row r="8" spans="1:16" ht="12.75" customHeight="1" x14ac:dyDescent="0.25">
      <c r="A8" s="372" t="s">
        <v>305</v>
      </c>
      <c r="B8" s="373"/>
      <c r="C8" s="373"/>
      <c r="D8" s="373"/>
      <c r="E8" s="373"/>
      <c r="F8" s="374"/>
      <c r="G8" s="169"/>
      <c r="H8" s="169"/>
    </row>
    <row r="9" spans="1:16" ht="13.5" customHeight="1" thickBot="1" x14ac:dyDescent="0.3">
      <c r="A9" s="353" t="s">
        <v>306</v>
      </c>
      <c r="B9" s="354"/>
      <c r="C9" s="354"/>
      <c r="D9" s="354"/>
      <c r="E9" s="354"/>
      <c r="F9" s="355"/>
      <c r="G9" s="170"/>
      <c r="H9" s="170"/>
    </row>
    <row r="11" spans="1:16" ht="56.25" customHeight="1" x14ac:dyDescent="0.25">
      <c r="A11" s="356" t="s">
        <v>307</v>
      </c>
      <c r="B11" s="357"/>
      <c r="C11" s="357"/>
      <c r="D11" s="357"/>
      <c r="E11" s="357"/>
      <c r="F11" s="357"/>
      <c r="G11" s="357"/>
      <c r="H11" s="357"/>
      <c r="I11" s="357"/>
      <c r="J11" s="357"/>
      <c r="K11" s="357"/>
      <c r="L11" s="357"/>
      <c r="M11" s="358"/>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G22"/>
  <sheetViews>
    <sheetView topLeftCell="A4" zoomScaleNormal="100" workbookViewId="0">
      <selection activeCell="B7" sqref="B7"/>
    </sheetView>
  </sheetViews>
  <sheetFormatPr baseColWidth="10" defaultColWidth="9.33203125" defaultRowHeight="13.8" x14ac:dyDescent="0.25"/>
  <cols>
    <col min="1" max="1" width="26" style="171" customWidth="1"/>
    <col min="2" max="2" width="31.5546875" style="171" customWidth="1"/>
    <col min="3" max="3" width="9.33203125" style="171"/>
    <col min="4" max="4" width="13.33203125" style="171" customWidth="1"/>
    <col min="5" max="16384" width="9.33203125" style="171"/>
  </cols>
  <sheetData>
    <row r="1" spans="1:7" ht="22.8" x14ac:dyDescent="0.4">
      <c r="A1" s="161" t="s">
        <v>308</v>
      </c>
      <c r="B1" s="161"/>
    </row>
    <row r="3" spans="1:7" x14ac:dyDescent="0.25">
      <c r="A3" s="172" t="s">
        <v>309</v>
      </c>
      <c r="B3" s="173"/>
      <c r="C3" s="174"/>
      <c r="D3" s="174"/>
    </row>
    <row r="4" spans="1:7" ht="30" customHeight="1" thickBot="1" x14ac:dyDescent="0.3">
      <c r="A4" s="375" t="s">
        <v>310</v>
      </c>
      <c r="B4" s="375"/>
      <c r="C4" s="174"/>
      <c r="D4" s="174"/>
    </row>
    <row r="5" spans="1:7" x14ac:dyDescent="0.25">
      <c r="A5" s="175" t="s">
        <v>311</v>
      </c>
      <c r="B5" s="176">
        <v>147117.19</v>
      </c>
      <c r="C5" s="174"/>
      <c r="D5" s="174"/>
    </row>
    <row r="6" spans="1:7" ht="14.4" thickBot="1" x14ac:dyDescent="0.3">
      <c r="A6" s="177" t="s">
        <v>312</v>
      </c>
      <c r="B6" s="178">
        <v>26610.57</v>
      </c>
      <c r="C6" s="174"/>
      <c r="D6" s="174"/>
    </row>
    <row r="7" spans="1:7" ht="14.4" thickBot="1" x14ac:dyDescent="0.3">
      <c r="A7" s="174"/>
      <c r="B7" s="174"/>
      <c r="C7" s="174"/>
      <c r="D7" s="174"/>
    </row>
    <row r="8" spans="1:7" ht="15" customHeight="1" thickTop="1" x14ac:dyDescent="0.25">
      <c r="A8" s="380" t="s">
        <v>313</v>
      </c>
      <c r="B8" s="381"/>
      <c r="C8" s="382"/>
      <c r="D8" s="225"/>
      <c r="E8" s="199"/>
      <c r="F8" s="221">
        <v>2</v>
      </c>
      <c r="G8" s="219"/>
    </row>
    <row r="9" spans="1:7" ht="15" customHeight="1" thickBot="1" x14ac:dyDescent="0.3">
      <c r="A9" s="383"/>
      <c r="B9" s="384"/>
      <c r="C9" s="385"/>
      <c r="D9" s="226"/>
      <c r="F9" s="222">
        <v>2</v>
      </c>
      <c r="G9" s="220"/>
    </row>
    <row r="10" spans="1:7" ht="14.4" thickTop="1" x14ac:dyDescent="0.25">
      <c r="A10" s="174"/>
      <c r="B10" s="174"/>
      <c r="C10" s="174"/>
      <c r="D10" s="174"/>
    </row>
    <row r="11" spans="1:7" ht="14.4" thickBot="1" x14ac:dyDescent="0.3">
      <c r="A11" s="172" t="s">
        <v>314</v>
      </c>
      <c r="B11" s="173"/>
      <c r="C11" s="174"/>
      <c r="D11" s="174"/>
    </row>
    <row r="12" spans="1:7" ht="14.4" thickBot="1" x14ac:dyDescent="0.3">
      <c r="A12" s="175" t="s">
        <v>311</v>
      </c>
      <c r="B12" s="376" t="s">
        <v>315</v>
      </c>
      <c r="C12" s="189">
        <f>IF(F9=1,B5/0.6,B5)</f>
        <v>147117.19</v>
      </c>
      <c r="D12" s="378" t="str">
        <f>IF(F9=1, "Convertido de fuste a arbol entero","No es necesario convertir" )</f>
        <v>No es necesario convertir</v>
      </c>
      <c r="E12" s="379"/>
      <c r="F12" s="379"/>
    </row>
    <row r="13" spans="1:7" ht="15.75" customHeight="1" thickBot="1" x14ac:dyDescent="0.3">
      <c r="A13" s="177" t="s">
        <v>312</v>
      </c>
      <c r="B13" s="377"/>
      <c r="C13" s="189">
        <f>IF(F9=1,B6/0.6,B6)</f>
        <v>26610.57</v>
      </c>
      <c r="D13" s="378"/>
      <c r="E13" s="379"/>
      <c r="F13" s="379"/>
    </row>
    <row r="14" spans="1:7" x14ac:dyDescent="0.25">
      <c r="A14" s="174"/>
      <c r="B14" s="174"/>
      <c r="C14" s="174"/>
      <c r="D14" s="174"/>
    </row>
    <row r="15" spans="1:7" ht="14.4" thickBot="1" x14ac:dyDescent="0.3">
      <c r="A15" s="172" t="s">
        <v>316</v>
      </c>
      <c r="B15" s="173"/>
      <c r="C15" s="174"/>
      <c r="D15" s="174"/>
    </row>
    <row r="16" spans="1:7" x14ac:dyDescent="0.25">
      <c r="A16" s="175" t="s">
        <v>311</v>
      </c>
      <c r="B16" s="179" t="s">
        <v>317</v>
      </c>
      <c r="C16" s="189">
        <f>0.53*C12</f>
        <v>77972.110700000005</v>
      </c>
      <c r="D16" s="174"/>
    </row>
    <row r="17" spans="1:4" ht="14.4" thickBot="1" x14ac:dyDescent="0.3">
      <c r="A17" s="177" t="s">
        <v>312</v>
      </c>
      <c r="B17" s="180" t="s">
        <v>318</v>
      </c>
      <c r="C17" s="190">
        <f>0.725*C13</f>
        <v>19292.663249999998</v>
      </c>
      <c r="D17" s="215"/>
    </row>
    <row r="18" spans="1:4" x14ac:dyDescent="0.25">
      <c r="A18" s="174"/>
      <c r="B18" s="174"/>
      <c r="C18" s="174"/>
      <c r="D18" s="174"/>
    </row>
    <row r="19" spans="1:4" ht="14.4" thickBot="1" x14ac:dyDescent="0.3">
      <c r="A19" s="172" t="s">
        <v>319</v>
      </c>
      <c r="B19" s="173"/>
      <c r="C19" s="174"/>
      <c r="D19" s="174"/>
    </row>
    <row r="20" spans="1:4" x14ac:dyDescent="0.25">
      <c r="A20" s="175" t="s">
        <v>320</v>
      </c>
      <c r="B20" s="179" t="s">
        <v>321</v>
      </c>
      <c r="C20" s="189">
        <f>IFERROR(SUM(C16:C17)*0.5,"")</f>
        <v>48632.386975000001</v>
      </c>
      <c r="D20" s="174"/>
    </row>
    <row r="21" spans="1:4" ht="16.2" thickBot="1" x14ac:dyDescent="0.4">
      <c r="A21" s="177" t="s">
        <v>322</v>
      </c>
      <c r="B21" s="180" t="s">
        <v>323</v>
      </c>
      <c r="C21" s="191">
        <f>IFERROR(C20*3.67,"")</f>
        <v>178480.86019825001</v>
      </c>
      <c r="D21" s="203" t="s">
        <v>332</v>
      </c>
    </row>
    <row r="22" spans="1:4" x14ac:dyDescent="0.25">
      <c r="A22" s="174"/>
      <c r="B22" s="174"/>
      <c r="C22" s="174"/>
      <c r="D22" s="174"/>
    </row>
  </sheetData>
  <sheetProtection algorithmName="SHA-512" hashValue="SQDu4UPmVmcuP7FB0W4B0oXuQNYj8mqfdUDLcEwek/r9i0ow0ddfNwYpwm3v7MiZEP90nY8Wsf7l7I7BQwYczA==" saltValue="ysu2YcLyQObUKvn6JEKEmA=="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152400</xdr:rowOff>
                  </from>
                  <to>
                    <xdr:col>3</xdr:col>
                    <xdr:colOff>647700</xdr:colOff>
                    <xdr:row>8</xdr:row>
                    <xdr:rowOff>76200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137160</xdr:rowOff>
                  </from>
                  <to>
                    <xdr:col>4</xdr:col>
                    <xdr:colOff>342900</xdr:colOff>
                    <xdr:row>9</xdr:row>
                    <xdr:rowOff>38100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I23"/>
  <sheetViews>
    <sheetView topLeftCell="A3" zoomScale="90" zoomScaleNormal="90" workbookViewId="0">
      <selection activeCell="F6" sqref="F6"/>
    </sheetView>
  </sheetViews>
  <sheetFormatPr baseColWidth="10" defaultColWidth="9.33203125" defaultRowHeight="13.8" x14ac:dyDescent="0.25"/>
  <cols>
    <col min="1" max="1" width="44.44140625" style="171" customWidth="1"/>
    <col min="2" max="2" width="12.6640625" style="171" customWidth="1"/>
    <col min="3" max="3" width="16.5546875" style="171" customWidth="1"/>
    <col min="4" max="4" width="17.33203125" style="171" customWidth="1"/>
    <col min="5" max="5" width="16" style="171" customWidth="1"/>
    <col min="6" max="6" width="16.5546875" style="171" customWidth="1"/>
    <col min="7" max="7" width="14" style="171" customWidth="1"/>
    <col min="8" max="16384" width="9.33203125" style="171"/>
  </cols>
  <sheetData>
    <row r="1" spans="1:9" ht="22.8" x14ac:dyDescent="0.4">
      <c r="A1" s="161" t="s">
        <v>324</v>
      </c>
      <c r="B1" s="161"/>
    </row>
    <row r="3" spans="1:9" x14ac:dyDescent="0.25">
      <c r="A3" s="172" t="s">
        <v>325</v>
      </c>
      <c r="B3" s="173"/>
      <c r="C3" s="174"/>
      <c r="D3" s="174"/>
    </row>
    <row r="4" spans="1:9" ht="56.25" customHeight="1" thickBot="1" x14ac:dyDescent="0.3">
      <c r="A4" s="388" t="s">
        <v>326</v>
      </c>
      <c r="B4" s="388"/>
      <c r="C4" s="388"/>
      <c r="D4" s="388"/>
      <c r="E4" s="388"/>
      <c r="F4" s="388"/>
      <c r="G4" s="388"/>
    </row>
    <row r="5" spans="1:9" x14ac:dyDescent="0.25">
      <c r="A5" s="217" t="s">
        <v>327</v>
      </c>
      <c r="B5" s="181">
        <f>YEAR('Hoja De Calculo'!$B$8)-6</f>
        <v>2016</v>
      </c>
      <c r="C5" s="181">
        <f>YEAR('Hoja De Calculo'!$B$8)-5</f>
        <v>2017</v>
      </c>
      <c r="D5" s="181">
        <f>YEAR('Hoja De Calculo'!$B$8)-4</f>
        <v>2018</v>
      </c>
      <c r="E5" s="181">
        <f>YEAR('Hoja De Calculo'!$B$8)-3</f>
        <v>2019</v>
      </c>
      <c r="F5" s="181">
        <f>YEAR('Hoja De Calculo'!$B$8)-2</f>
        <v>2020</v>
      </c>
      <c r="G5" s="192">
        <f>YEAR('Hoja De Calculo'!$B$8)-1</f>
        <v>2021</v>
      </c>
    </row>
    <row r="6" spans="1:9" x14ac:dyDescent="0.25">
      <c r="A6" s="218" t="s">
        <v>328</v>
      </c>
      <c r="B6" s="316">
        <v>122921.96</v>
      </c>
      <c r="C6" s="316">
        <v>120033.64</v>
      </c>
      <c r="D6" s="316">
        <v>153251.58100000001</v>
      </c>
      <c r="E6" s="316">
        <v>136887.359</v>
      </c>
      <c r="F6" s="316">
        <v>144276.17689999999</v>
      </c>
      <c r="G6" s="317">
        <v>150475.9</v>
      </c>
    </row>
    <row r="7" spans="1:9" ht="14.4" thickBot="1" x14ac:dyDescent="0.3">
      <c r="A7" s="196" t="s">
        <v>312</v>
      </c>
      <c r="B7" s="318">
        <v>10430.83</v>
      </c>
      <c r="C7" s="318">
        <v>8579.93</v>
      </c>
      <c r="D7" s="318">
        <v>12671.379000000001</v>
      </c>
      <c r="E7" s="318">
        <v>16350.625</v>
      </c>
      <c r="F7" s="318">
        <v>11172.947</v>
      </c>
      <c r="G7" s="319">
        <v>15415.803</v>
      </c>
    </row>
    <row r="8" spans="1:9" ht="14.4" thickBot="1" x14ac:dyDescent="0.3">
      <c r="A8" s="199"/>
      <c r="B8" s="199"/>
      <c r="C8" s="199"/>
      <c r="D8" s="199"/>
      <c r="E8" s="199"/>
      <c r="F8" s="219"/>
      <c r="G8" s="219"/>
      <c r="H8" s="220"/>
      <c r="I8" s="220"/>
    </row>
    <row r="9" spans="1:9" ht="15.75" customHeight="1" thickTop="1" x14ac:dyDescent="0.25">
      <c r="A9" s="380" t="s">
        <v>313</v>
      </c>
      <c r="B9" s="381"/>
      <c r="C9" s="382"/>
      <c r="D9" s="223"/>
      <c r="E9" s="199"/>
      <c r="F9" s="221">
        <v>2</v>
      </c>
      <c r="G9" s="219"/>
      <c r="H9" s="220"/>
      <c r="I9" s="220"/>
    </row>
    <row r="10" spans="1:9" ht="14.4" thickBot="1" x14ac:dyDescent="0.3">
      <c r="A10" s="383"/>
      <c r="B10" s="384"/>
      <c r="C10" s="385"/>
      <c r="D10" s="224"/>
      <c r="F10" s="220"/>
      <c r="G10" s="220"/>
      <c r="H10" s="220"/>
      <c r="I10" s="220"/>
    </row>
    <row r="11" spans="1:9" ht="14.4" thickTop="1" x14ac:dyDescent="0.25">
      <c r="A11" s="193"/>
      <c r="B11" s="174"/>
      <c r="C11" s="174"/>
      <c r="D11" s="174"/>
      <c r="F11" s="220"/>
      <c r="G11" s="220"/>
      <c r="H11" s="220"/>
      <c r="I11" s="220"/>
    </row>
    <row r="12" spans="1:9" ht="14.4" thickBot="1" x14ac:dyDescent="0.3">
      <c r="A12" s="194" t="s">
        <v>329</v>
      </c>
      <c r="B12" s="173"/>
      <c r="C12" s="174"/>
      <c r="D12" s="174"/>
      <c r="F12" s="220"/>
      <c r="G12" s="220"/>
      <c r="H12" s="220"/>
    </row>
    <row r="13" spans="1:9" ht="15" customHeight="1" x14ac:dyDescent="0.25">
      <c r="A13" s="195" t="s">
        <v>328</v>
      </c>
      <c r="B13" s="389" t="s">
        <v>330</v>
      </c>
      <c r="C13" s="390"/>
      <c r="D13" s="197">
        <f>IF(F9=1,IFERROR(SUM(B6:G6)/COUNTIF(B6:G6,"&gt;=0")/0.6,0),IFERROR(SUM(B6:G6)/COUNTIF(B6:G6,"&gt;=0"),0))</f>
        <v>137974.43614999999</v>
      </c>
      <c r="E13" s="378" t="str">
        <f>IF(F9=1, "Convertido de fuste a arbol entero","No es necesario convertir" )</f>
        <v>No es necesario convertir</v>
      </c>
      <c r="F13" s="379"/>
      <c r="G13" s="379"/>
    </row>
    <row r="14" spans="1:9" ht="29.25" customHeight="1" thickBot="1" x14ac:dyDescent="0.3">
      <c r="A14" s="196" t="s">
        <v>312</v>
      </c>
      <c r="B14" s="391"/>
      <c r="C14" s="392"/>
      <c r="D14" s="216">
        <f>IF(F9=1,IFERROR(SUM(B7:G7)/COUNTIF(B7:G7,"&gt;=0")/0.6,0),IFERROR(SUM(B7:G7)/COUNTIF(B7:G7,"&gt;=0"),0))</f>
        <v>12436.919</v>
      </c>
      <c r="E14" s="378"/>
      <c r="F14" s="379"/>
      <c r="G14" s="379"/>
    </row>
    <row r="15" spans="1:9" x14ac:dyDescent="0.25">
      <c r="A15" s="193"/>
      <c r="B15" s="199"/>
      <c r="C15" s="199"/>
      <c r="D15" s="199"/>
    </row>
    <row r="16" spans="1:9" ht="14.4" thickBot="1" x14ac:dyDescent="0.3">
      <c r="A16" s="194" t="s">
        <v>331</v>
      </c>
      <c r="B16" s="200"/>
      <c r="C16" s="199"/>
      <c r="D16" s="199"/>
    </row>
    <row r="17" spans="1:5" x14ac:dyDescent="0.25">
      <c r="A17" s="195" t="s">
        <v>328</v>
      </c>
      <c r="B17" s="387" t="s">
        <v>317</v>
      </c>
      <c r="C17" s="387"/>
      <c r="D17" s="197">
        <f>0.53*D13</f>
        <v>73126.451159500008</v>
      </c>
      <c r="E17" s="174"/>
    </row>
    <row r="18" spans="1:5" ht="14.4" thickBot="1" x14ac:dyDescent="0.3">
      <c r="A18" s="196" t="s">
        <v>312</v>
      </c>
      <c r="B18" s="386" t="s">
        <v>318</v>
      </c>
      <c r="C18" s="386"/>
      <c r="D18" s="198">
        <f>0.725*D14</f>
        <v>9016.766275</v>
      </c>
      <c r="E18" s="215"/>
    </row>
    <row r="19" spans="1:5" x14ac:dyDescent="0.25">
      <c r="A19" s="193"/>
      <c r="B19" s="199"/>
      <c r="C19" s="199"/>
      <c r="D19" s="199"/>
    </row>
    <row r="20" spans="1:5" ht="14.4" thickBot="1" x14ac:dyDescent="0.3">
      <c r="A20" s="194" t="s">
        <v>319</v>
      </c>
      <c r="B20" s="200"/>
      <c r="C20" s="199"/>
      <c r="D20" s="199"/>
    </row>
    <row r="21" spans="1:5" ht="15" customHeight="1" x14ac:dyDescent="0.25">
      <c r="A21" s="195" t="s">
        <v>320</v>
      </c>
      <c r="B21" s="387" t="s">
        <v>321</v>
      </c>
      <c r="C21" s="387"/>
      <c r="D21" s="197">
        <f>IFERROR(SUM(D17:D18)*0.5,"")</f>
        <v>41071.608717250005</v>
      </c>
    </row>
    <row r="22" spans="1:5" ht="16.2" thickBot="1" x14ac:dyDescent="0.3">
      <c r="A22" s="196" t="s">
        <v>322</v>
      </c>
      <c r="B22" s="386" t="s">
        <v>323</v>
      </c>
      <c r="C22" s="386"/>
      <c r="D22" s="201">
        <f>IFERROR(D21*3.67,"")</f>
        <v>150732.80399230751</v>
      </c>
      <c r="E22" s="203" t="s">
        <v>333</v>
      </c>
    </row>
    <row r="23" spans="1:5" x14ac:dyDescent="0.25">
      <c r="A23" s="174"/>
      <c r="B23" s="174"/>
      <c r="C23" s="174"/>
      <c r="D23" s="174"/>
    </row>
  </sheetData>
  <sheetProtection algorithmName="SHA-512" hashValue="NAMsKtZF4TtuJNaIPoXn6DkJqTeeHk5rldFU83I5DbpeHIpSNtd4JSuvH24j8I0WcbdgTsSsPHdZL6g5ymLESA==" saltValue="I6a9LsJ41jmsIMdLfSUoxA=="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152400</xdr:rowOff>
                  </from>
                  <to>
                    <xdr:col>3</xdr:col>
                    <xdr:colOff>685800</xdr:colOff>
                    <xdr:row>9</xdr:row>
                    <xdr:rowOff>60960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152400</xdr:rowOff>
                  </from>
                  <to>
                    <xdr:col>4</xdr:col>
                    <xdr:colOff>114300</xdr:colOff>
                    <xdr:row>10</xdr:row>
                    <xdr:rowOff>60960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SharedWithUsers xmlns="04007bd9-c0d9-4f27-a4ad-edebe3770499">
      <UserInfo>
        <DisplayName>Amy Kessler</DisplayName>
        <AccountId>43</AccountId>
        <AccountType/>
      </UserInfo>
      <UserInfo>
        <DisplayName>Miguel Delgado</DisplayName>
        <AccountId>49818</AccountId>
        <AccountType/>
      </UserInfo>
    </SharedWithUsers>
    <Notes0 xmlns="9ac66888-105e-4e54-b39a-e32c984792c9" xsi:nil="true"/>
    <Status xmlns="9ac66888-105e-4e54-b39a-e32c984792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24" ma:contentTypeDescription="Create a new document." ma:contentTypeScope="" ma:versionID="9be5ada7e398f5cf13092a2d34df9151">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71c333024ed8706908e5901d2555f8a3"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Notes0" minOccurs="0"/>
                <xsd:element ref="ns3: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Notes0" ma:index="29" nillable="true" ma:displayName="Notes" ma:format="Dropdown" ma:internalName="Notes0">
      <xsd:simpleType>
        <xsd:restriction base="dms:Text">
          <xsd:maxLength value="255"/>
        </xsd:restriction>
      </xsd:simpleType>
    </xsd:element>
    <xsd:element name="Status" ma:index="30" nillable="true" ma:displayName="Status" ma:format="Dropdown" ma:internalName="Status">
      <xsd:simpleType>
        <xsd:restriction base="dms:Choice">
          <xsd:enumeration value="In Progress"/>
          <xsd:enumeration value="Archive"/>
          <xsd:enumeration value="Final"/>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7312CC-DF37-4EAC-931A-2E2FDFE66AE4}">
  <ds:schemaRefs>
    <ds:schemaRef ds:uri="http://schemas.microsoft.com/sharepoint/v3/contenttype/forms"/>
  </ds:schemaRefs>
</ds:datastoreItem>
</file>

<file path=customXml/itemProps2.xml><?xml version="1.0" encoding="utf-8"?>
<ds:datastoreItem xmlns:ds="http://schemas.openxmlformats.org/officeDocument/2006/customXml" ds:itemID="{4714C1C8-36E1-4228-83E0-95CD91C170F8}">
  <ds:schemaRefs>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04007bd9-c0d9-4f27-a4ad-edebe3770499"/>
    <ds:schemaRef ds:uri="http://schemas.openxmlformats.org/package/2006/metadata/core-properties"/>
    <ds:schemaRef ds:uri="http://schemas.microsoft.com/office/2006/metadata/properties"/>
    <ds:schemaRef ds:uri="http://schemas.microsoft.com/sharepoint/v4"/>
    <ds:schemaRef ds:uri="9ac66888-105e-4e54-b39a-e32c984792c9"/>
    <ds:schemaRef ds:uri="http://schemas.microsoft.com/sharepoint/v3"/>
    <ds:schemaRef ds:uri="http://purl.org/dc/dcmitype/"/>
  </ds:schemaRefs>
</ds:datastoreItem>
</file>

<file path=customXml/itemProps3.xml><?xml version="1.0" encoding="utf-8"?>
<ds:datastoreItem xmlns:ds="http://schemas.openxmlformats.org/officeDocument/2006/customXml" ds:itemID="{5A917BF9-2F76-4AA4-B061-8D25458D6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vt:i4>
      </vt:variant>
    </vt:vector>
  </HeadingPairs>
  <TitlesOfParts>
    <vt:vector size="13" baseType="lpstr">
      <vt:lpstr>Instrucciones</vt:lpstr>
      <vt:lpstr>Hoja De Calculo</vt:lpstr>
      <vt:lpstr>TSE</vt:lpstr>
      <vt:lpstr>Credit issuance TYA</vt:lpstr>
      <vt:lpstr>Reversible Credits</vt:lpstr>
      <vt:lpstr>Sheet3</vt:lpstr>
      <vt:lpstr>Fondo de Aseguramiento</vt:lpstr>
      <vt:lpstr>FA Dividendos</vt:lpstr>
      <vt:lpstr>Herramienta de HWP</vt:lpstr>
      <vt:lpstr>HWP C del Área de Actividad</vt:lpstr>
      <vt:lpstr>HWP C Línea de Base</vt:lpstr>
      <vt:lpstr>'Hoja De Calculo'!Área_de_impresión</vt:lpstr>
      <vt:lpstr>Version</vt:lpstr>
    </vt:vector>
  </TitlesOfParts>
  <Manager/>
  <Company>Climate Action Reserve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César Monroy</cp:lastModifiedBy>
  <cp:revision/>
  <dcterms:created xsi:type="dcterms:W3CDTF">2012-07-16T23:12:37Z</dcterms:created>
  <dcterms:modified xsi:type="dcterms:W3CDTF">2025-10-23T17:15:39Z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